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XIOMARA 2021\CÁNCER 2023\CUADRO DE DISTRIBUCIÓN\"/>
    </mc:Choice>
  </mc:AlternateContent>
  <xr:revisionPtr revIDLastSave="0" documentId="13_ncr:1_{1D8689E2-D0BC-4376-A695-4F09140B4D7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ETA RED IPRES" sheetId="1" r:id="rId1"/>
    <sheet name="META R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3" l="1"/>
  <c r="I17" i="3"/>
  <c r="I120" i="1"/>
  <c r="G17" i="3"/>
  <c r="G119" i="1"/>
  <c r="G120" i="1" s="1"/>
  <c r="I18" i="3"/>
  <c r="I121" i="1"/>
  <c r="F17" i="3"/>
  <c r="E120" i="1"/>
  <c r="E17" i="3" l="1"/>
  <c r="D17" i="3"/>
  <c r="C17" i="3"/>
  <c r="G102" i="1"/>
  <c r="G92" i="1"/>
  <c r="G83" i="1"/>
  <c r="G72" i="1"/>
  <c r="G57" i="1"/>
  <c r="G42" i="1"/>
  <c r="G38" i="1"/>
  <c r="G28" i="1"/>
  <c r="F57" i="1"/>
  <c r="I42" i="1"/>
  <c r="I57" i="1"/>
  <c r="I38" i="1"/>
  <c r="I72" i="1"/>
  <c r="I76" i="1"/>
  <c r="I83" i="1"/>
  <c r="I92" i="1" s="1"/>
  <c r="I102" i="1"/>
  <c r="I28" i="1"/>
  <c r="I19" i="1"/>
  <c r="H102" i="1"/>
  <c r="H92" i="1"/>
  <c r="H83" i="1"/>
  <c r="H76" i="1"/>
  <c r="H72" i="1"/>
  <c r="H57" i="1"/>
  <c r="H19" i="1"/>
  <c r="H28" i="1"/>
  <c r="H38" i="1"/>
  <c r="H42" i="1"/>
  <c r="F42" i="1"/>
  <c r="I104" i="1" l="1"/>
  <c r="H104" i="1"/>
  <c r="G19" i="1"/>
  <c r="F19" i="1"/>
  <c r="F83" i="1"/>
  <c r="F75" i="1"/>
  <c r="F76" i="1" s="1"/>
  <c r="G75" i="1"/>
  <c r="G76" i="1" s="1"/>
  <c r="F102" i="1"/>
  <c r="F92" i="1"/>
  <c r="E102" i="1"/>
  <c r="D102" i="1"/>
  <c r="E92" i="1"/>
  <c r="D92" i="1"/>
  <c r="E83" i="1"/>
  <c r="D83" i="1"/>
  <c r="E76" i="1"/>
  <c r="D76" i="1"/>
  <c r="E72" i="1"/>
  <c r="D72" i="1"/>
  <c r="E57" i="1"/>
  <c r="D57" i="1"/>
  <c r="E42" i="1"/>
  <c r="D42" i="1"/>
  <c r="E38" i="1"/>
  <c r="D38" i="1"/>
  <c r="E28" i="1"/>
  <c r="D28" i="1"/>
  <c r="E19" i="1"/>
  <c r="D19" i="1"/>
  <c r="G104" i="1" l="1"/>
  <c r="F104" i="1"/>
  <c r="E104" i="1"/>
  <c r="D104" i="1"/>
</calcChain>
</file>

<file path=xl/sharedStrings.xml><?xml version="1.0" encoding="utf-8"?>
<sst xmlns="http://schemas.openxmlformats.org/spreadsheetml/2006/main" count="156" uniqueCount="131">
  <si>
    <t>Ubicación del EESS</t>
  </si>
  <si>
    <t>NOMBRE DE IPRESS</t>
  </si>
  <si>
    <t>POBLACION 50 A 70 AÑOS</t>
  </si>
  <si>
    <t>SAN MARTIN</t>
  </si>
  <si>
    <t>NUEVE DE ABRIL I-3</t>
  </si>
  <si>
    <t>PUNTA DEL ESTE  I-3</t>
  </si>
  <si>
    <t>CACATACHI  I-3</t>
  </si>
  <si>
    <t>SAN ANTONIO DE CUMBAZA I-3</t>
  </si>
  <si>
    <t>SAUCE I-3</t>
  </si>
  <si>
    <t>JUAN GUERRA  I-3</t>
  </si>
  <si>
    <t>HUIMBAYOC</t>
  </si>
  <si>
    <t>YARINA  I-3</t>
  </si>
  <si>
    <t>HOSPITAL RURAL PAPAPLAYA I-3</t>
  </si>
  <si>
    <t>MORALES  I-4</t>
  </si>
  <si>
    <t>CHAZUTA  I-4</t>
  </si>
  <si>
    <t>HOSPITAL II-E BDA SHILCAYO</t>
  </si>
  <si>
    <t>LAMAS</t>
  </si>
  <si>
    <t>CUÑUMBUQUE I-3</t>
  </si>
  <si>
    <t>BARRANQUITA CAYNARACHI  I-3</t>
  </si>
  <si>
    <t>PACAYZAPA  I-3</t>
  </si>
  <si>
    <t>PONGO DEL CAYNARACHI  I-4</t>
  </si>
  <si>
    <t>TABALOSOS  I-4</t>
  </si>
  <si>
    <t>HOSPITAL II-E LAMAS</t>
  </si>
  <si>
    <t>PICOTA</t>
  </si>
  <si>
    <t>SAN CRISTOBAL DE SISA I-3</t>
  </si>
  <si>
    <t>CASPIZAPA</t>
  </si>
  <si>
    <t>SHAMBOYACU I-3</t>
  </si>
  <si>
    <t>LEONCIO PRADO</t>
  </si>
  <si>
    <t>TINGO DE PONAZA I-3</t>
  </si>
  <si>
    <t>PUCACACA</t>
  </si>
  <si>
    <t>TRES UNIDOS I-3</t>
  </si>
  <si>
    <t>HOSPITAL RURAL PICOTA I-4</t>
  </si>
  <si>
    <t>EL DORADO</t>
  </si>
  <si>
    <t>H.R. SAN JOSE DE SISA  I-4</t>
  </si>
  <si>
    <t>SAN MARTIN DE ALAO  I-4</t>
  </si>
  <si>
    <t>MOYOBAMBA</t>
  </si>
  <si>
    <t>LLUYLLUCUCHA  I-3</t>
  </si>
  <si>
    <t>CALZADA I-3</t>
  </si>
  <si>
    <t>JERILLO I-3</t>
  </si>
  <si>
    <t>LA HUARPIA I-3</t>
  </si>
  <si>
    <t>ROQUE  I-3</t>
  </si>
  <si>
    <t>YANTALO  I-3</t>
  </si>
  <si>
    <t>HABANA I-3</t>
  </si>
  <si>
    <t>PUEBLO LIBRE I-3</t>
  </si>
  <si>
    <t>SORITOR I-4</t>
  </si>
  <si>
    <t>JEPELACIO  I-4</t>
  </si>
  <si>
    <t>RIOJA</t>
  </si>
  <si>
    <t>YORONGOS I-3</t>
  </si>
  <si>
    <t>SEGUNDA JERUSALEN I-3</t>
  </si>
  <si>
    <t>YURACYACU I-3</t>
  </si>
  <si>
    <t>SAN JUAN RIO SORITOR I-3</t>
  </si>
  <si>
    <t>SAN FERNANDO I-3</t>
  </si>
  <si>
    <t>BAJO NARANJILLO I-3</t>
  </si>
  <si>
    <t>NUEVA RIOJA  I-4</t>
  </si>
  <si>
    <t>H.R. NUEVA CAJAMARCA  I-4</t>
  </si>
  <si>
    <t>NARANJOS I-4</t>
  </si>
  <si>
    <t>MARISCAL CACERES</t>
  </si>
  <si>
    <t>CAMPANILLA  I-3</t>
  </si>
  <si>
    <t>HUICUNGO  I-3</t>
  </si>
  <si>
    <t>HOSPITAL II-E JUANJUI</t>
  </si>
  <si>
    <t>HUALLAGA</t>
  </si>
  <si>
    <t>EL DORADO I-3</t>
  </si>
  <si>
    <t>SACANCHE I-3</t>
  </si>
  <si>
    <t>EL ESLABON I-3</t>
  </si>
  <si>
    <t>H.R. SAPOSOA  I-4</t>
  </si>
  <si>
    <t>BELLAVISTA</t>
  </si>
  <si>
    <t>SAN RAFAEL  I-3</t>
  </si>
  <si>
    <t>CONSUELO  I-3</t>
  </si>
  <si>
    <t>NUEVO LIMA I-4</t>
  </si>
  <si>
    <t>HOSPITAL II-E BELLAVISTA</t>
  </si>
  <si>
    <t>TOCACHE</t>
  </si>
  <si>
    <t>NUEVO BAMBAMARCA I-3</t>
  </si>
  <si>
    <t>NUEVO PROGRESO  I-3</t>
  </si>
  <si>
    <t>RAMAL DE ASPUZANA  I-3</t>
  </si>
  <si>
    <t>PUERTO PIZANA  I-3</t>
  </si>
  <si>
    <t>SANTA LUCIA  I-3</t>
  </si>
  <si>
    <t>UCHIZA I-4</t>
  </si>
  <si>
    <t>HOSPITAL TOCACHE  II-1</t>
  </si>
  <si>
    <t>50 A 75</t>
  </si>
  <si>
    <t>18 A 70 AÑOS</t>
  </si>
  <si>
    <t>HUAYCO TARAPOTO I-2</t>
  </si>
  <si>
    <t>SHAPAJA   I-2</t>
  </si>
  <si>
    <t>PAMASHTO  I-2</t>
  </si>
  <si>
    <t>ALIANZA I-2</t>
  </si>
  <si>
    <t>AGUA BLANCA I-2</t>
  </si>
  <si>
    <t>BUENOS AIRES I-2</t>
  </si>
  <si>
    <t>SUGLLAQUIRO  I-2</t>
  </si>
  <si>
    <t>SAN MARCOS I-2</t>
  </si>
  <si>
    <t>SHUCSHUYACU I-2</t>
  </si>
  <si>
    <t>NUEVO SAN MIGUEL  I-2</t>
  </si>
  <si>
    <t>LA CONQUISTA  I-2</t>
  </si>
  <si>
    <t>ATUMPLAYA  I-2</t>
  </si>
  <si>
    <t>AGUAS CLARAS  I-2</t>
  </si>
  <si>
    <t>AGUAS VERDES  I-2</t>
  </si>
  <si>
    <t>NARANJILLO  I-2</t>
  </si>
  <si>
    <t>PASARRAYA I-2</t>
  </si>
  <si>
    <t>NUEVO SACANCHE I-2</t>
  </si>
  <si>
    <t>LAS MERCEDES I-2</t>
  </si>
  <si>
    <t>LA LIBERTAD I-2</t>
  </si>
  <si>
    <t>BARRANCA I-2</t>
  </si>
  <si>
    <t>FAUSA LAMISTA I-2</t>
  </si>
  <si>
    <t>SHUNTE I-2</t>
  </si>
  <si>
    <t>NUEVO HORIZONTE I-2</t>
  </si>
  <si>
    <t>MCAL CACERES</t>
  </si>
  <si>
    <t>REGION</t>
  </si>
  <si>
    <t xml:space="preserve"> DETECCION COLON Y RECTO (50 a 70 años)</t>
  </si>
  <si>
    <t>DETECCION CANCER PROSTATA              ( 50 a 75 años)</t>
  </si>
  <si>
    <t>DETECCION DE CANCER DE PIEL  (18 a 70 años)</t>
  </si>
  <si>
    <t>UNGETS</t>
  </si>
  <si>
    <t>IPRESS I-3, I-4 nivel II con poblacion  Afiliada SIS   ( 15% )</t>
  </si>
  <si>
    <t xml:space="preserve">  IPRESS I-3, I-4 nivel II con poblacion  Afiliada SIS   ( 15% )</t>
  </si>
  <si>
    <t>IPRESS I-2, I-3, I-4 nivel II con poblacion  Afiliada SIS   ( 15% )</t>
  </si>
  <si>
    <t xml:space="preserve">        IPRESS I-3, I-4 nivel II con poblacion  Afiliada SIS   ( 15% )</t>
  </si>
  <si>
    <t xml:space="preserve">         IPRESS I-3, I-4 nivel II con poblacion  Afiliada SIS   ( 15% )</t>
  </si>
  <si>
    <t xml:space="preserve">         IPRESS I-2, I-3, I-4 nivel II con poblacion  Afiliada SIS   ( 15% )</t>
  </si>
  <si>
    <t>ex. Clinico mama</t>
  </si>
  <si>
    <t>40 a 69 años (20%)</t>
  </si>
  <si>
    <t>IPRESS I-1, I-2, I-3, I-4 nivel II con poblacion  Afiliada SIS   ( 15% )</t>
  </si>
  <si>
    <t>HOSPITAL TARAPOTO</t>
  </si>
  <si>
    <t>MAMOGRAFIA %</t>
  </si>
  <si>
    <t>TAMIZAJE CON MAMOGRAFIA BILATERAL                                   (40 a 69 años)</t>
  </si>
  <si>
    <t>TAMIZAJE CON EXAMEN CLINICO DE MAMAS                  (40 a 69 años)</t>
  </si>
  <si>
    <t>TAMIZAJE CON IVAA  ( 30 a 49 años</t>
  </si>
  <si>
    <t>IPRESS I-1, I-2, I-3, I-4 nivel II con poblacion  Afiliada SIS   ( 20% )</t>
  </si>
  <si>
    <t>TAMIZAJE CON PAP  ( 25 a 64 años )</t>
  </si>
  <si>
    <t>META DE TAMIZAJES PARA DETECCION DE CANCER  REGION SAN MARTIN 2023</t>
  </si>
  <si>
    <t>META DE TAMIZAJES PARA DETECCION DE CANCER POR CATEGORIA REGION SAN MARTIN 2023</t>
  </si>
  <si>
    <t>PVH MOLECULAR (30 a 49 años)</t>
  </si>
  <si>
    <t xml:space="preserve">         IPRESS I-4 nivel II con poblacion  Afiliada SIS   ( 15% )</t>
  </si>
  <si>
    <t>TERMOCOAGULADORES</t>
  </si>
  <si>
    <t>KIT PARA TOMA DE BIOPSIA DE CUELLO UTERINO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</si>
</sst>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0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6F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8" borderId="1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8" borderId="1" xfId="0" applyFill="1" applyBorder="1"/>
    <xf numFmtId="164" fontId="3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vertical="center"/>
    </xf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8" borderId="1" xfId="0" applyNumberFormat="1" applyFill="1" applyBorder="1"/>
    <xf numFmtId="43" fontId="0" fillId="0" borderId="0" xfId="0" applyNumberFormat="1"/>
    <xf numFmtId="164" fontId="0" fillId="0" borderId="6" xfId="1" applyNumberFormat="1" applyFont="1" applyFill="1" applyBorder="1"/>
    <xf numFmtId="164" fontId="2" fillId="0" borderId="0" xfId="0" applyNumberFormat="1" applyFont="1"/>
    <xf numFmtId="43" fontId="2" fillId="0" borderId="0" xfId="0" applyNumberFormat="1" applyFont="1"/>
    <xf numFmtId="164" fontId="2" fillId="9" borderId="1" xfId="1" applyNumberFormat="1" applyFont="1" applyFill="1" applyBorder="1"/>
    <xf numFmtId="164" fontId="2" fillId="0" borderId="1" xfId="1" applyNumberFormat="1" applyFont="1" applyBorder="1"/>
    <xf numFmtId="0" fontId="2" fillId="9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0" fontId="2" fillId="8" borderId="1" xfId="0" applyFont="1" applyFill="1" applyBorder="1"/>
    <xf numFmtId="164" fontId="2" fillId="8" borderId="1" xfId="1" applyNumberFormat="1" applyFont="1" applyFill="1" applyBorder="1"/>
    <xf numFmtId="164" fontId="2" fillId="8" borderId="1" xfId="0" applyNumberFormat="1" applyFont="1" applyFill="1" applyBorder="1"/>
    <xf numFmtId="164" fontId="2" fillId="8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21"/>
  <sheetViews>
    <sheetView tabSelected="1" workbookViewId="0">
      <selection activeCell="M70" sqref="M70"/>
    </sheetView>
  </sheetViews>
  <sheetFormatPr baseColWidth="10" defaultColWidth="11.42578125" defaultRowHeight="12.75" x14ac:dyDescent="0.2"/>
  <cols>
    <col min="1" max="1" width="7.28515625" style="1" customWidth="1"/>
    <col min="2" max="2" width="14" style="1" customWidth="1"/>
    <col min="3" max="3" width="31.7109375" style="1" customWidth="1"/>
    <col min="4" max="4" width="8" style="1" hidden="1" customWidth="1"/>
    <col min="5" max="5" width="17.28515625" style="1" customWidth="1"/>
    <col min="6" max="6" width="0.28515625" style="1" customWidth="1"/>
    <col min="7" max="7" width="18.7109375" style="1" customWidth="1"/>
    <col min="8" max="8" width="0.140625" style="1" customWidth="1"/>
    <col min="9" max="9" width="18.5703125" style="1" customWidth="1"/>
    <col min="10" max="10" width="18.7109375" style="1" customWidth="1"/>
    <col min="11" max="11" width="11.42578125" style="1"/>
    <col min="12" max="12" width="23.140625" style="1" customWidth="1"/>
    <col min="13" max="13" width="17.5703125" style="1" customWidth="1"/>
    <col min="14" max="16384" width="11.42578125" style="1"/>
  </cols>
  <sheetData>
    <row r="2" spans="2:13" ht="45.75" customHeight="1" x14ac:dyDescent="0.2">
      <c r="B2" s="82" t="s">
        <v>126</v>
      </c>
      <c r="C2" s="82"/>
      <c r="D2" s="82"/>
      <c r="E2" s="82"/>
      <c r="F2" s="82"/>
      <c r="G2" s="82"/>
      <c r="H2" s="82"/>
      <c r="I2" s="82"/>
      <c r="J2" s="82"/>
    </row>
    <row r="3" spans="2:13" ht="52.5" customHeight="1" x14ac:dyDescent="0.2">
      <c r="B3" s="76" t="s">
        <v>0</v>
      </c>
      <c r="C3" s="76" t="s">
        <v>1</v>
      </c>
      <c r="D3" s="72" t="s">
        <v>105</v>
      </c>
      <c r="E3" s="72"/>
      <c r="F3" s="77" t="s">
        <v>106</v>
      </c>
      <c r="G3" s="77"/>
      <c r="H3" s="75" t="s">
        <v>107</v>
      </c>
      <c r="I3" s="75"/>
      <c r="J3" s="69" t="s">
        <v>127</v>
      </c>
      <c r="L3" s="84" t="s">
        <v>129</v>
      </c>
      <c r="M3" s="85" t="s">
        <v>130</v>
      </c>
    </row>
    <row r="4" spans="2:13" ht="59.25" customHeight="1" x14ac:dyDescent="0.2">
      <c r="B4" s="76"/>
      <c r="C4" s="76"/>
      <c r="D4" s="25" t="s">
        <v>2</v>
      </c>
      <c r="E4" s="24" t="s">
        <v>112</v>
      </c>
      <c r="F4" s="15" t="s">
        <v>78</v>
      </c>
      <c r="G4" s="24" t="s">
        <v>113</v>
      </c>
      <c r="H4" s="28" t="s">
        <v>79</v>
      </c>
      <c r="I4" s="23" t="s">
        <v>114</v>
      </c>
      <c r="J4" s="83" t="s">
        <v>128</v>
      </c>
      <c r="L4" s="68"/>
      <c r="M4" s="68"/>
    </row>
    <row r="5" spans="2:13" ht="15" hidden="1" customHeight="1" x14ac:dyDescent="0.2">
      <c r="B5" s="73" t="s">
        <v>3</v>
      </c>
      <c r="C5" s="16" t="s">
        <v>80</v>
      </c>
      <c r="D5" s="4"/>
      <c r="E5" s="29"/>
      <c r="F5" s="30"/>
      <c r="G5" s="30"/>
      <c r="H5" s="9">
        <v>3879</v>
      </c>
      <c r="I5" s="14">
        <v>582</v>
      </c>
      <c r="J5" s="2"/>
      <c r="L5" s="68"/>
      <c r="M5" s="68"/>
    </row>
    <row r="6" spans="2:13" ht="15.75" hidden="1" customHeight="1" x14ac:dyDescent="0.2">
      <c r="B6" s="73"/>
      <c r="C6" s="16" t="s">
        <v>81</v>
      </c>
      <c r="D6" s="4"/>
      <c r="E6" s="29"/>
      <c r="F6" s="30"/>
      <c r="G6" s="26"/>
      <c r="H6" s="9">
        <v>145</v>
      </c>
      <c r="I6" s="14">
        <v>22</v>
      </c>
      <c r="J6" s="2"/>
      <c r="L6" s="68"/>
      <c r="M6" s="68"/>
    </row>
    <row r="7" spans="2:13" ht="12" hidden="1" customHeight="1" x14ac:dyDescent="0.2">
      <c r="B7" s="73"/>
      <c r="C7" s="3" t="s">
        <v>4</v>
      </c>
      <c r="D7" s="9">
        <v>4865</v>
      </c>
      <c r="E7" s="9">
        <v>730</v>
      </c>
      <c r="F7" s="31">
        <v>2762</v>
      </c>
      <c r="G7" s="39">
        <v>414</v>
      </c>
      <c r="H7" s="9">
        <v>22535</v>
      </c>
      <c r="I7" s="14">
        <v>3380</v>
      </c>
      <c r="J7" s="2"/>
      <c r="L7" s="68"/>
      <c r="M7" s="68"/>
    </row>
    <row r="8" spans="2:13" ht="12" hidden="1" customHeight="1" x14ac:dyDescent="0.2">
      <c r="B8" s="73"/>
      <c r="C8" s="3" t="s">
        <v>5</v>
      </c>
      <c r="D8" s="9">
        <v>1484</v>
      </c>
      <c r="E8" s="9">
        <v>223</v>
      </c>
      <c r="F8" s="31">
        <v>825</v>
      </c>
      <c r="G8" s="39">
        <v>124</v>
      </c>
      <c r="H8" s="9">
        <v>6038</v>
      </c>
      <c r="I8" s="14">
        <v>906</v>
      </c>
      <c r="J8" s="2"/>
      <c r="L8" s="68"/>
      <c r="M8" s="68"/>
    </row>
    <row r="9" spans="2:13" ht="12" hidden="1" customHeight="1" x14ac:dyDescent="0.2">
      <c r="B9" s="73"/>
      <c r="C9" s="5" t="s">
        <v>6</v>
      </c>
      <c r="D9" s="9">
        <v>627</v>
      </c>
      <c r="E9" s="9">
        <v>94</v>
      </c>
      <c r="F9" s="31">
        <v>376</v>
      </c>
      <c r="G9" s="39">
        <v>56</v>
      </c>
      <c r="H9" s="9">
        <v>2191</v>
      </c>
      <c r="I9" s="14">
        <v>329</v>
      </c>
      <c r="J9" s="2"/>
      <c r="L9" s="68"/>
      <c r="M9" s="68"/>
    </row>
    <row r="10" spans="2:13" ht="12" hidden="1" customHeight="1" x14ac:dyDescent="0.2">
      <c r="B10" s="73"/>
      <c r="C10" s="5" t="s">
        <v>7</v>
      </c>
      <c r="D10" s="9">
        <v>230</v>
      </c>
      <c r="E10" s="9">
        <v>35</v>
      </c>
      <c r="F10" s="31">
        <v>142</v>
      </c>
      <c r="G10" s="39">
        <v>21</v>
      </c>
      <c r="H10" s="9">
        <v>782</v>
      </c>
      <c r="I10" s="14">
        <v>117</v>
      </c>
      <c r="J10" s="2"/>
      <c r="L10" s="68"/>
      <c r="M10" s="68"/>
    </row>
    <row r="11" spans="2:13" ht="12" hidden="1" customHeight="1" x14ac:dyDescent="0.2">
      <c r="B11" s="73"/>
      <c r="C11" s="5" t="s">
        <v>8</v>
      </c>
      <c r="D11" s="9">
        <v>1040</v>
      </c>
      <c r="E11" s="9">
        <v>156</v>
      </c>
      <c r="F11" s="31">
        <v>620</v>
      </c>
      <c r="G11" s="39">
        <v>93</v>
      </c>
      <c r="H11" s="9">
        <v>4507</v>
      </c>
      <c r="I11" s="14">
        <v>676</v>
      </c>
      <c r="J11" s="2"/>
      <c r="L11" s="68"/>
      <c r="M11" s="68"/>
    </row>
    <row r="12" spans="2:13" ht="12" hidden="1" customHeight="1" x14ac:dyDescent="0.2">
      <c r="B12" s="73"/>
      <c r="C12" s="5" t="s">
        <v>9</v>
      </c>
      <c r="D12" s="9">
        <v>435</v>
      </c>
      <c r="E12" s="9">
        <v>65</v>
      </c>
      <c r="F12" s="31">
        <v>276</v>
      </c>
      <c r="G12" s="39">
        <v>41</v>
      </c>
      <c r="H12" s="9">
        <v>2002</v>
      </c>
      <c r="I12" s="14">
        <v>300</v>
      </c>
      <c r="J12" s="2"/>
      <c r="L12" s="68"/>
      <c r="M12" s="68"/>
    </row>
    <row r="13" spans="2:13" ht="12" hidden="1" customHeight="1" x14ac:dyDescent="0.2">
      <c r="B13" s="73"/>
      <c r="C13" s="3" t="s">
        <v>10</v>
      </c>
      <c r="D13" s="9">
        <v>369</v>
      </c>
      <c r="E13" s="9">
        <v>55</v>
      </c>
      <c r="F13" s="31">
        <v>249</v>
      </c>
      <c r="G13" s="39">
        <v>37</v>
      </c>
      <c r="H13" s="9">
        <v>1512</v>
      </c>
      <c r="I13" s="14">
        <v>227</v>
      </c>
      <c r="J13" s="2"/>
      <c r="L13" s="68"/>
      <c r="M13" s="68"/>
    </row>
    <row r="14" spans="2:13" ht="12.75" hidden="1" customHeight="1" x14ac:dyDescent="0.2">
      <c r="B14" s="73"/>
      <c r="C14" s="3" t="s">
        <v>11</v>
      </c>
      <c r="D14" s="9">
        <v>254</v>
      </c>
      <c r="E14" s="9">
        <v>38</v>
      </c>
      <c r="F14" s="9"/>
      <c r="G14" s="10"/>
      <c r="H14" s="9">
        <v>1025</v>
      </c>
      <c r="I14" s="14">
        <v>154</v>
      </c>
      <c r="J14" s="2"/>
      <c r="L14" s="68"/>
      <c r="M14" s="68"/>
    </row>
    <row r="15" spans="2:13" ht="12.75" hidden="1" customHeight="1" x14ac:dyDescent="0.2">
      <c r="B15" s="73"/>
      <c r="C15" s="5" t="s">
        <v>12</v>
      </c>
      <c r="D15" s="9">
        <v>265</v>
      </c>
      <c r="E15" s="9">
        <v>40</v>
      </c>
      <c r="F15" s="31">
        <v>166</v>
      </c>
      <c r="G15" s="40">
        <v>25</v>
      </c>
      <c r="H15" s="9">
        <v>1193</v>
      </c>
      <c r="I15" s="14">
        <v>179</v>
      </c>
      <c r="J15" s="2"/>
      <c r="L15" s="68"/>
      <c r="M15" s="68"/>
    </row>
    <row r="16" spans="2:13" ht="12" hidden="1" customHeight="1" x14ac:dyDescent="0.2">
      <c r="B16" s="73"/>
      <c r="C16" s="7" t="s">
        <v>13</v>
      </c>
      <c r="D16" s="9">
        <v>3736</v>
      </c>
      <c r="E16" s="9">
        <v>560</v>
      </c>
      <c r="F16" s="31">
        <v>2044</v>
      </c>
      <c r="G16" s="39">
        <v>307</v>
      </c>
      <c r="H16" s="9">
        <v>17209</v>
      </c>
      <c r="I16" s="14">
        <v>2581</v>
      </c>
      <c r="J16" s="2"/>
      <c r="L16" s="68"/>
      <c r="M16" s="68"/>
    </row>
    <row r="17" spans="2:13" ht="12" hidden="1" customHeight="1" x14ac:dyDescent="0.2">
      <c r="B17" s="73"/>
      <c r="C17" s="7" t="s">
        <v>14</v>
      </c>
      <c r="D17" s="9">
        <v>1043</v>
      </c>
      <c r="E17" s="9">
        <v>156</v>
      </c>
      <c r="F17" s="31">
        <v>648</v>
      </c>
      <c r="G17" s="40">
        <v>97</v>
      </c>
      <c r="H17" s="9">
        <v>4305</v>
      </c>
      <c r="I17" s="14">
        <v>646</v>
      </c>
      <c r="J17" s="2"/>
      <c r="L17" s="68"/>
      <c r="M17" s="68"/>
    </row>
    <row r="18" spans="2:13" ht="12" hidden="1" customHeight="1" x14ac:dyDescent="0.2">
      <c r="B18" s="73"/>
      <c r="C18" s="7" t="s">
        <v>15</v>
      </c>
      <c r="D18" s="9">
        <v>3582</v>
      </c>
      <c r="E18" s="9">
        <v>537</v>
      </c>
      <c r="F18" s="9"/>
      <c r="G18" s="10"/>
      <c r="H18" s="9">
        <v>15674</v>
      </c>
      <c r="I18" s="14">
        <v>2351</v>
      </c>
      <c r="J18" s="2"/>
      <c r="L18" s="68"/>
      <c r="M18" s="68"/>
    </row>
    <row r="19" spans="2:13" ht="15" hidden="1" customHeight="1" x14ac:dyDescent="0.2">
      <c r="B19" s="73"/>
      <c r="C19" s="20"/>
      <c r="D19" s="32">
        <f>SUM(D7:D18)</f>
        <v>17930</v>
      </c>
      <c r="E19" s="32">
        <f>SUM(E7:E18)</f>
        <v>2689</v>
      </c>
      <c r="F19" s="32">
        <f>SUM(F7:F18)</f>
        <v>8108</v>
      </c>
      <c r="G19" s="42">
        <f>SUM(G7:G17)</f>
        <v>1215</v>
      </c>
      <c r="H19" s="32">
        <f>SUM(H5:H18)</f>
        <v>82997</v>
      </c>
      <c r="I19" s="22">
        <f>SUM(I5:I18)</f>
        <v>12450</v>
      </c>
      <c r="J19" s="2"/>
      <c r="L19" s="68"/>
      <c r="M19" s="68"/>
    </row>
    <row r="20" spans="2:13" ht="15" hidden="1" customHeight="1" x14ac:dyDescent="0.2">
      <c r="B20" s="73" t="s">
        <v>16</v>
      </c>
      <c r="C20" s="17" t="s">
        <v>82</v>
      </c>
      <c r="D20" s="6"/>
      <c r="E20" s="6"/>
      <c r="F20" s="6"/>
      <c r="G20" s="34"/>
      <c r="H20" s="9">
        <v>983</v>
      </c>
      <c r="I20" s="14">
        <v>147</v>
      </c>
      <c r="J20" s="2"/>
      <c r="L20" s="68"/>
      <c r="M20" s="68"/>
    </row>
    <row r="21" spans="2:13" ht="12" hidden="1" customHeight="1" x14ac:dyDescent="0.2">
      <c r="B21" s="73"/>
      <c r="C21" s="7" t="s">
        <v>83</v>
      </c>
      <c r="D21" s="6"/>
      <c r="E21" s="6"/>
      <c r="F21" s="6"/>
      <c r="G21" s="6"/>
      <c r="H21" s="9">
        <v>2539</v>
      </c>
      <c r="I21" s="14">
        <v>381</v>
      </c>
      <c r="J21" s="2"/>
      <c r="L21" s="68"/>
      <c r="M21" s="68"/>
    </row>
    <row r="22" spans="2:13" ht="12" hidden="1" customHeight="1" x14ac:dyDescent="0.2">
      <c r="B22" s="73"/>
      <c r="C22" s="17" t="s">
        <v>17</v>
      </c>
      <c r="D22" s="6">
        <v>507</v>
      </c>
      <c r="E22" s="6">
        <v>76</v>
      </c>
      <c r="F22" s="6">
        <v>296</v>
      </c>
      <c r="G22" s="35">
        <v>44</v>
      </c>
      <c r="H22" s="9">
        <v>1624</v>
      </c>
      <c r="I22" s="14">
        <v>244</v>
      </c>
      <c r="J22" s="2"/>
      <c r="L22" s="68"/>
      <c r="M22" s="68"/>
    </row>
    <row r="23" spans="2:13" ht="12" hidden="1" customHeight="1" x14ac:dyDescent="0.2">
      <c r="B23" s="73"/>
      <c r="C23" s="8" t="s">
        <v>18</v>
      </c>
      <c r="D23" s="6">
        <v>776</v>
      </c>
      <c r="E23" s="6">
        <v>116</v>
      </c>
      <c r="F23" s="6">
        <v>483</v>
      </c>
      <c r="G23" s="35">
        <v>72</v>
      </c>
      <c r="H23" s="9">
        <v>2995</v>
      </c>
      <c r="I23" s="14">
        <v>449</v>
      </c>
      <c r="J23" s="2"/>
      <c r="L23" s="68"/>
      <c r="M23" s="68"/>
    </row>
    <row r="24" spans="2:13" ht="12" hidden="1" customHeight="1" x14ac:dyDescent="0.2">
      <c r="B24" s="73"/>
      <c r="C24" s="8" t="s">
        <v>19</v>
      </c>
      <c r="D24" s="6">
        <v>443</v>
      </c>
      <c r="E24" s="6">
        <v>66</v>
      </c>
      <c r="F24" s="6">
        <v>483</v>
      </c>
      <c r="G24" s="35">
        <v>72</v>
      </c>
      <c r="H24" s="9">
        <v>1971</v>
      </c>
      <c r="I24" s="14">
        <v>296</v>
      </c>
      <c r="J24" s="2"/>
      <c r="L24" s="68"/>
      <c r="M24" s="68"/>
    </row>
    <row r="25" spans="2:13" ht="12" hidden="1" customHeight="1" x14ac:dyDescent="0.2">
      <c r="B25" s="73"/>
      <c r="C25" s="7" t="s">
        <v>20</v>
      </c>
      <c r="D25" s="6">
        <v>235</v>
      </c>
      <c r="E25" s="6">
        <v>35</v>
      </c>
      <c r="F25" s="6">
        <v>136</v>
      </c>
      <c r="G25" s="35">
        <v>20</v>
      </c>
      <c r="H25" s="9">
        <v>812</v>
      </c>
      <c r="I25" s="14">
        <v>122</v>
      </c>
      <c r="J25" s="2"/>
      <c r="L25" s="68"/>
      <c r="M25" s="68"/>
    </row>
    <row r="26" spans="2:13" ht="12" hidden="1" customHeight="1" x14ac:dyDescent="0.2">
      <c r="B26" s="73"/>
      <c r="C26" s="7" t="s">
        <v>21</v>
      </c>
      <c r="D26" s="6">
        <v>1897</v>
      </c>
      <c r="E26" s="6">
        <v>285</v>
      </c>
      <c r="F26" s="6">
        <v>1112</v>
      </c>
      <c r="G26" s="35">
        <v>167</v>
      </c>
      <c r="H26" s="9">
        <v>6564</v>
      </c>
      <c r="I26" s="14">
        <v>985</v>
      </c>
      <c r="J26" s="2"/>
      <c r="L26" s="68"/>
      <c r="M26" s="68"/>
    </row>
    <row r="27" spans="2:13" ht="12" hidden="1" customHeight="1" x14ac:dyDescent="0.2">
      <c r="B27" s="73"/>
      <c r="C27" s="7" t="s">
        <v>22</v>
      </c>
      <c r="D27" s="6">
        <v>1361</v>
      </c>
      <c r="E27" s="6">
        <v>204</v>
      </c>
      <c r="F27" s="6"/>
      <c r="G27" s="6"/>
      <c r="H27" s="9">
        <v>4614</v>
      </c>
      <c r="I27" s="14">
        <v>692</v>
      </c>
      <c r="J27" s="2"/>
      <c r="L27" s="68"/>
      <c r="M27" s="68"/>
    </row>
    <row r="28" spans="2:13" ht="16.5" hidden="1" customHeight="1" x14ac:dyDescent="0.2">
      <c r="B28" s="73"/>
      <c r="C28" s="20"/>
      <c r="D28" s="32">
        <f>SUM(D22:D27)</f>
        <v>5219</v>
      </c>
      <c r="E28" s="32">
        <f>SUM(E22:E27)</f>
        <v>782</v>
      </c>
      <c r="F28" s="32"/>
      <c r="G28" s="22">
        <f>SUM(G20:G27)</f>
        <v>375</v>
      </c>
      <c r="H28" s="32">
        <f>SUM(H20:H27)</f>
        <v>22102</v>
      </c>
      <c r="I28" s="22">
        <f>SUM(I20:I27)</f>
        <v>3316</v>
      </c>
      <c r="J28" s="2"/>
      <c r="L28" s="68"/>
      <c r="M28" s="68"/>
    </row>
    <row r="29" spans="2:13" ht="16.5" hidden="1" customHeight="1" x14ac:dyDescent="0.2">
      <c r="B29" s="73" t="s">
        <v>23</v>
      </c>
      <c r="C29" s="2" t="s">
        <v>85</v>
      </c>
      <c r="D29" s="9"/>
      <c r="E29" s="9"/>
      <c r="F29" s="9"/>
      <c r="G29" s="9"/>
      <c r="H29" s="9">
        <v>1294</v>
      </c>
      <c r="I29" s="14">
        <v>194</v>
      </c>
      <c r="J29" s="2"/>
      <c r="L29" s="68"/>
      <c r="M29" s="68"/>
    </row>
    <row r="30" spans="2:13" ht="12" hidden="1" customHeight="1" x14ac:dyDescent="0.2">
      <c r="B30" s="73"/>
      <c r="C30" s="3" t="s">
        <v>24</v>
      </c>
      <c r="D30" s="9">
        <v>472</v>
      </c>
      <c r="E30" s="9">
        <v>71</v>
      </c>
      <c r="F30" s="6">
        <v>309</v>
      </c>
      <c r="G30" s="35">
        <v>46</v>
      </c>
      <c r="H30" s="9">
        <v>1883</v>
      </c>
      <c r="I30" s="14">
        <v>282</v>
      </c>
      <c r="J30" s="2"/>
      <c r="L30" s="68"/>
      <c r="M30" s="68"/>
    </row>
    <row r="31" spans="2:13" ht="12" hidden="1" customHeight="1" x14ac:dyDescent="0.2">
      <c r="B31" s="73"/>
      <c r="C31" s="3" t="s">
        <v>25</v>
      </c>
      <c r="D31" s="9">
        <v>340</v>
      </c>
      <c r="E31" s="9">
        <v>51</v>
      </c>
      <c r="F31" s="6">
        <v>212</v>
      </c>
      <c r="G31" s="35">
        <v>32</v>
      </c>
      <c r="H31" s="9">
        <v>1284</v>
      </c>
      <c r="I31" s="14">
        <v>193</v>
      </c>
      <c r="J31" s="2"/>
      <c r="L31" s="68"/>
      <c r="M31" s="68"/>
    </row>
    <row r="32" spans="2:13" ht="12" hidden="1" customHeight="1" x14ac:dyDescent="0.2">
      <c r="B32" s="73"/>
      <c r="C32" s="3" t="s">
        <v>26</v>
      </c>
      <c r="D32" s="9">
        <v>683</v>
      </c>
      <c r="E32" s="9">
        <v>102</v>
      </c>
      <c r="F32" s="6">
        <v>444</v>
      </c>
      <c r="G32" s="35">
        <v>67</v>
      </c>
      <c r="H32" s="9">
        <v>3207</v>
      </c>
      <c r="I32" s="14">
        <v>481</v>
      </c>
      <c r="J32" s="2"/>
      <c r="L32" s="68"/>
      <c r="M32" s="68"/>
    </row>
    <row r="33" spans="2:13" ht="12" hidden="1" customHeight="1" x14ac:dyDescent="0.2">
      <c r="B33" s="73"/>
      <c r="C33" s="3" t="s">
        <v>27</v>
      </c>
      <c r="D33" s="9">
        <v>186</v>
      </c>
      <c r="E33" s="9">
        <v>28</v>
      </c>
      <c r="F33" s="6">
        <v>123</v>
      </c>
      <c r="G33" s="35">
        <v>18</v>
      </c>
      <c r="H33" s="9">
        <v>624</v>
      </c>
      <c r="I33" s="14">
        <v>94</v>
      </c>
      <c r="J33" s="2"/>
      <c r="L33" s="68"/>
      <c r="M33" s="68"/>
    </row>
    <row r="34" spans="2:13" ht="12" hidden="1" customHeight="1" x14ac:dyDescent="0.2">
      <c r="B34" s="73"/>
      <c r="C34" s="3" t="s">
        <v>28</v>
      </c>
      <c r="D34" s="9">
        <v>266</v>
      </c>
      <c r="E34" s="9">
        <v>40</v>
      </c>
      <c r="F34" s="6">
        <v>177</v>
      </c>
      <c r="G34" s="35">
        <v>27</v>
      </c>
      <c r="H34" s="9">
        <v>1133</v>
      </c>
      <c r="I34" s="14">
        <v>170</v>
      </c>
      <c r="J34" s="2"/>
      <c r="L34" s="68"/>
      <c r="M34" s="68"/>
    </row>
    <row r="35" spans="2:13" ht="12" hidden="1" customHeight="1" x14ac:dyDescent="0.2">
      <c r="B35" s="73"/>
      <c r="C35" s="3" t="s">
        <v>29</v>
      </c>
      <c r="D35" s="9">
        <v>473</v>
      </c>
      <c r="E35" s="9">
        <v>71</v>
      </c>
      <c r="F35" s="6">
        <v>303</v>
      </c>
      <c r="G35" s="35">
        <v>45</v>
      </c>
      <c r="H35" s="9">
        <v>1484</v>
      </c>
      <c r="I35" s="14">
        <v>223</v>
      </c>
      <c r="J35" s="2"/>
      <c r="L35" s="68"/>
      <c r="M35" s="68"/>
    </row>
    <row r="36" spans="2:13" ht="12" hidden="1" customHeight="1" x14ac:dyDescent="0.2">
      <c r="B36" s="73"/>
      <c r="C36" s="3" t="s">
        <v>30</v>
      </c>
      <c r="D36" s="9">
        <v>709</v>
      </c>
      <c r="E36" s="9">
        <v>106</v>
      </c>
      <c r="F36" s="6">
        <v>459</v>
      </c>
      <c r="G36" s="35">
        <v>69</v>
      </c>
      <c r="H36" s="9">
        <v>2906</v>
      </c>
      <c r="I36" s="14">
        <v>436</v>
      </c>
      <c r="J36" s="2"/>
      <c r="L36" s="68"/>
      <c r="M36" s="68"/>
    </row>
    <row r="37" spans="2:13" ht="12" hidden="1" customHeight="1" x14ac:dyDescent="0.2">
      <c r="B37" s="73"/>
      <c r="C37" s="7" t="s">
        <v>31</v>
      </c>
      <c r="D37" s="9">
        <v>1363</v>
      </c>
      <c r="E37" s="9">
        <v>204</v>
      </c>
      <c r="F37" s="9">
        <v>839</v>
      </c>
      <c r="G37" s="14">
        <v>126</v>
      </c>
      <c r="H37" s="9">
        <v>5476</v>
      </c>
      <c r="I37" s="14">
        <v>821</v>
      </c>
      <c r="J37" s="2"/>
      <c r="L37" s="68"/>
      <c r="M37" s="68"/>
    </row>
    <row r="38" spans="2:13" ht="12" hidden="1" customHeight="1" x14ac:dyDescent="0.2">
      <c r="B38" s="73"/>
      <c r="C38" s="18"/>
      <c r="D38" s="32">
        <f>SUM(D30:D37)</f>
        <v>4492</v>
      </c>
      <c r="E38" s="32">
        <f>SUM(E30:E37)</f>
        <v>673</v>
      </c>
      <c r="F38" s="32"/>
      <c r="G38" s="22">
        <f>SUM(G29:G37)</f>
        <v>430</v>
      </c>
      <c r="H38" s="32">
        <f>SUM(H29:H37)</f>
        <v>19291</v>
      </c>
      <c r="I38" s="22">
        <f>SUM(I29:I37)</f>
        <v>2894</v>
      </c>
      <c r="J38" s="2"/>
      <c r="L38" s="68"/>
      <c r="M38" s="68"/>
    </row>
    <row r="39" spans="2:13" ht="16.5" hidden="1" customHeight="1" x14ac:dyDescent="0.2">
      <c r="B39" s="74" t="s">
        <v>32</v>
      </c>
      <c r="C39" s="8" t="s">
        <v>84</v>
      </c>
      <c r="D39" s="9"/>
      <c r="E39" s="9"/>
      <c r="F39" s="9"/>
      <c r="G39" s="41"/>
      <c r="H39" s="9">
        <v>1342</v>
      </c>
      <c r="I39" s="14">
        <v>201</v>
      </c>
      <c r="J39" s="2"/>
      <c r="L39" s="68"/>
      <c r="M39" s="68"/>
    </row>
    <row r="40" spans="2:13" ht="12" hidden="1" customHeight="1" x14ac:dyDescent="0.2">
      <c r="B40" s="74"/>
      <c r="C40" s="7" t="s">
        <v>33</v>
      </c>
      <c r="D40" s="9">
        <v>1752</v>
      </c>
      <c r="E40" s="9">
        <v>263</v>
      </c>
      <c r="F40" s="9">
        <v>1048</v>
      </c>
      <c r="G40" s="41">
        <v>157</v>
      </c>
      <c r="H40" s="9">
        <v>7485</v>
      </c>
      <c r="I40" s="14">
        <v>1123</v>
      </c>
      <c r="J40" s="2"/>
      <c r="L40" s="68"/>
      <c r="M40" s="68"/>
    </row>
    <row r="41" spans="2:13" ht="12" hidden="1" customHeight="1" x14ac:dyDescent="0.2">
      <c r="B41" s="74"/>
      <c r="C41" s="2" t="s">
        <v>34</v>
      </c>
      <c r="D41" s="9">
        <v>909</v>
      </c>
      <c r="E41" s="9">
        <v>136</v>
      </c>
      <c r="F41" s="9">
        <v>559</v>
      </c>
      <c r="G41" s="41">
        <v>84</v>
      </c>
      <c r="H41" s="9">
        <v>4315</v>
      </c>
      <c r="I41" s="14">
        <v>647</v>
      </c>
      <c r="J41" s="2"/>
      <c r="L41" s="68"/>
      <c r="M41" s="68"/>
    </row>
    <row r="42" spans="2:13" ht="12" hidden="1" customHeight="1" x14ac:dyDescent="0.2">
      <c r="B42" s="74"/>
      <c r="C42" s="18"/>
      <c r="D42" s="32">
        <f>SUM(D40:D41)</f>
        <v>2661</v>
      </c>
      <c r="E42" s="32">
        <f>SUM(E40:E41)</f>
        <v>399</v>
      </c>
      <c r="F42" s="32">
        <f>SUM(F40:F41)</f>
        <v>1607</v>
      </c>
      <c r="G42" s="33">
        <f>SUM(G39:G41)</f>
        <v>241</v>
      </c>
      <c r="H42" s="32">
        <f>SUM(H39:H41)</f>
        <v>13142</v>
      </c>
      <c r="I42" s="22">
        <f>SUM(I39:I41)</f>
        <v>1971</v>
      </c>
      <c r="J42" s="2"/>
      <c r="L42" s="68"/>
      <c r="M42" s="68"/>
    </row>
    <row r="43" spans="2:13" ht="12" customHeight="1" x14ac:dyDescent="0.2">
      <c r="B43" s="73" t="s">
        <v>35</v>
      </c>
      <c r="C43" s="3" t="s">
        <v>86</v>
      </c>
      <c r="D43" s="6"/>
      <c r="E43" s="6"/>
      <c r="F43" s="6"/>
      <c r="G43" s="34"/>
      <c r="H43" s="9">
        <v>763</v>
      </c>
      <c r="I43" s="14">
        <v>114</v>
      </c>
      <c r="J43" s="68"/>
      <c r="L43" s="68"/>
      <c r="M43" s="68"/>
    </row>
    <row r="44" spans="2:13" ht="12" hidden="1" customHeight="1" x14ac:dyDescent="0.2">
      <c r="B44" s="73"/>
      <c r="C44" s="7" t="s">
        <v>87</v>
      </c>
      <c r="D44" s="6"/>
      <c r="E44" s="6"/>
      <c r="F44" s="6"/>
      <c r="G44" s="34"/>
      <c r="H44" s="9">
        <v>1168</v>
      </c>
      <c r="I44" s="14">
        <v>175</v>
      </c>
      <c r="J44" s="68"/>
      <c r="L44" s="68"/>
      <c r="M44" s="68"/>
    </row>
    <row r="45" spans="2:13" ht="12" hidden="1" customHeight="1" x14ac:dyDescent="0.2">
      <c r="B45" s="73"/>
      <c r="C45" s="3" t="s">
        <v>88</v>
      </c>
      <c r="D45" s="6"/>
      <c r="E45" s="6"/>
      <c r="F45" s="6"/>
      <c r="G45" s="34"/>
      <c r="H45" s="9">
        <v>1285</v>
      </c>
      <c r="I45" s="14">
        <v>193</v>
      </c>
      <c r="J45" s="68"/>
      <c r="L45" s="68"/>
      <c r="M45" s="68"/>
    </row>
    <row r="46" spans="2:13" ht="12" hidden="1" customHeight="1" x14ac:dyDescent="0.2">
      <c r="B46" s="73"/>
      <c r="C46" s="3" t="s">
        <v>89</v>
      </c>
      <c r="D46" s="6"/>
      <c r="E46" s="6"/>
      <c r="F46" s="6"/>
      <c r="G46" s="34"/>
      <c r="H46" s="9">
        <v>720</v>
      </c>
      <c r="I46" s="14">
        <v>108</v>
      </c>
      <c r="J46" s="68"/>
      <c r="L46" s="68"/>
      <c r="M46" s="68"/>
    </row>
    <row r="47" spans="2:13" ht="12" customHeight="1" x14ac:dyDescent="0.2">
      <c r="B47" s="73"/>
      <c r="C47" s="3" t="s">
        <v>36</v>
      </c>
      <c r="D47" s="9">
        <v>6704</v>
      </c>
      <c r="E47" s="9">
        <v>1006</v>
      </c>
      <c r="F47" s="9">
        <v>3059</v>
      </c>
      <c r="G47" s="9">
        <v>459</v>
      </c>
      <c r="H47" s="9">
        <v>31987</v>
      </c>
      <c r="I47" s="14">
        <v>4798</v>
      </c>
      <c r="J47" s="68">
        <v>1260</v>
      </c>
      <c r="L47" s="68">
        <v>1</v>
      </c>
      <c r="M47" s="68">
        <v>2</v>
      </c>
    </row>
    <row r="48" spans="2:13" ht="12" customHeight="1" x14ac:dyDescent="0.2">
      <c r="B48" s="73"/>
      <c r="C48" s="3" t="s">
        <v>37</v>
      </c>
      <c r="D48" s="9">
        <v>620</v>
      </c>
      <c r="E48" s="9">
        <v>93</v>
      </c>
      <c r="F48" s="9">
        <v>363</v>
      </c>
      <c r="G48" s="9">
        <v>54</v>
      </c>
      <c r="H48" s="9">
        <v>2601</v>
      </c>
      <c r="I48" s="14">
        <v>390</v>
      </c>
      <c r="J48" s="68"/>
      <c r="L48" s="68"/>
      <c r="M48" s="68"/>
    </row>
    <row r="49" spans="2:13" ht="12" customHeight="1" x14ac:dyDescent="0.2">
      <c r="B49" s="73"/>
      <c r="C49" s="3" t="s">
        <v>38</v>
      </c>
      <c r="D49" s="9">
        <v>284</v>
      </c>
      <c r="E49" s="9">
        <v>42</v>
      </c>
      <c r="F49" s="9">
        <v>164</v>
      </c>
      <c r="G49" s="9">
        <v>25</v>
      </c>
      <c r="H49" s="9">
        <v>1032</v>
      </c>
      <c r="I49" s="14">
        <v>155</v>
      </c>
      <c r="J49" s="68"/>
      <c r="L49" s="68">
        <v>1</v>
      </c>
      <c r="M49" s="68">
        <v>2</v>
      </c>
    </row>
    <row r="50" spans="2:13" ht="12" customHeight="1" x14ac:dyDescent="0.2">
      <c r="B50" s="73"/>
      <c r="C50" s="3" t="s">
        <v>39</v>
      </c>
      <c r="D50" s="9">
        <v>199</v>
      </c>
      <c r="E50" s="9">
        <v>30</v>
      </c>
      <c r="F50" s="9">
        <v>113</v>
      </c>
      <c r="G50" s="9">
        <v>17</v>
      </c>
      <c r="H50" s="9">
        <v>835</v>
      </c>
      <c r="I50" s="14">
        <v>125</v>
      </c>
      <c r="J50" s="68"/>
      <c r="L50" s="68"/>
      <c r="M50" s="68"/>
    </row>
    <row r="51" spans="2:13" ht="12" customHeight="1" x14ac:dyDescent="0.2">
      <c r="B51" s="73"/>
      <c r="C51" s="11" t="s">
        <v>40</v>
      </c>
      <c r="D51" s="9">
        <v>1208</v>
      </c>
      <c r="E51" s="9">
        <v>181</v>
      </c>
      <c r="F51" s="9">
        <v>754</v>
      </c>
      <c r="G51" s="9">
        <v>113</v>
      </c>
      <c r="H51" s="9">
        <v>5845</v>
      </c>
      <c r="I51" s="14">
        <v>877</v>
      </c>
      <c r="J51" s="68"/>
      <c r="L51" s="68"/>
      <c r="M51" s="68"/>
    </row>
    <row r="52" spans="2:13" ht="12" customHeight="1" x14ac:dyDescent="0.2">
      <c r="B52" s="73"/>
      <c r="C52" s="3" t="s">
        <v>41</v>
      </c>
      <c r="D52" s="9">
        <v>584</v>
      </c>
      <c r="E52" s="9">
        <v>88</v>
      </c>
      <c r="F52" s="9">
        <v>345</v>
      </c>
      <c r="G52" s="9">
        <v>52</v>
      </c>
      <c r="H52" s="9">
        <v>2429</v>
      </c>
      <c r="I52" s="14">
        <v>364</v>
      </c>
      <c r="J52" s="68"/>
      <c r="L52" s="68"/>
      <c r="M52" s="68"/>
    </row>
    <row r="53" spans="2:13" ht="12" customHeight="1" x14ac:dyDescent="0.2">
      <c r="B53" s="73"/>
      <c r="C53" s="3" t="s">
        <v>42</v>
      </c>
      <c r="D53" s="9">
        <v>305</v>
      </c>
      <c r="E53" s="9">
        <v>46</v>
      </c>
      <c r="F53" s="9">
        <v>202</v>
      </c>
      <c r="G53" s="9">
        <v>30</v>
      </c>
      <c r="H53" s="9">
        <v>1332</v>
      </c>
      <c r="I53" s="14">
        <v>200</v>
      </c>
      <c r="J53" s="68"/>
      <c r="L53" s="68"/>
      <c r="M53" s="68"/>
    </row>
    <row r="54" spans="2:13" ht="12" customHeight="1" x14ac:dyDescent="0.2">
      <c r="B54" s="73"/>
      <c r="C54" s="3" t="s">
        <v>43</v>
      </c>
      <c r="D54" s="9">
        <v>351</v>
      </c>
      <c r="E54" s="9">
        <v>52</v>
      </c>
      <c r="F54" s="9">
        <v>203</v>
      </c>
      <c r="G54" s="9">
        <v>30</v>
      </c>
      <c r="H54" s="9">
        <v>1807</v>
      </c>
      <c r="I54" s="14">
        <v>271</v>
      </c>
      <c r="J54" s="68"/>
      <c r="L54" s="68"/>
      <c r="M54" s="68"/>
    </row>
    <row r="55" spans="2:13" ht="12" customHeight="1" x14ac:dyDescent="0.2">
      <c r="B55" s="73"/>
      <c r="C55" s="3" t="s">
        <v>44</v>
      </c>
      <c r="D55" s="9">
        <v>2572</v>
      </c>
      <c r="E55" s="9">
        <v>386</v>
      </c>
      <c r="F55" s="9">
        <v>1539</v>
      </c>
      <c r="G55" s="9">
        <v>231</v>
      </c>
      <c r="H55" s="9">
        <v>12014</v>
      </c>
      <c r="I55" s="14">
        <v>1802</v>
      </c>
      <c r="J55" s="68">
        <v>494</v>
      </c>
      <c r="L55" s="68">
        <v>1</v>
      </c>
      <c r="M55" s="68">
        <v>2</v>
      </c>
    </row>
    <row r="56" spans="2:13" ht="12" customHeight="1" x14ac:dyDescent="0.2">
      <c r="B56" s="73"/>
      <c r="C56" s="3" t="s">
        <v>45</v>
      </c>
      <c r="D56" s="9">
        <v>1167</v>
      </c>
      <c r="E56" s="9">
        <v>175</v>
      </c>
      <c r="F56" s="9">
        <v>735</v>
      </c>
      <c r="G56" s="9">
        <v>110</v>
      </c>
      <c r="H56" s="9">
        <v>5312</v>
      </c>
      <c r="I56" s="14">
        <v>797</v>
      </c>
      <c r="J56" s="68">
        <v>193</v>
      </c>
      <c r="L56" s="68">
        <v>1</v>
      </c>
      <c r="M56" s="68">
        <v>1</v>
      </c>
    </row>
    <row r="57" spans="2:13" ht="12" customHeight="1" x14ac:dyDescent="0.2">
      <c r="B57" s="73"/>
      <c r="C57" s="21"/>
      <c r="D57" s="32">
        <f>SUM(D47:D56)</f>
        <v>13994</v>
      </c>
      <c r="E57" s="32">
        <f>SUM(E47:E56)</f>
        <v>2099</v>
      </c>
      <c r="F57" s="32">
        <f>SUM(F47:F56)</f>
        <v>7477</v>
      </c>
      <c r="G57" s="42">
        <f>SUM(G43:G56)</f>
        <v>1121</v>
      </c>
      <c r="H57" s="32">
        <f>SUM(H43:H56)</f>
        <v>69130</v>
      </c>
      <c r="I57" s="22">
        <f>SUM(I43:I56)</f>
        <v>10369</v>
      </c>
      <c r="J57" s="81">
        <v>1947</v>
      </c>
      <c r="L57" s="81">
        <v>4</v>
      </c>
      <c r="M57" s="81">
        <v>7</v>
      </c>
    </row>
    <row r="58" spans="2:13" ht="12" customHeight="1" x14ac:dyDescent="0.2">
      <c r="B58" s="73" t="s">
        <v>46</v>
      </c>
      <c r="C58" s="3" t="s">
        <v>90</v>
      </c>
      <c r="D58" s="6"/>
      <c r="E58" s="6"/>
      <c r="F58" s="6"/>
      <c r="G58" s="6"/>
      <c r="H58" s="9">
        <v>1234</v>
      </c>
      <c r="I58" s="14">
        <v>185</v>
      </c>
    </row>
    <row r="59" spans="2:13" ht="12" customHeight="1" x14ac:dyDescent="0.2">
      <c r="B59" s="73"/>
      <c r="C59" s="8" t="s">
        <v>91</v>
      </c>
      <c r="D59" s="6"/>
      <c r="E59" s="6"/>
      <c r="F59" s="6"/>
      <c r="G59" s="6"/>
      <c r="H59" s="9">
        <v>475</v>
      </c>
      <c r="I59" s="14">
        <v>71</v>
      </c>
    </row>
    <row r="60" spans="2:13" ht="12" customHeight="1" x14ac:dyDescent="0.2">
      <c r="B60" s="73"/>
      <c r="C60" s="3" t="s">
        <v>92</v>
      </c>
      <c r="D60" s="6"/>
      <c r="E60" s="6"/>
      <c r="F60" s="6"/>
      <c r="G60" s="6"/>
      <c r="H60" s="9">
        <v>957</v>
      </c>
      <c r="I60" s="14">
        <v>144</v>
      </c>
    </row>
    <row r="61" spans="2:13" ht="12" customHeight="1" x14ac:dyDescent="0.2">
      <c r="B61" s="73"/>
      <c r="C61" s="3" t="s">
        <v>93</v>
      </c>
      <c r="D61" s="6"/>
      <c r="E61" s="6"/>
      <c r="F61" s="6"/>
      <c r="G61" s="6"/>
      <c r="H61" s="9">
        <v>1310</v>
      </c>
      <c r="I61" s="14">
        <v>197</v>
      </c>
    </row>
    <row r="62" spans="2:13" ht="12" customHeight="1" x14ac:dyDescent="0.2">
      <c r="B62" s="73"/>
      <c r="C62" s="3" t="s">
        <v>94</v>
      </c>
      <c r="D62" s="6"/>
      <c r="E62" s="6"/>
      <c r="F62" s="6"/>
      <c r="G62" s="6"/>
      <c r="H62" s="9">
        <v>3227</v>
      </c>
      <c r="I62" s="14">
        <v>484</v>
      </c>
    </row>
    <row r="63" spans="2:13" ht="12" customHeight="1" x14ac:dyDescent="0.2">
      <c r="B63" s="73"/>
      <c r="C63" s="3" t="s">
        <v>47</v>
      </c>
      <c r="D63" s="6">
        <v>429</v>
      </c>
      <c r="E63" s="6">
        <v>64</v>
      </c>
      <c r="F63" s="6">
        <v>268</v>
      </c>
      <c r="G63" s="35">
        <v>40</v>
      </c>
      <c r="H63" s="9">
        <v>1741</v>
      </c>
      <c r="I63" s="14">
        <v>261</v>
      </c>
    </row>
    <row r="64" spans="2:13" ht="12" customHeight="1" x14ac:dyDescent="0.2">
      <c r="B64" s="73"/>
      <c r="C64" s="3" t="s">
        <v>48</v>
      </c>
      <c r="D64" s="6">
        <v>2014</v>
      </c>
      <c r="E64" s="6">
        <v>302</v>
      </c>
      <c r="F64" s="6">
        <v>1224</v>
      </c>
      <c r="G64" s="35">
        <v>184</v>
      </c>
      <c r="H64" s="9">
        <v>9771</v>
      </c>
      <c r="I64" s="14">
        <v>1466</v>
      </c>
    </row>
    <row r="65" spans="2:9" ht="12" customHeight="1" x14ac:dyDescent="0.2">
      <c r="B65" s="73"/>
      <c r="C65" s="3" t="s">
        <v>49</v>
      </c>
      <c r="D65" s="6">
        <v>715</v>
      </c>
      <c r="E65" s="6">
        <v>107</v>
      </c>
      <c r="F65" s="6">
        <v>438</v>
      </c>
      <c r="G65" s="35">
        <v>66</v>
      </c>
      <c r="H65" s="9">
        <v>2540</v>
      </c>
      <c r="I65" s="14">
        <v>381</v>
      </c>
    </row>
    <row r="66" spans="2:9" ht="12" customHeight="1" x14ac:dyDescent="0.2">
      <c r="B66" s="73"/>
      <c r="C66" s="5" t="s">
        <v>50</v>
      </c>
      <c r="D66" s="6">
        <v>412</v>
      </c>
      <c r="E66" s="6">
        <v>62</v>
      </c>
      <c r="F66" s="6">
        <v>236</v>
      </c>
      <c r="G66" s="35">
        <v>35</v>
      </c>
      <c r="H66" s="9">
        <v>1814</v>
      </c>
      <c r="I66" s="14">
        <v>272</v>
      </c>
    </row>
    <row r="67" spans="2:9" ht="12" customHeight="1" x14ac:dyDescent="0.2">
      <c r="B67" s="73"/>
      <c r="C67" s="5" t="s">
        <v>51</v>
      </c>
      <c r="D67" s="6">
        <v>525</v>
      </c>
      <c r="E67" s="6">
        <v>79</v>
      </c>
      <c r="F67" s="6">
        <v>338</v>
      </c>
      <c r="G67" s="35">
        <v>51</v>
      </c>
      <c r="H67" s="9">
        <v>2146</v>
      </c>
      <c r="I67" s="14">
        <v>322</v>
      </c>
    </row>
    <row r="68" spans="2:9" ht="12" customHeight="1" x14ac:dyDescent="0.2">
      <c r="B68" s="73"/>
      <c r="C68" s="3" t="s">
        <v>52</v>
      </c>
      <c r="D68" s="6">
        <v>873</v>
      </c>
      <c r="E68" s="6">
        <v>131</v>
      </c>
      <c r="F68" s="6">
        <v>543</v>
      </c>
      <c r="G68" s="35">
        <v>81</v>
      </c>
      <c r="H68" s="9">
        <v>5052</v>
      </c>
      <c r="I68" s="14">
        <v>758</v>
      </c>
    </row>
    <row r="69" spans="2:9" ht="12" customHeight="1" x14ac:dyDescent="0.2">
      <c r="B69" s="73"/>
      <c r="C69" s="7" t="s">
        <v>53</v>
      </c>
      <c r="D69" s="6">
        <v>3524</v>
      </c>
      <c r="E69" s="6">
        <v>529</v>
      </c>
      <c r="F69" s="6">
        <v>2067</v>
      </c>
      <c r="G69" s="35">
        <v>310</v>
      </c>
      <c r="H69" s="9">
        <v>14563</v>
      </c>
      <c r="I69" s="14">
        <v>2184</v>
      </c>
    </row>
    <row r="70" spans="2:9" ht="12" customHeight="1" x14ac:dyDescent="0.2">
      <c r="B70" s="73"/>
      <c r="C70" s="7" t="s">
        <v>54</v>
      </c>
      <c r="D70" s="6">
        <v>4623</v>
      </c>
      <c r="E70" s="6">
        <v>694</v>
      </c>
      <c r="F70" s="6">
        <v>2760</v>
      </c>
      <c r="G70" s="35">
        <v>414</v>
      </c>
      <c r="H70" s="9">
        <v>20760</v>
      </c>
      <c r="I70" s="14">
        <v>3114</v>
      </c>
    </row>
    <row r="71" spans="2:9" ht="12" customHeight="1" x14ac:dyDescent="0.2">
      <c r="B71" s="73"/>
      <c r="C71" s="7" t="s">
        <v>55</v>
      </c>
      <c r="D71" s="6">
        <v>1643</v>
      </c>
      <c r="E71" s="6">
        <v>246</v>
      </c>
      <c r="F71" s="6">
        <v>980</v>
      </c>
      <c r="G71" s="35">
        <v>147</v>
      </c>
      <c r="H71" s="9">
        <v>7539</v>
      </c>
      <c r="I71" s="14">
        <v>1131</v>
      </c>
    </row>
    <row r="72" spans="2:9" ht="12" customHeight="1" x14ac:dyDescent="0.2">
      <c r="B72" s="73"/>
      <c r="C72" s="18"/>
      <c r="D72" s="32">
        <f>SUM(D63:D71)</f>
        <v>14758</v>
      </c>
      <c r="E72" s="32">
        <f>SUM(E63:E71)</f>
        <v>2214</v>
      </c>
      <c r="F72" s="32"/>
      <c r="G72" s="22">
        <f>SUM(G58:G71)</f>
        <v>1328</v>
      </c>
      <c r="H72" s="32">
        <f>SUM(H58:H71)</f>
        <v>73129</v>
      </c>
      <c r="I72" s="22">
        <f>SUM(I58:I71)</f>
        <v>10970</v>
      </c>
    </row>
    <row r="73" spans="2:9" ht="12" customHeight="1" x14ac:dyDescent="0.2">
      <c r="B73" s="73" t="s">
        <v>56</v>
      </c>
      <c r="C73" s="3" t="s">
        <v>57</v>
      </c>
      <c r="D73" s="6">
        <v>1127</v>
      </c>
      <c r="E73" s="9">
        <v>169</v>
      </c>
      <c r="F73" s="36">
        <v>112</v>
      </c>
      <c r="G73" s="36">
        <v>95</v>
      </c>
      <c r="H73" s="9">
        <v>4842</v>
      </c>
      <c r="I73" s="14">
        <v>726</v>
      </c>
    </row>
    <row r="74" spans="2:9" ht="12" customHeight="1" x14ac:dyDescent="0.2">
      <c r="B74" s="73"/>
      <c r="C74" s="3" t="s">
        <v>58</v>
      </c>
      <c r="D74" s="6">
        <v>854</v>
      </c>
      <c r="E74" s="9">
        <v>128</v>
      </c>
      <c r="F74" s="36">
        <v>83</v>
      </c>
      <c r="G74" s="36">
        <v>70</v>
      </c>
      <c r="H74" s="9">
        <v>3450</v>
      </c>
      <c r="I74" s="14">
        <v>518</v>
      </c>
    </row>
    <row r="75" spans="2:9" ht="12" customHeight="1" x14ac:dyDescent="0.2">
      <c r="B75" s="73"/>
      <c r="C75" s="3" t="s">
        <v>59</v>
      </c>
      <c r="D75" s="6">
        <v>3315</v>
      </c>
      <c r="E75" s="9">
        <v>497</v>
      </c>
      <c r="F75" s="14">
        <f>SUM(F73:F74)</f>
        <v>195</v>
      </c>
      <c r="G75" s="14">
        <f>SUM(G73:G74)</f>
        <v>165</v>
      </c>
      <c r="H75" s="9">
        <v>13254</v>
      </c>
      <c r="I75" s="14">
        <v>1988</v>
      </c>
    </row>
    <row r="76" spans="2:9" ht="12" customHeight="1" x14ac:dyDescent="0.2">
      <c r="B76" s="73"/>
      <c r="C76" s="21"/>
      <c r="D76" s="32">
        <f>SUM(D73:D75)</f>
        <v>5296</v>
      </c>
      <c r="E76" s="32">
        <f>SUM(E73:E75)</f>
        <v>794</v>
      </c>
      <c r="F76" s="22">
        <f>SUM(F75)</f>
        <v>195</v>
      </c>
      <c r="G76" s="22">
        <f>SUM(G75)</f>
        <v>165</v>
      </c>
      <c r="H76" s="32">
        <f>SUM(H73:H75)</f>
        <v>21546</v>
      </c>
      <c r="I76" s="22">
        <f>SUM(I73:I75)</f>
        <v>3232</v>
      </c>
    </row>
    <row r="77" spans="2:9" ht="12" customHeight="1" x14ac:dyDescent="0.2">
      <c r="B77" s="73" t="s">
        <v>60</v>
      </c>
      <c r="C77" s="3" t="s">
        <v>95</v>
      </c>
      <c r="D77" s="6"/>
      <c r="E77" s="9"/>
      <c r="F77" s="9"/>
      <c r="G77" s="9"/>
      <c r="H77" s="9">
        <v>1396</v>
      </c>
      <c r="I77" s="14">
        <v>209</v>
      </c>
    </row>
    <row r="78" spans="2:9" ht="12" customHeight="1" x14ac:dyDescent="0.2">
      <c r="B78" s="73"/>
      <c r="C78" s="3" t="s">
        <v>96</v>
      </c>
      <c r="D78" s="6"/>
      <c r="E78" s="9"/>
      <c r="F78" s="9"/>
      <c r="G78" s="9"/>
      <c r="H78" s="9">
        <v>952</v>
      </c>
      <c r="I78" s="14">
        <v>143</v>
      </c>
    </row>
    <row r="79" spans="2:9" ht="12" customHeight="1" x14ac:dyDescent="0.2">
      <c r="B79" s="73"/>
      <c r="C79" s="3" t="s">
        <v>61</v>
      </c>
      <c r="D79" s="6">
        <v>345</v>
      </c>
      <c r="E79" s="9">
        <v>52</v>
      </c>
      <c r="F79" s="36">
        <v>96</v>
      </c>
      <c r="G79" s="36">
        <v>14</v>
      </c>
      <c r="H79" s="9">
        <v>1793</v>
      </c>
      <c r="I79" s="14">
        <v>269</v>
      </c>
    </row>
    <row r="80" spans="2:9" ht="12" customHeight="1" x14ac:dyDescent="0.2">
      <c r="B80" s="73"/>
      <c r="C80" s="3" t="s">
        <v>62</v>
      </c>
      <c r="D80" s="6">
        <v>390</v>
      </c>
      <c r="E80" s="9">
        <v>59</v>
      </c>
      <c r="F80" s="36">
        <v>124</v>
      </c>
      <c r="G80" s="36">
        <v>19</v>
      </c>
      <c r="H80" s="9">
        <v>1394</v>
      </c>
      <c r="I80" s="14">
        <v>209</v>
      </c>
    </row>
    <row r="81" spans="2:9" ht="12" customHeight="1" x14ac:dyDescent="0.2">
      <c r="B81" s="73"/>
      <c r="C81" s="3" t="s">
        <v>63</v>
      </c>
      <c r="D81" s="6">
        <v>352</v>
      </c>
      <c r="E81" s="9">
        <v>53</v>
      </c>
      <c r="F81" s="36">
        <v>216</v>
      </c>
      <c r="G81" s="36">
        <v>32</v>
      </c>
      <c r="H81" s="9">
        <v>1094</v>
      </c>
      <c r="I81" s="14">
        <v>164</v>
      </c>
    </row>
    <row r="82" spans="2:9" ht="12" customHeight="1" x14ac:dyDescent="0.2">
      <c r="B82" s="73"/>
      <c r="C82" s="12" t="s">
        <v>64</v>
      </c>
      <c r="D82" s="6">
        <v>1682</v>
      </c>
      <c r="E82" s="9">
        <v>252</v>
      </c>
      <c r="F82" s="36">
        <v>1020</v>
      </c>
      <c r="G82" s="36">
        <v>153</v>
      </c>
      <c r="H82" s="9">
        <v>5827</v>
      </c>
      <c r="I82" s="14">
        <v>874</v>
      </c>
    </row>
    <row r="83" spans="2:9" ht="12" customHeight="1" x14ac:dyDescent="0.2">
      <c r="B83" s="73"/>
      <c r="C83" s="19"/>
      <c r="D83" s="32">
        <f>SUM(D79:D82)</f>
        <v>2769</v>
      </c>
      <c r="E83" s="32">
        <f>SUM(E79:E82)</f>
        <v>416</v>
      </c>
      <c r="F83" s="22">
        <f>SUM(F79:F82)</f>
        <v>1456</v>
      </c>
      <c r="G83" s="22">
        <f>SUM(G77:G82)</f>
        <v>218</v>
      </c>
      <c r="H83" s="32">
        <f>SUM(H77:H82)</f>
        <v>12456</v>
      </c>
      <c r="I83" s="22">
        <f>SUM(I77:I82)</f>
        <v>1868</v>
      </c>
    </row>
    <row r="84" spans="2:9" ht="12" customHeight="1" x14ac:dyDescent="0.2">
      <c r="B84" s="73" t="s">
        <v>65</v>
      </c>
      <c r="C84" s="12" t="s">
        <v>97</v>
      </c>
      <c r="D84" s="6"/>
      <c r="E84" s="9"/>
      <c r="F84" s="14"/>
      <c r="G84" s="14"/>
      <c r="H84" s="9">
        <v>182</v>
      </c>
      <c r="I84" s="14">
        <v>27</v>
      </c>
    </row>
    <row r="85" spans="2:9" ht="12" customHeight="1" x14ac:dyDescent="0.2">
      <c r="B85" s="73"/>
      <c r="C85" s="12" t="s">
        <v>98</v>
      </c>
      <c r="D85" s="6"/>
      <c r="E85" s="9"/>
      <c r="F85" s="14"/>
      <c r="G85" s="14"/>
      <c r="H85" s="9">
        <v>1076</v>
      </c>
      <c r="I85" s="14">
        <v>161</v>
      </c>
    </row>
    <row r="86" spans="2:9" ht="12" customHeight="1" x14ac:dyDescent="0.2">
      <c r="B86" s="73"/>
      <c r="C86" s="12" t="s">
        <v>99</v>
      </c>
      <c r="D86" s="6"/>
      <c r="E86" s="9"/>
      <c r="F86" s="14"/>
      <c r="G86" s="14"/>
      <c r="H86" s="9">
        <v>380</v>
      </c>
      <c r="I86" s="14">
        <v>57</v>
      </c>
    </row>
    <row r="87" spans="2:9" ht="12" customHeight="1" x14ac:dyDescent="0.2">
      <c r="B87" s="73"/>
      <c r="C87" s="3" t="s">
        <v>100</v>
      </c>
      <c r="D87" s="6"/>
      <c r="E87" s="9"/>
      <c r="F87" s="9"/>
      <c r="G87" s="9"/>
      <c r="H87" s="9">
        <v>197</v>
      </c>
      <c r="I87" s="14">
        <v>30</v>
      </c>
    </row>
    <row r="88" spans="2:9" ht="12" customHeight="1" x14ac:dyDescent="0.2">
      <c r="B88" s="73"/>
      <c r="C88" s="5" t="s">
        <v>66</v>
      </c>
      <c r="D88" s="6">
        <v>176</v>
      </c>
      <c r="E88" s="9">
        <v>26</v>
      </c>
      <c r="F88" s="36">
        <v>118</v>
      </c>
      <c r="G88" s="36">
        <v>18</v>
      </c>
      <c r="H88" s="9">
        <v>395</v>
      </c>
      <c r="I88" s="14">
        <v>59</v>
      </c>
    </row>
    <row r="89" spans="2:9" ht="12" customHeight="1" x14ac:dyDescent="0.2">
      <c r="B89" s="73"/>
      <c r="C89" s="3" t="s">
        <v>67</v>
      </c>
      <c r="D89" s="6">
        <v>705</v>
      </c>
      <c r="E89" s="9">
        <v>106</v>
      </c>
      <c r="F89" s="36">
        <v>439</v>
      </c>
      <c r="G89" s="36">
        <v>66</v>
      </c>
      <c r="H89" s="9">
        <v>1161</v>
      </c>
      <c r="I89" s="14">
        <v>174</v>
      </c>
    </row>
    <row r="90" spans="2:9" ht="12" customHeight="1" x14ac:dyDescent="0.2">
      <c r="B90" s="73"/>
      <c r="C90" s="2" t="s">
        <v>68</v>
      </c>
      <c r="D90" s="6">
        <v>346</v>
      </c>
      <c r="E90" s="9">
        <v>52</v>
      </c>
      <c r="F90" s="36">
        <v>232</v>
      </c>
      <c r="G90" s="36">
        <v>35</v>
      </c>
      <c r="H90" s="9">
        <v>723</v>
      </c>
      <c r="I90" s="14">
        <v>108</v>
      </c>
    </row>
    <row r="91" spans="2:9" ht="12" customHeight="1" x14ac:dyDescent="0.2">
      <c r="B91" s="73"/>
      <c r="C91" s="3" t="s">
        <v>69</v>
      </c>
      <c r="D91" s="6">
        <v>1459</v>
      </c>
      <c r="E91" s="9">
        <v>219</v>
      </c>
      <c r="F91" s="9"/>
      <c r="G91" s="9"/>
      <c r="H91" s="9">
        <v>3273</v>
      </c>
      <c r="I91" s="14">
        <v>491</v>
      </c>
    </row>
    <row r="92" spans="2:9" ht="12" customHeight="1" x14ac:dyDescent="0.2">
      <c r="B92" s="73"/>
      <c r="C92" s="21"/>
      <c r="D92" s="32">
        <f>SUM(D88:D91)</f>
        <v>2686</v>
      </c>
      <c r="E92" s="32">
        <f>SUM(E88:E91)</f>
        <v>403</v>
      </c>
      <c r="F92" s="22">
        <f>SUM(F88:F91)</f>
        <v>789</v>
      </c>
      <c r="G92" s="22">
        <f>SUM(G84:G91)</f>
        <v>119</v>
      </c>
      <c r="H92" s="32">
        <f>SUM(H84:H91)</f>
        <v>7387</v>
      </c>
      <c r="I92" s="22">
        <f>SUM(I83:I91)</f>
        <v>2975</v>
      </c>
    </row>
    <row r="93" spans="2:9" ht="12" customHeight="1" x14ac:dyDescent="0.2">
      <c r="B93" s="73" t="s">
        <v>70</v>
      </c>
      <c r="C93" s="3" t="s">
        <v>101</v>
      </c>
      <c r="D93" s="6"/>
      <c r="E93" s="9"/>
      <c r="F93" s="14"/>
      <c r="G93" s="14"/>
      <c r="H93" s="9">
        <v>1322</v>
      </c>
      <c r="I93" s="14">
        <v>198</v>
      </c>
    </row>
    <row r="94" spans="2:9" ht="12" customHeight="1" x14ac:dyDescent="0.2">
      <c r="B94" s="73"/>
      <c r="C94" s="3" t="s">
        <v>102</v>
      </c>
      <c r="D94" s="6"/>
      <c r="E94" s="9"/>
      <c r="F94" s="9"/>
      <c r="G94" s="9"/>
      <c r="H94" s="9">
        <v>3929</v>
      </c>
      <c r="I94" s="14">
        <v>589</v>
      </c>
    </row>
    <row r="95" spans="2:9" ht="12" customHeight="1" x14ac:dyDescent="0.2">
      <c r="B95" s="73"/>
      <c r="C95" s="3" t="s">
        <v>71</v>
      </c>
      <c r="D95" s="9">
        <v>326</v>
      </c>
      <c r="E95" s="9">
        <v>49</v>
      </c>
      <c r="F95" s="9">
        <v>185</v>
      </c>
      <c r="G95" s="9">
        <v>28</v>
      </c>
      <c r="H95" s="9">
        <v>1227</v>
      </c>
      <c r="I95" s="14">
        <v>184</v>
      </c>
    </row>
    <row r="96" spans="2:9" ht="12" customHeight="1" x14ac:dyDescent="0.2">
      <c r="B96" s="73"/>
      <c r="C96" s="3" t="s">
        <v>72</v>
      </c>
      <c r="D96" s="9">
        <v>1404</v>
      </c>
      <c r="E96" s="9">
        <v>211</v>
      </c>
      <c r="F96" s="9">
        <v>898</v>
      </c>
      <c r="G96" s="9">
        <v>135</v>
      </c>
      <c r="H96" s="9">
        <v>5534</v>
      </c>
      <c r="I96" s="14">
        <v>830</v>
      </c>
    </row>
    <row r="97" spans="2:9" ht="12" customHeight="1" x14ac:dyDescent="0.2">
      <c r="B97" s="73"/>
      <c r="C97" s="3" t="s">
        <v>73</v>
      </c>
      <c r="D97" s="9">
        <v>210</v>
      </c>
      <c r="E97" s="9">
        <v>32</v>
      </c>
      <c r="F97" s="9">
        <v>137</v>
      </c>
      <c r="G97" s="9">
        <v>21</v>
      </c>
      <c r="H97" s="9">
        <v>804</v>
      </c>
      <c r="I97" s="14">
        <v>121</v>
      </c>
    </row>
    <row r="98" spans="2:9" ht="12" customHeight="1" x14ac:dyDescent="0.2">
      <c r="B98" s="73"/>
      <c r="C98" s="5" t="s">
        <v>74</v>
      </c>
      <c r="D98" s="9">
        <v>402</v>
      </c>
      <c r="E98" s="9">
        <v>60</v>
      </c>
      <c r="F98" s="9">
        <v>252</v>
      </c>
      <c r="G98" s="9">
        <v>38</v>
      </c>
      <c r="H98" s="9">
        <v>1565</v>
      </c>
      <c r="I98" s="14">
        <v>235</v>
      </c>
    </row>
    <row r="99" spans="2:9" ht="12" customHeight="1" x14ac:dyDescent="0.2">
      <c r="B99" s="73"/>
      <c r="C99" s="5" t="s">
        <v>75</v>
      </c>
      <c r="D99" s="9">
        <v>239</v>
      </c>
      <c r="E99" s="9">
        <v>36</v>
      </c>
      <c r="F99" s="9">
        <v>122</v>
      </c>
      <c r="G99" s="9">
        <v>18</v>
      </c>
      <c r="H99" s="9">
        <v>905</v>
      </c>
      <c r="I99" s="14">
        <v>136</v>
      </c>
    </row>
    <row r="100" spans="2:9" ht="12" customHeight="1" x14ac:dyDescent="0.2">
      <c r="B100" s="73"/>
      <c r="C100" s="2" t="s">
        <v>76</v>
      </c>
      <c r="D100" s="9">
        <v>2050</v>
      </c>
      <c r="E100" s="9">
        <v>308</v>
      </c>
      <c r="F100" s="9">
        <v>1261</v>
      </c>
      <c r="G100" s="9">
        <v>189</v>
      </c>
      <c r="H100" s="9">
        <v>7461</v>
      </c>
      <c r="I100" s="14">
        <v>1119</v>
      </c>
    </row>
    <row r="101" spans="2:9" ht="12" customHeight="1" x14ac:dyDescent="0.2">
      <c r="B101" s="73"/>
      <c r="C101" s="2" t="s">
        <v>77</v>
      </c>
      <c r="D101" s="9">
        <v>2819</v>
      </c>
      <c r="E101" s="9">
        <v>423</v>
      </c>
      <c r="F101" s="9">
        <v>1626</v>
      </c>
      <c r="G101" s="9">
        <v>244</v>
      </c>
      <c r="H101" s="9">
        <v>11334</v>
      </c>
      <c r="I101" s="14">
        <v>1700</v>
      </c>
    </row>
    <row r="102" spans="2:9" ht="12" customHeight="1" x14ac:dyDescent="0.2">
      <c r="B102" s="73"/>
      <c r="C102" s="18"/>
      <c r="D102" s="32">
        <f>SUM(D95:D101)</f>
        <v>7450</v>
      </c>
      <c r="E102" s="32">
        <f>SUM(E95:E101)</f>
        <v>1119</v>
      </c>
      <c r="F102" s="32">
        <f>SUM(F95:F101)</f>
        <v>4481</v>
      </c>
      <c r="G102" s="22">
        <f>SUM(G93:G101)</f>
        <v>673</v>
      </c>
      <c r="H102" s="32">
        <f>SUM(H93:H101)</f>
        <v>34081</v>
      </c>
      <c r="I102" s="22">
        <f>SUM(I93:I101)</f>
        <v>5112</v>
      </c>
    </row>
    <row r="103" spans="2:9" ht="12" customHeight="1" x14ac:dyDescent="0.2">
      <c r="D103" s="27"/>
      <c r="E103" s="37"/>
      <c r="F103" s="37"/>
      <c r="G103" s="37"/>
      <c r="H103" s="27"/>
      <c r="I103" s="27"/>
    </row>
    <row r="104" spans="2:9" ht="12" customHeight="1" x14ac:dyDescent="0.2">
      <c r="B104" s="71"/>
      <c r="C104" s="71"/>
      <c r="D104" s="38">
        <f>D19+D28+D38+D42+D57+D72+D76+D83+D92+D102</f>
        <v>77255</v>
      </c>
      <c r="E104" s="13">
        <f>E19+E28+E38+E42+E57+E72+E76+E83+E92+E102</f>
        <v>11588</v>
      </c>
      <c r="F104" s="13">
        <f t="shared" ref="F104:I104" si="0">F19+F28+F38+F42+F57+F72+F76+F83+F92+F102</f>
        <v>24113</v>
      </c>
      <c r="G104" s="48">
        <f>G19+G28+G38+G42+G57+G72+G76+G83+G92+G102</f>
        <v>5885</v>
      </c>
      <c r="H104" s="13">
        <f t="shared" si="0"/>
        <v>355261</v>
      </c>
      <c r="I104" s="13">
        <f t="shared" si="0"/>
        <v>55157</v>
      </c>
    </row>
    <row r="105" spans="2:9" ht="12" customHeight="1" x14ac:dyDescent="0.2"/>
    <row r="108" spans="2:9" ht="21" customHeight="1" x14ac:dyDescent="0.2">
      <c r="C108" s="70" t="s">
        <v>108</v>
      </c>
      <c r="E108" s="50" t="s">
        <v>116</v>
      </c>
      <c r="G108" s="16" t="s">
        <v>119</v>
      </c>
    </row>
    <row r="109" spans="2:9" ht="18" customHeight="1" x14ac:dyDescent="0.25">
      <c r="C109" s="70"/>
      <c r="E109" s="43" t="s">
        <v>115</v>
      </c>
    </row>
    <row r="110" spans="2:9" ht="15" x14ac:dyDescent="0.25">
      <c r="C110" s="43" t="s">
        <v>3</v>
      </c>
      <c r="E110" s="51">
        <v>20352</v>
      </c>
      <c r="G110" s="58">
        <v>916</v>
      </c>
      <c r="I110" s="56">
        <v>21510</v>
      </c>
    </row>
    <row r="111" spans="2:9" ht="15" x14ac:dyDescent="0.25">
      <c r="C111" s="43" t="s">
        <v>32</v>
      </c>
      <c r="E111" s="51">
        <v>4664</v>
      </c>
      <c r="G111" s="58">
        <v>210</v>
      </c>
      <c r="I111" s="56">
        <v>5037</v>
      </c>
    </row>
    <row r="112" spans="2:9" ht="15" x14ac:dyDescent="0.25">
      <c r="C112" s="43" t="s">
        <v>16</v>
      </c>
      <c r="E112" s="51">
        <v>9746</v>
      </c>
      <c r="G112" s="58">
        <v>439</v>
      </c>
      <c r="I112" s="56">
        <v>9604</v>
      </c>
    </row>
    <row r="113" spans="3:10" ht="15" x14ac:dyDescent="0.25">
      <c r="C113" s="43" t="s">
        <v>23</v>
      </c>
      <c r="E113" s="51">
        <v>5511</v>
      </c>
      <c r="G113" s="58">
        <v>248</v>
      </c>
      <c r="I113" s="56">
        <v>5863</v>
      </c>
    </row>
    <row r="114" spans="3:10" ht="15" x14ac:dyDescent="0.25">
      <c r="C114" s="43" t="s">
        <v>35</v>
      </c>
      <c r="E114" s="51">
        <v>14406</v>
      </c>
      <c r="G114" s="59">
        <v>864</v>
      </c>
      <c r="I114" s="56">
        <v>16061</v>
      </c>
      <c r="J114" s="57"/>
    </row>
    <row r="115" spans="3:10" ht="15" x14ac:dyDescent="0.25">
      <c r="C115" s="43" t="s">
        <v>46</v>
      </c>
      <c r="E115" s="51">
        <v>16412</v>
      </c>
      <c r="G115" s="59">
        <v>985</v>
      </c>
      <c r="I115" s="56">
        <v>17524</v>
      </c>
      <c r="J115" s="57"/>
    </row>
    <row r="116" spans="3:10" ht="15" x14ac:dyDescent="0.25">
      <c r="C116" s="43" t="s">
        <v>60</v>
      </c>
      <c r="E116" s="51">
        <v>3600</v>
      </c>
      <c r="G116" s="59">
        <v>216</v>
      </c>
      <c r="I116" s="56">
        <v>3663</v>
      </c>
    </row>
    <row r="117" spans="3:10" ht="15" x14ac:dyDescent="0.25">
      <c r="C117" s="43" t="s">
        <v>103</v>
      </c>
      <c r="E117" s="51">
        <v>8014</v>
      </c>
      <c r="G117" s="59">
        <v>480</v>
      </c>
      <c r="I117" s="56">
        <v>8504</v>
      </c>
    </row>
    <row r="118" spans="3:10" ht="15" x14ac:dyDescent="0.25">
      <c r="C118" s="43" t="s">
        <v>65</v>
      </c>
      <c r="E118" s="51">
        <v>7269</v>
      </c>
      <c r="G118" s="59">
        <v>436</v>
      </c>
      <c r="I118" s="56">
        <v>8054</v>
      </c>
    </row>
    <row r="119" spans="3:10" ht="15" x14ac:dyDescent="0.25">
      <c r="C119" s="43" t="s">
        <v>70</v>
      </c>
      <c r="E119" s="43">
        <v>9654</v>
      </c>
      <c r="G119" s="59">
        <f>E119*20%</f>
        <v>1930.8000000000002</v>
      </c>
      <c r="I119" s="56">
        <v>9617</v>
      </c>
    </row>
    <row r="120" spans="3:10" ht="15" x14ac:dyDescent="0.25">
      <c r="C120" s="47" t="s">
        <v>104</v>
      </c>
      <c r="E120" s="53">
        <f>SUM(E110:E119)</f>
        <v>99628</v>
      </c>
      <c r="G120" s="59">
        <f>SUM(G110:G119)</f>
        <v>6724.8</v>
      </c>
      <c r="I120" s="56">
        <f>SUM(I110:I119)</f>
        <v>105437</v>
      </c>
    </row>
    <row r="121" spans="3:10" x14ac:dyDescent="0.2">
      <c r="I121" s="57">
        <f t="shared" ref="I121" si="1">E121*5%</f>
        <v>0</v>
      </c>
    </row>
  </sheetData>
  <mergeCells count="18">
    <mergeCell ref="H3:I3"/>
    <mergeCell ref="C3:C4"/>
    <mergeCell ref="B3:B4"/>
    <mergeCell ref="F3:G3"/>
    <mergeCell ref="B2:J2"/>
    <mergeCell ref="C108:C109"/>
    <mergeCell ref="B104:C104"/>
    <mergeCell ref="D3:E3"/>
    <mergeCell ref="B29:B38"/>
    <mergeCell ref="B20:B28"/>
    <mergeCell ref="B73:B76"/>
    <mergeCell ref="B77:B83"/>
    <mergeCell ref="B84:B92"/>
    <mergeCell ref="B93:B102"/>
    <mergeCell ref="B58:B72"/>
    <mergeCell ref="B39:B42"/>
    <mergeCell ref="B43:B57"/>
    <mergeCell ref="B5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9"/>
  <sheetViews>
    <sheetView workbookViewId="0">
      <selection activeCell="B2" sqref="B2:I2"/>
    </sheetView>
  </sheetViews>
  <sheetFormatPr baseColWidth="10" defaultRowHeight="15" x14ac:dyDescent="0.25"/>
  <cols>
    <col min="2" max="2" width="20.5703125" customWidth="1"/>
    <col min="3" max="3" width="18" customWidth="1"/>
    <col min="4" max="4" width="17.42578125" customWidth="1"/>
    <col min="5" max="5" width="19.42578125" customWidth="1"/>
    <col min="6" max="6" width="17.5703125" customWidth="1"/>
    <col min="7" max="7" width="15.85546875" customWidth="1"/>
    <col min="8" max="8" width="18.85546875" customWidth="1"/>
    <col min="9" max="9" width="17.85546875" customWidth="1"/>
  </cols>
  <sheetData>
    <row r="2" spans="2:9" ht="24" customHeight="1" x14ac:dyDescent="0.25">
      <c r="B2" s="80" t="s">
        <v>125</v>
      </c>
      <c r="C2" s="80"/>
      <c r="D2" s="80"/>
      <c r="E2" s="80"/>
      <c r="F2" s="80"/>
      <c r="G2" s="80"/>
      <c r="H2" s="80"/>
      <c r="I2" s="80"/>
    </row>
    <row r="4" spans="2:9" ht="57.75" customHeight="1" x14ac:dyDescent="0.25">
      <c r="B4" s="78" t="s">
        <v>108</v>
      </c>
      <c r="C4" s="44" t="s">
        <v>105</v>
      </c>
      <c r="D4" s="45" t="s">
        <v>106</v>
      </c>
      <c r="E4" s="46" t="s">
        <v>107</v>
      </c>
      <c r="F4" s="60" t="s">
        <v>121</v>
      </c>
      <c r="G4" s="79" t="s">
        <v>120</v>
      </c>
      <c r="H4" s="67" t="s">
        <v>124</v>
      </c>
      <c r="I4" s="23" t="s">
        <v>122</v>
      </c>
    </row>
    <row r="5" spans="2:9" ht="57.75" customHeight="1" x14ac:dyDescent="0.25">
      <c r="B5" s="78"/>
      <c r="C5" s="23" t="s">
        <v>109</v>
      </c>
      <c r="D5" s="23" t="s">
        <v>110</v>
      </c>
      <c r="E5" s="23" t="s">
        <v>111</v>
      </c>
      <c r="F5" s="23" t="s">
        <v>117</v>
      </c>
      <c r="G5" s="79"/>
      <c r="H5" s="23" t="s">
        <v>123</v>
      </c>
      <c r="I5" s="23" t="s">
        <v>123</v>
      </c>
    </row>
    <row r="6" spans="2:9" x14ac:dyDescent="0.25">
      <c r="B6" s="2" t="s">
        <v>3</v>
      </c>
      <c r="C6" s="59">
        <v>2689</v>
      </c>
      <c r="D6" s="59">
        <v>1215</v>
      </c>
      <c r="E6" s="59">
        <v>12450</v>
      </c>
      <c r="F6" s="61">
        <v>4070</v>
      </c>
      <c r="G6" s="62">
        <v>916</v>
      </c>
      <c r="H6" s="2">
        <v>7655</v>
      </c>
      <c r="I6" s="52">
        <v>4302</v>
      </c>
    </row>
    <row r="7" spans="2:9" x14ac:dyDescent="0.25">
      <c r="B7" s="2" t="s">
        <v>32</v>
      </c>
      <c r="C7" s="59">
        <v>399</v>
      </c>
      <c r="D7" s="59">
        <v>241</v>
      </c>
      <c r="E7" s="59">
        <v>1971</v>
      </c>
      <c r="F7" s="61">
        <v>933</v>
      </c>
      <c r="G7" s="2">
        <v>210</v>
      </c>
      <c r="H7" s="2">
        <v>1741</v>
      </c>
      <c r="I7" s="52">
        <v>1007</v>
      </c>
    </row>
    <row r="8" spans="2:9" x14ac:dyDescent="0.25">
      <c r="B8" s="2" t="s">
        <v>16</v>
      </c>
      <c r="C8" s="59">
        <v>782</v>
      </c>
      <c r="D8" s="59">
        <v>375</v>
      </c>
      <c r="E8" s="59">
        <v>3316</v>
      </c>
      <c r="F8" s="61">
        <v>1949</v>
      </c>
      <c r="G8" s="2">
        <v>439</v>
      </c>
      <c r="H8" s="2">
        <v>3392</v>
      </c>
      <c r="I8" s="52">
        <v>1921</v>
      </c>
    </row>
    <row r="9" spans="2:9" x14ac:dyDescent="0.25">
      <c r="B9" s="2" t="s">
        <v>23</v>
      </c>
      <c r="C9" s="59">
        <v>673</v>
      </c>
      <c r="D9" s="59">
        <v>430</v>
      </c>
      <c r="E9" s="59">
        <v>2894</v>
      </c>
      <c r="F9" s="61">
        <v>1102</v>
      </c>
      <c r="G9" s="2">
        <v>248</v>
      </c>
      <c r="H9" s="2">
        <v>2008</v>
      </c>
      <c r="I9" s="52">
        <v>1173</v>
      </c>
    </row>
    <row r="10" spans="2:9" x14ac:dyDescent="0.25">
      <c r="B10" s="2" t="s">
        <v>35</v>
      </c>
      <c r="C10" s="59">
        <v>2099</v>
      </c>
      <c r="D10" s="59">
        <v>1121</v>
      </c>
      <c r="E10" s="59">
        <v>10369</v>
      </c>
      <c r="F10" s="61">
        <v>3089</v>
      </c>
      <c r="G10" s="62">
        <v>927</v>
      </c>
      <c r="H10" s="2">
        <v>5576</v>
      </c>
      <c r="I10" s="52">
        <v>3212</v>
      </c>
    </row>
    <row r="11" spans="2:9" x14ac:dyDescent="0.25">
      <c r="B11" s="2" t="s">
        <v>46</v>
      </c>
      <c r="C11" s="59">
        <v>2214</v>
      </c>
      <c r="D11" s="59">
        <v>1328</v>
      </c>
      <c r="E11" s="59">
        <v>10970</v>
      </c>
      <c r="F11" s="61">
        <v>3282</v>
      </c>
      <c r="G11" s="2">
        <v>985</v>
      </c>
      <c r="H11" s="2">
        <v>6154</v>
      </c>
      <c r="I11" s="52">
        <v>3505</v>
      </c>
    </row>
    <row r="12" spans="2:9" x14ac:dyDescent="0.25">
      <c r="B12" s="2" t="s">
        <v>60</v>
      </c>
      <c r="C12" s="59">
        <v>416</v>
      </c>
      <c r="D12" s="59">
        <v>218</v>
      </c>
      <c r="E12" s="59">
        <v>1868</v>
      </c>
      <c r="F12" s="61">
        <v>720</v>
      </c>
      <c r="G12" s="2">
        <v>216</v>
      </c>
      <c r="H12" s="2">
        <v>1280</v>
      </c>
      <c r="I12" s="52">
        <v>733</v>
      </c>
    </row>
    <row r="13" spans="2:9" x14ac:dyDescent="0.25">
      <c r="B13" s="2" t="s">
        <v>103</v>
      </c>
      <c r="C13" s="59">
        <v>794</v>
      </c>
      <c r="D13" s="59">
        <v>165</v>
      </c>
      <c r="E13" s="59">
        <v>3232</v>
      </c>
      <c r="F13" s="61">
        <v>1603</v>
      </c>
      <c r="G13" s="2">
        <v>480</v>
      </c>
      <c r="H13" s="2">
        <v>2965</v>
      </c>
      <c r="I13" s="52">
        <v>1700</v>
      </c>
    </row>
    <row r="14" spans="2:9" x14ac:dyDescent="0.25">
      <c r="B14" s="2" t="s">
        <v>65</v>
      </c>
      <c r="C14" s="59">
        <v>403</v>
      </c>
      <c r="D14" s="59">
        <v>119</v>
      </c>
      <c r="E14" s="59">
        <v>2975</v>
      </c>
      <c r="F14" s="61">
        <v>1454</v>
      </c>
      <c r="G14" s="2">
        <v>436</v>
      </c>
      <c r="H14" s="2">
        <v>2755</v>
      </c>
      <c r="I14" s="52">
        <v>1610</v>
      </c>
    </row>
    <row r="15" spans="2:9" x14ac:dyDescent="0.25">
      <c r="B15" s="2" t="s">
        <v>70</v>
      </c>
      <c r="C15" s="59">
        <v>1119</v>
      </c>
      <c r="D15" s="59">
        <v>673</v>
      </c>
      <c r="E15" s="59">
        <v>5112</v>
      </c>
      <c r="F15" s="61">
        <v>1931</v>
      </c>
      <c r="G15" s="2">
        <v>1930.8000000000002</v>
      </c>
      <c r="H15" s="2">
        <v>3566</v>
      </c>
      <c r="I15" s="52">
        <v>1923</v>
      </c>
    </row>
    <row r="16" spans="2:9" x14ac:dyDescent="0.25">
      <c r="B16" s="2" t="s">
        <v>118</v>
      </c>
      <c r="C16" s="59"/>
      <c r="D16" s="59"/>
      <c r="E16" s="59"/>
      <c r="F16" s="61"/>
      <c r="G16" s="2"/>
      <c r="H16" s="2"/>
      <c r="I16" s="52"/>
    </row>
    <row r="17" spans="2:9" x14ac:dyDescent="0.25">
      <c r="B17" s="63" t="s">
        <v>104</v>
      </c>
      <c r="C17" s="64">
        <f>SUM(C6:C15)</f>
        <v>11588</v>
      </c>
      <c r="D17" s="64">
        <f>SUM(D6:D15)</f>
        <v>5885</v>
      </c>
      <c r="E17" s="64">
        <f>SUM(E6:E15)</f>
        <v>55157</v>
      </c>
      <c r="F17" s="65">
        <f>SUM(F6:F15)</f>
        <v>20133</v>
      </c>
      <c r="G17" s="66">
        <f>SUM(G6:G16)</f>
        <v>6787.8</v>
      </c>
      <c r="H17" s="63">
        <f>SUM(H6:H16)</f>
        <v>37092</v>
      </c>
      <c r="I17" s="53">
        <f>SUM(I6:I16)</f>
        <v>21086</v>
      </c>
    </row>
    <row r="18" spans="2:9" x14ac:dyDescent="0.25">
      <c r="I18" s="54">
        <f t="shared" ref="I18" si="0">F18*5%</f>
        <v>0</v>
      </c>
    </row>
    <row r="19" spans="2:9" x14ac:dyDescent="0.25">
      <c r="G19" s="49"/>
    </row>
    <row r="25" spans="2:9" x14ac:dyDescent="0.25">
      <c r="H25" s="55"/>
    </row>
    <row r="26" spans="2:9" x14ac:dyDescent="0.25">
      <c r="H26" s="55"/>
    </row>
    <row r="28" spans="2:9" x14ac:dyDescent="0.25">
      <c r="H28" s="55"/>
    </row>
    <row r="29" spans="2:9" x14ac:dyDescent="0.25">
      <c r="H29" s="49"/>
    </row>
  </sheetData>
  <mergeCells count="3">
    <mergeCell ref="B4:B5"/>
    <mergeCell ref="G4:G5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 RED IPRES</vt:lpstr>
      <vt:lpstr>META 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ISABEL FLORES L</dc:creator>
  <cp:lastModifiedBy>Deysi Gamonal Nicodemos</cp:lastModifiedBy>
  <dcterms:created xsi:type="dcterms:W3CDTF">2015-06-05T18:19:34Z</dcterms:created>
  <dcterms:modified xsi:type="dcterms:W3CDTF">2023-07-24T17:44:33Z</dcterms:modified>
</cp:coreProperties>
</file>