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0\00. ZOONOSIS 2020\DICIEMBRE_2020\"/>
    </mc:Choice>
  </mc:AlternateContent>
  <bookViews>
    <workbookView xWindow="0" yWindow="0" windowWidth="19200" windowHeight="6690" tabRatio="825" activeTab="11"/>
  </bookViews>
  <sheets>
    <sheet name="Ene" sheetId="8" r:id="rId1"/>
    <sheet name="Feb" sheetId="10" r:id="rId2"/>
    <sheet name="Mar" sheetId="11" r:id="rId3"/>
    <sheet name="Abr" sheetId="12" r:id="rId4"/>
    <sheet name="May" sheetId="13" r:id="rId5"/>
    <sheet name="Jun" sheetId="14" r:id="rId6"/>
    <sheet name="Jul" sheetId="15" r:id="rId7"/>
    <sheet name="Agos" sheetId="16" r:id="rId8"/>
    <sheet name="Set" sheetId="17" r:id="rId9"/>
    <sheet name="Oct" sheetId="18" r:id="rId10"/>
    <sheet name="Nov" sheetId="19" r:id="rId11"/>
    <sheet name="Dic" sheetId="20" r:id="rId12"/>
  </sheets>
  <definedNames>
    <definedName name="_xlnm.Print_Area" localSheetId="3">Abr!$A$1:$J$63</definedName>
    <definedName name="_xlnm.Print_Area" localSheetId="7">Agos!$A$1:$J$63</definedName>
    <definedName name="_xlnm.Print_Area" localSheetId="11">Dic!$A$1:$J$63</definedName>
    <definedName name="_xlnm.Print_Area" localSheetId="0">Ene!$A$1:$J$63</definedName>
    <definedName name="_xlnm.Print_Area" localSheetId="1">Feb!$A$1:$J$63</definedName>
    <definedName name="_xlnm.Print_Area" localSheetId="6">Jul!$A$1:$J$63</definedName>
    <definedName name="_xlnm.Print_Area" localSheetId="5">Jun!$A$1:$J$63</definedName>
    <definedName name="_xlnm.Print_Area" localSheetId="2">Mar!$A$1:$J$63</definedName>
    <definedName name="_xlnm.Print_Area" localSheetId="4">May!$A$1:$J$63</definedName>
    <definedName name="_xlnm.Print_Area" localSheetId="10">Nov!$A$1:$J$63</definedName>
    <definedName name="_xlnm.Print_Area" localSheetId="9">Oct!$A$1:$J$63</definedName>
    <definedName name="_xlnm.Print_Area" localSheetId="8">Set!$A$1:$J$63</definedName>
  </definedNames>
  <calcPr calcId="162913"/>
</workbook>
</file>

<file path=xl/calcChain.xml><?xml version="1.0" encoding="utf-8"?>
<calcChain xmlns="http://schemas.openxmlformats.org/spreadsheetml/2006/main">
  <c r="CT78" i="20" l="1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T71" i="20"/>
  <c r="CS71" i="20"/>
  <c r="CS70" i="20" s="1"/>
  <c r="C61" i="20" s="1"/>
  <c r="CR71" i="20"/>
  <c r="CQ71" i="20"/>
  <c r="CP71" i="20"/>
  <c r="CO71" i="20"/>
  <c r="CO70" i="20" s="1"/>
  <c r="J52" i="20" s="1"/>
  <c r="J50" i="20" s="1"/>
  <c r="CN71" i="20"/>
  <c r="CM71" i="20"/>
  <c r="CL71" i="20"/>
  <c r="CK71" i="20"/>
  <c r="CK70" i="20" s="1"/>
  <c r="H51" i="20" s="1"/>
  <c r="H50" i="20" s="1"/>
  <c r="CJ71" i="20"/>
  <c r="CI71" i="20"/>
  <c r="CH71" i="20"/>
  <c r="CG71" i="20"/>
  <c r="CG70" i="20" s="1"/>
  <c r="F51" i="20" s="1"/>
  <c r="F50" i="20" s="1"/>
  <c r="CF71" i="20"/>
  <c r="CE71" i="20"/>
  <c r="CD71" i="20"/>
  <c r="CC71" i="20"/>
  <c r="CC70" i="20" s="1"/>
  <c r="I47" i="20" s="1"/>
  <c r="CB71" i="20"/>
  <c r="CA71" i="20"/>
  <c r="BZ71" i="20"/>
  <c r="BY71" i="20"/>
  <c r="BY70" i="20" s="1"/>
  <c r="E47" i="20" s="1"/>
  <c r="D47" i="20" s="1"/>
  <c r="BX71" i="20"/>
  <c r="BW71" i="20"/>
  <c r="BV71" i="20"/>
  <c r="BU71" i="20"/>
  <c r="BU70" i="20" s="1"/>
  <c r="G46" i="20" s="1"/>
  <c r="BT71" i="20"/>
  <c r="BS71" i="20"/>
  <c r="BR71" i="20"/>
  <c r="BQ71" i="20"/>
  <c r="BQ70" i="20" s="1"/>
  <c r="I42" i="20" s="1"/>
  <c r="I40" i="20" s="1"/>
  <c r="BP71" i="20"/>
  <c r="BO71" i="20"/>
  <c r="BN71" i="20"/>
  <c r="BM71" i="20"/>
  <c r="BM70" i="20" s="1"/>
  <c r="G42" i="20" s="1"/>
  <c r="G40" i="20" s="1"/>
  <c r="BL71" i="20"/>
  <c r="BK71" i="20"/>
  <c r="BJ71" i="20"/>
  <c r="BI71" i="20"/>
  <c r="BI70" i="20" s="1"/>
  <c r="E42" i="20" s="1"/>
  <c r="BH71" i="20"/>
  <c r="BG71" i="20"/>
  <c r="BF71" i="20"/>
  <c r="BE71" i="20"/>
  <c r="BE70" i="20" s="1"/>
  <c r="I38" i="20" s="1"/>
  <c r="I37" i="20" s="1"/>
  <c r="BD71" i="20"/>
  <c r="BC71" i="20"/>
  <c r="BB71" i="20"/>
  <c r="BA71" i="20"/>
  <c r="BA70" i="20" s="1"/>
  <c r="G38" i="20" s="1"/>
  <c r="G37" i="20" s="1"/>
  <c r="AZ71" i="20"/>
  <c r="AY71" i="20"/>
  <c r="AX71" i="20"/>
  <c r="AW71" i="20"/>
  <c r="AW70" i="20" s="1"/>
  <c r="E38" i="20" s="1"/>
  <c r="AV71" i="20"/>
  <c r="AU71" i="20"/>
  <c r="AT71" i="20"/>
  <c r="AS71" i="20"/>
  <c r="AS70" i="20" s="1"/>
  <c r="H36" i="20" s="1"/>
  <c r="AR71" i="20"/>
  <c r="AQ71" i="20"/>
  <c r="AP71" i="20"/>
  <c r="AO71" i="20"/>
  <c r="AO70" i="20" s="1"/>
  <c r="F36" i="20" s="1"/>
  <c r="F30" i="20" s="1"/>
  <c r="AN71" i="20"/>
  <c r="AM71" i="20"/>
  <c r="AL71" i="20"/>
  <c r="AK71" i="20"/>
  <c r="AK70" i="20" s="1"/>
  <c r="J33" i="20" s="1"/>
  <c r="AJ71" i="20"/>
  <c r="AI71" i="20"/>
  <c r="AH71" i="20"/>
  <c r="AG71" i="20"/>
  <c r="AG70" i="20" s="1"/>
  <c r="H32" i="20" s="1"/>
  <c r="AF71" i="20"/>
  <c r="AE71" i="20"/>
  <c r="AD71" i="20"/>
  <c r="AC71" i="20"/>
  <c r="AC70" i="20" s="1"/>
  <c r="F32" i="20" s="1"/>
  <c r="AB71" i="20"/>
  <c r="AA71" i="20"/>
  <c r="Z71" i="20"/>
  <c r="Y71" i="20"/>
  <c r="Y70" i="20" s="1"/>
  <c r="I24" i="20" s="1"/>
  <c r="X71" i="20"/>
  <c r="W71" i="20"/>
  <c r="V71" i="20"/>
  <c r="U71" i="20"/>
  <c r="U70" i="20" s="1"/>
  <c r="G24" i="20" s="1"/>
  <c r="T71" i="20"/>
  <c r="S71" i="20"/>
  <c r="R71" i="20"/>
  <c r="Q71" i="20"/>
  <c r="Q70" i="20" s="1"/>
  <c r="E24" i="20" s="1"/>
  <c r="P71" i="20"/>
  <c r="O71" i="20"/>
  <c r="N71" i="20"/>
  <c r="M71" i="20"/>
  <c r="M70" i="20" s="1"/>
  <c r="I20" i="20" s="1"/>
  <c r="L71" i="20"/>
  <c r="K71" i="20"/>
  <c r="J71" i="20"/>
  <c r="I71" i="20"/>
  <c r="I70" i="20" s="1"/>
  <c r="G20" i="20" s="1"/>
  <c r="H71" i="20"/>
  <c r="G71" i="20"/>
  <c r="F71" i="20"/>
  <c r="E71" i="20"/>
  <c r="E70" i="20" s="1"/>
  <c r="E20" i="20" s="1"/>
  <c r="CT70" i="20"/>
  <c r="CR70" i="20"/>
  <c r="CQ70" i="20"/>
  <c r="C57" i="20" s="1"/>
  <c r="CP70" i="20"/>
  <c r="CN70" i="20"/>
  <c r="CM70" i="20"/>
  <c r="I51" i="20" s="1"/>
  <c r="I50" i="20" s="1"/>
  <c r="CL70" i="20"/>
  <c r="CJ70" i="20"/>
  <c r="CI70" i="20"/>
  <c r="G51" i="20" s="1"/>
  <c r="G50" i="20" s="1"/>
  <c r="CH70" i="20"/>
  <c r="CF70" i="20"/>
  <c r="CE70" i="20"/>
  <c r="E51" i="20" s="1"/>
  <c r="CD70" i="20"/>
  <c r="CB70" i="20"/>
  <c r="CA70" i="20"/>
  <c r="G47" i="20" s="1"/>
  <c r="BZ70" i="20"/>
  <c r="BX70" i="20"/>
  <c r="BW70" i="20"/>
  <c r="BV70" i="20"/>
  <c r="BT70" i="20"/>
  <c r="BS70" i="20"/>
  <c r="BR70" i="20"/>
  <c r="BP70" i="20"/>
  <c r="BO70" i="20"/>
  <c r="BN70" i="20"/>
  <c r="BL70" i="20"/>
  <c r="BK70" i="20"/>
  <c r="F42" i="20" s="1"/>
  <c r="BJ70" i="20"/>
  <c r="BH70" i="20"/>
  <c r="BG70" i="20"/>
  <c r="J39" i="20" s="1"/>
  <c r="J37" i="20" s="1"/>
  <c r="BF70" i="20"/>
  <c r="BD70" i="20"/>
  <c r="BC70" i="20"/>
  <c r="H38" i="20" s="1"/>
  <c r="H37" i="20" s="1"/>
  <c r="BB70" i="20"/>
  <c r="AZ70" i="20"/>
  <c r="AY70" i="20"/>
  <c r="AX70" i="20"/>
  <c r="AV70" i="20"/>
  <c r="AU70" i="20"/>
  <c r="I36" i="20" s="1"/>
  <c r="AT70" i="20"/>
  <c r="AR70" i="20"/>
  <c r="AQ70" i="20"/>
  <c r="G36" i="20" s="1"/>
  <c r="AP70" i="20"/>
  <c r="AN70" i="20"/>
  <c r="AM70" i="20"/>
  <c r="E36" i="20" s="1"/>
  <c r="AL70" i="20"/>
  <c r="AJ70" i="20"/>
  <c r="AI70" i="20"/>
  <c r="I32" i="20" s="1"/>
  <c r="AH70" i="20"/>
  <c r="AF70" i="20"/>
  <c r="AE70" i="20"/>
  <c r="G32" i="20" s="1"/>
  <c r="AD70" i="20"/>
  <c r="AB70" i="20"/>
  <c r="AA70" i="20"/>
  <c r="E32" i="20" s="1"/>
  <c r="Z70" i="20"/>
  <c r="X70" i="20"/>
  <c r="W70" i="20"/>
  <c r="V70" i="20"/>
  <c r="T70" i="20"/>
  <c r="S70" i="20"/>
  <c r="F24" i="20" s="1"/>
  <c r="F18" i="20" s="1"/>
  <c r="R70" i="20"/>
  <c r="P70" i="20"/>
  <c r="O70" i="20"/>
  <c r="J21" i="20" s="1"/>
  <c r="N70" i="20"/>
  <c r="L70" i="20"/>
  <c r="K70" i="20"/>
  <c r="H20" i="20" s="1"/>
  <c r="J70" i="20"/>
  <c r="H70" i="20"/>
  <c r="G70" i="20"/>
  <c r="F70" i="20"/>
  <c r="C62" i="20"/>
  <c r="C58" i="20"/>
  <c r="C56" i="20"/>
  <c r="I52" i="20"/>
  <c r="H52" i="20"/>
  <c r="G52" i="20"/>
  <c r="F52" i="20"/>
  <c r="D52" i="20" s="1"/>
  <c r="E52" i="20"/>
  <c r="J47" i="20"/>
  <c r="H47" i="20"/>
  <c r="F47" i="20"/>
  <c r="J46" i="20"/>
  <c r="I46" i="20"/>
  <c r="H46" i="20"/>
  <c r="F46" i="20"/>
  <c r="E46" i="20"/>
  <c r="J42" i="20"/>
  <c r="H42" i="20"/>
  <c r="H40" i="20" s="1"/>
  <c r="I41" i="20"/>
  <c r="H41" i="20"/>
  <c r="G41" i="20"/>
  <c r="F41" i="20"/>
  <c r="F40" i="20" s="1"/>
  <c r="E41" i="20"/>
  <c r="D41" i="20" s="1"/>
  <c r="J40" i="20"/>
  <c r="I39" i="20"/>
  <c r="H39" i="20"/>
  <c r="D39" i="20" s="1"/>
  <c r="G39" i="20"/>
  <c r="F39" i="20"/>
  <c r="E39" i="20"/>
  <c r="F38" i="20"/>
  <c r="F37" i="20" s="1"/>
  <c r="J36" i="20"/>
  <c r="I35" i="20"/>
  <c r="H35" i="20"/>
  <c r="G35" i="20"/>
  <c r="F35" i="20"/>
  <c r="D35" i="20" s="1"/>
  <c r="E35" i="20"/>
  <c r="J34" i="20"/>
  <c r="I33" i="20"/>
  <c r="H33" i="20"/>
  <c r="D33" i="20" s="1"/>
  <c r="G33" i="20"/>
  <c r="F33" i="20"/>
  <c r="E33" i="20"/>
  <c r="J24" i="20"/>
  <c r="H24" i="20"/>
  <c r="H22" i="20" s="1"/>
  <c r="I23" i="20"/>
  <c r="H23" i="20"/>
  <c r="G23" i="20"/>
  <c r="F23" i="20"/>
  <c r="E23" i="20"/>
  <c r="D23" i="20" s="1"/>
  <c r="J22" i="20"/>
  <c r="I21" i="20"/>
  <c r="H21" i="20"/>
  <c r="D21" i="20" s="1"/>
  <c r="G21" i="20"/>
  <c r="F21" i="20"/>
  <c r="E21" i="20"/>
  <c r="F20" i="20"/>
  <c r="F19" i="20" s="1"/>
  <c r="H18" i="20"/>
  <c r="F17" i="20"/>
  <c r="F16" i="20" s="1"/>
  <c r="C8" i="20"/>
  <c r="I29" i="20" l="1"/>
  <c r="I28" i="20" s="1"/>
  <c r="I31" i="20"/>
  <c r="E17" i="20"/>
  <c r="E19" i="20"/>
  <c r="D19" i="20" s="1"/>
  <c r="D20" i="20"/>
  <c r="I17" i="20"/>
  <c r="I19" i="20"/>
  <c r="G18" i="20"/>
  <c r="G22" i="20"/>
  <c r="F29" i="20"/>
  <c r="F28" i="20" s="1"/>
  <c r="F31" i="20"/>
  <c r="D38" i="20"/>
  <c r="E37" i="20"/>
  <c r="D37" i="20" s="1"/>
  <c r="J18" i="20"/>
  <c r="J16" i="20" s="1"/>
  <c r="J19" i="20"/>
  <c r="G31" i="20"/>
  <c r="G29" i="20"/>
  <c r="G28" i="20" s="1"/>
  <c r="I30" i="20"/>
  <c r="I34" i="20"/>
  <c r="F22" i="20"/>
  <c r="D46" i="20"/>
  <c r="H19" i="20"/>
  <c r="H17" i="20"/>
  <c r="H16" i="20" s="1"/>
  <c r="E29" i="20"/>
  <c r="D32" i="20"/>
  <c r="E31" i="20"/>
  <c r="G30" i="20"/>
  <c r="G34" i="20"/>
  <c r="E50" i="20"/>
  <c r="D50" i="20" s="1"/>
  <c r="D51" i="20"/>
  <c r="G19" i="20"/>
  <c r="G17" i="20"/>
  <c r="G16" i="20" s="1"/>
  <c r="E22" i="20"/>
  <c r="E18" i="20"/>
  <c r="D24" i="20"/>
  <c r="I18" i="20"/>
  <c r="I22" i="20"/>
  <c r="H31" i="20"/>
  <c r="H29" i="20"/>
  <c r="J30" i="20"/>
  <c r="J28" i="20" s="1"/>
  <c r="J31" i="20"/>
  <c r="H34" i="20"/>
  <c r="H30" i="20"/>
  <c r="D42" i="20"/>
  <c r="E40" i="20"/>
  <c r="D40" i="20" s="1"/>
  <c r="E34" i="20"/>
  <c r="D36" i="20"/>
  <c r="E30" i="20"/>
  <c r="D30" i="20" s="1"/>
  <c r="F34" i="20"/>
  <c r="AK70" i="8"/>
  <c r="BQ70" i="8"/>
  <c r="F71" i="8"/>
  <c r="G71" i="8"/>
  <c r="H71" i="8"/>
  <c r="I71" i="8"/>
  <c r="J71" i="8"/>
  <c r="K71" i="8"/>
  <c r="L71" i="8"/>
  <c r="M71" i="8"/>
  <c r="N71" i="8"/>
  <c r="O71" i="8"/>
  <c r="P71" i="8"/>
  <c r="Q71" i="8"/>
  <c r="Q70" i="8" s="1"/>
  <c r="R71" i="8"/>
  <c r="S71" i="8"/>
  <c r="T71" i="8"/>
  <c r="U71" i="8"/>
  <c r="U70" i="8" s="1"/>
  <c r="V71" i="8"/>
  <c r="W71" i="8"/>
  <c r="X71" i="8"/>
  <c r="Y71" i="8"/>
  <c r="Z71" i="8"/>
  <c r="AA71" i="8"/>
  <c r="AB71" i="8"/>
  <c r="AC71" i="8"/>
  <c r="AD71" i="8"/>
  <c r="AE71" i="8"/>
  <c r="AF71" i="8"/>
  <c r="AG71" i="8"/>
  <c r="AG70" i="8" s="1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W70" i="8" s="1"/>
  <c r="AX71" i="8"/>
  <c r="AY71" i="8"/>
  <c r="AZ71" i="8"/>
  <c r="BA71" i="8"/>
  <c r="BA70" i="8" s="1"/>
  <c r="BB71" i="8"/>
  <c r="BC71" i="8"/>
  <c r="BD71" i="8"/>
  <c r="BE71" i="8"/>
  <c r="BF71" i="8"/>
  <c r="BG71" i="8"/>
  <c r="BH71" i="8"/>
  <c r="BI71" i="8"/>
  <c r="BJ71" i="8"/>
  <c r="BK71" i="8"/>
  <c r="BL71" i="8"/>
  <c r="BM71" i="8"/>
  <c r="BM70" i="8" s="1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C70" i="8" s="1"/>
  <c r="CD71" i="8"/>
  <c r="CE71" i="8"/>
  <c r="CF71" i="8"/>
  <c r="CG71" i="8"/>
  <c r="CG70" i="8" s="1"/>
  <c r="CH71" i="8"/>
  <c r="CI71" i="8"/>
  <c r="CJ71" i="8"/>
  <c r="CK71" i="8"/>
  <c r="CL71" i="8"/>
  <c r="CM71" i="8"/>
  <c r="CN71" i="8"/>
  <c r="CO71" i="8"/>
  <c r="CP71" i="8"/>
  <c r="CQ71" i="8"/>
  <c r="CR71" i="8"/>
  <c r="CS71" i="8"/>
  <c r="CS70" i="8" s="1"/>
  <c r="CT71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2" i="10"/>
  <c r="G72" i="10"/>
  <c r="H72" i="10"/>
  <c r="H70" i="10" s="1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K70" i="13"/>
  <c r="F71" i="13"/>
  <c r="G71" i="13"/>
  <c r="H71" i="13"/>
  <c r="I71" i="13"/>
  <c r="J71" i="13"/>
  <c r="K71" i="13"/>
  <c r="L71" i="13"/>
  <c r="M71" i="13"/>
  <c r="N71" i="13"/>
  <c r="O71" i="13"/>
  <c r="O70" i="13" s="1"/>
  <c r="P71" i="13"/>
  <c r="Q71" i="13"/>
  <c r="R71" i="13"/>
  <c r="S71" i="13"/>
  <c r="T71" i="13"/>
  <c r="U71" i="13"/>
  <c r="V71" i="13"/>
  <c r="W71" i="13"/>
  <c r="X71" i="13"/>
  <c r="Y71" i="13"/>
  <c r="Z71" i="13"/>
  <c r="AA71" i="13"/>
  <c r="AA70" i="13" s="1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U70" i="13" s="1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G70" i="13" s="1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A70" i="13" s="1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M70" i="13" s="1"/>
  <c r="CN71" i="13"/>
  <c r="CO71" i="13"/>
  <c r="CP71" i="13"/>
  <c r="CQ71" i="13"/>
  <c r="CR71" i="13"/>
  <c r="CS71" i="13"/>
  <c r="CT71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Q70" i="13" s="1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W70" i="13" s="1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BF70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R70" i="14" s="1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V70" i="14" s="1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O70" i="14" s="1"/>
  <c r="CP71" i="14"/>
  <c r="CQ71" i="14"/>
  <c r="CR71" i="14"/>
  <c r="CS71" i="14"/>
  <c r="CT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1" i="15"/>
  <c r="G71" i="15"/>
  <c r="H71" i="15"/>
  <c r="I71" i="15"/>
  <c r="J71" i="15"/>
  <c r="K71" i="15"/>
  <c r="L71" i="15"/>
  <c r="M71" i="15"/>
  <c r="N71" i="15"/>
  <c r="O71" i="15"/>
  <c r="P71" i="15"/>
  <c r="P70" i="15" s="1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L70" i="15" s="1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B70" i="15" s="1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V70" i="17" s="1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L70" i="17" s="1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H70" i="17" s="1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1" i="18"/>
  <c r="F70" i="18" s="1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Y70" i="18" s="1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L70" i="18" s="1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R70" i="18" s="1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K70" i="18" s="1"/>
  <c r="CL71" i="18"/>
  <c r="CM71" i="18"/>
  <c r="CN71" i="18"/>
  <c r="CO71" i="18"/>
  <c r="CP71" i="18"/>
  <c r="CQ71" i="18"/>
  <c r="CR71" i="18"/>
  <c r="CS71" i="18"/>
  <c r="CT71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E70" i="18" s="1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E71" i="8"/>
  <c r="E71" i="10"/>
  <c r="E71" i="11"/>
  <c r="E71" i="12"/>
  <c r="E70" i="12" s="1"/>
  <c r="E71" i="13"/>
  <c r="E71" i="14"/>
  <c r="E71" i="15"/>
  <c r="E71" i="16"/>
  <c r="E70" i="16" s="1"/>
  <c r="E71" i="17"/>
  <c r="E71" i="18"/>
  <c r="E71" i="19"/>
  <c r="D29" i="20" l="1"/>
  <c r="E28" i="20"/>
  <c r="H28" i="20"/>
  <c r="D17" i="20"/>
  <c r="E16" i="20"/>
  <c r="D34" i="20"/>
  <c r="D18" i="20"/>
  <c r="D31" i="20"/>
  <c r="I16" i="20"/>
  <c r="D22" i="20"/>
  <c r="BY70" i="15"/>
  <c r="BI70" i="15"/>
  <c r="AS70" i="15"/>
  <c r="AC70" i="15"/>
  <c r="M70" i="15"/>
  <c r="CJ70" i="15"/>
  <c r="AF70" i="15"/>
  <c r="H70" i="15"/>
  <c r="CM70" i="11"/>
  <c r="CI70" i="11"/>
  <c r="BS70" i="11"/>
  <c r="BG70" i="11"/>
  <c r="BC70" i="11"/>
  <c r="AM70" i="11"/>
  <c r="AA70" i="11"/>
  <c r="W70" i="11"/>
  <c r="G70" i="11"/>
  <c r="CJ70" i="19"/>
  <c r="BX70" i="19"/>
  <c r="BD70" i="19"/>
  <c r="H39" i="19" s="1"/>
  <c r="AR70" i="19"/>
  <c r="AB70" i="19"/>
  <c r="L70" i="19"/>
  <c r="BM70" i="19"/>
  <c r="G42" i="19" s="1"/>
  <c r="CT70" i="19"/>
  <c r="CP70" i="19"/>
  <c r="CL70" i="19"/>
  <c r="CH70" i="18"/>
  <c r="BB70" i="18"/>
  <c r="V70" i="18"/>
  <c r="CL70" i="14"/>
  <c r="BB70" i="14"/>
  <c r="AD70" i="14"/>
  <c r="CI70" i="13"/>
  <c r="CE70" i="13"/>
  <c r="BS70" i="13"/>
  <c r="BO70" i="13"/>
  <c r="BC70" i="13"/>
  <c r="AY70" i="13"/>
  <c r="AM70" i="13"/>
  <c r="AI70" i="13"/>
  <c r="W70" i="13"/>
  <c r="S70" i="13"/>
  <c r="G70" i="13"/>
  <c r="BW70" i="11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CG70" i="15"/>
  <c r="BA70" i="15"/>
  <c r="U70" i="15"/>
  <c r="CR70" i="15"/>
  <c r="BD70" i="15"/>
  <c r="AN70" i="15"/>
  <c r="CQ70" i="19"/>
  <c r="C57" i="19" s="1"/>
  <c r="CF70" i="19"/>
  <c r="BL70" i="19"/>
  <c r="AV70" i="19"/>
  <c r="CS70" i="19"/>
  <c r="CK70" i="19"/>
  <c r="BU70" i="19"/>
  <c r="AO70" i="19"/>
  <c r="I70" i="19"/>
  <c r="G20" i="19" s="1"/>
  <c r="CQ70" i="13"/>
  <c r="BK70" i="13"/>
  <c r="AE70" i="13"/>
  <c r="CO70" i="15"/>
  <c r="BQ70" i="15"/>
  <c r="AK70" i="15"/>
  <c r="BT70" i="15"/>
  <c r="AV70" i="15"/>
  <c r="X70" i="15"/>
  <c r="CB70" i="19"/>
  <c r="BP70" i="19"/>
  <c r="AZ70" i="19"/>
  <c r="F39" i="19" s="1"/>
  <c r="CO70" i="19"/>
  <c r="CC70" i="19"/>
  <c r="BE70" i="19"/>
  <c r="AW70" i="19"/>
  <c r="E38" i="19" s="1"/>
  <c r="AG70" i="19"/>
  <c r="Y70" i="19"/>
  <c r="Q70" i="19"/>
  <c r="BU70" i="18"/>
  <c r="AO70" i="18"/>
  <c r="I70" i="18"/>
  <c r="CT70" i="14"/>
  <c r="CD70" i="14"/>
  <c r="AP70" i="14"/>
  <c r="AV70" i="14"/>
  <c r="CG70" i="14"/>
  <c r="BY70" i="14"/>
  <c r="BQ70" i="14"/>
  <c r="BM70" i="14"/>
  <c r="BT70" i="19"/>
  <c r="BH70" i="19"/>
  <c r="E41" i="19" s="1"/>
  <c r="AJ70" i="19"/>
  <c r="T70" i="19"/>
  <c r="Q70" i="18"/>
  <c r="CS70" i="18"/>
  <c r="CC70" i="18"/>
  <c r="BM70" i="18"/>
  <c r="AW70" i="18"/>
  <c r="AG70" i="18"/>
  <c r="CP70" i="18"/>
  <c r="BZ70" i="18"/>
  <c r="CM70" i="17"/>
  <c r="CE70" i="17"/>
  <c r="BW70" i="17"/>
  <c r="BO70" i="17"/>
  <c r="BG70" i="17"/>
  <c r="AY70" i="17"/>
  <c r="AQ70" i="17"/>
  <c r="AI70" i="17"/>
  <c r="AA70" i="17"/>
  <c r="S70" i="17"/>
  <c r="K70" i="17"/>
  <c r="CP70" i="17"/>
  <c r="BZ70" i="17"/>
  <c r="BR70" i="17"/>
  <c r="BJ70" i="17"/>
  <c r="BB70" i="17"/>
  <c r="AT70" i="17"/>
  <c r="AD70" i="17"/>
  <c r="N70" i="17"/>
  <c r="F70" i="17"/>
  <c r="AQ70" i="11"/>
  <c r="K70" i="11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G70" i="13"/>
  <c r="AC70" i="13"/>
  <c r="Y70" i="13"/>
  <c r="U70" i="13"/>
  <c r="Q70" i="13"/>
  <c r="M70" i="13"/>
  <c r="I70" i="13"/>
  <c r="BJ70" i="18"/>
  <c r="AT70" i="18"/>
  <c r="AD70" i="18"/>
  <c r="N70" i="18"/>
  <c r="CM70" i="16"/>
  <c r="CE70" i="16"/>
  <c r="BW70" i="16"/>
  <c r="BO70" i="16"/>
  <c r="BG70" i="16"/>
  <c r="AY70" i="16"/>
  <c r="AQ70" i="16"/>
  <c r="AI70" i="16"/>
  <c r="AA70" i="16"/>
  <c r="S70" i="16"/>
  <c r="K70" i="16"/>
  <c r="CR70" i="16"/>
  <c r="CJ70" i="16"/>
  <c r="CB70" i="16"/>
  <c r="BT70" i="16"/>
  <c r="BL70" i="16"/>
  <c r="BD70" i="16"/>
  <c r="AV70" i="16"/>
  <c r="AN70" i="16"/>
  <c r="AF70" i="16"/>
  <c r="X70" i="16"/>
  <c r="P70" i="16"/>
  <c r="H70" i="16"/>
  <c r="CP70" i="14"/>
  <c r="CH70" i="14"/>
  <c r="BZ70" i="14"/>
  <c r="BR70" i="14"/>
  <c r="AH70" i="14"/>
  <c r="N70" i="14"/>
  <c r="BL70" i="14"/>
  <c r="BH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O70" i="8"/>
  <c r="CK70" i="8"/>
  <c r="BY70" i="8"/>
  <c r="BU70" i="8"/>
  <c r="BI70" i="8"/>
  <c r="BE70" i="8"/>
  <c r="AS70" i="8"/>
  <c r="AO70" i="8"/>
  <c r="AC70" i="8"/>
  <c r="Y70" i="8"/>
  <c r="M70" i="8"/>
  <c r="I70" i="8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G70" i="12"/>
  <c r="BQ70" i="12"/>
  <c r="R70" i="12"/>
  <c r="E70" i="15"/>
  <c r="E70" i="18"/>
  <c r="E70" i="14"/>
  <c r="E70" i="10"/>
  <c r="E70" i="19"/>
  <c r="E70" i="11"/>
  <c r="E70" i="17"/>
  <c r="E70" i="13"/>
  <c r="E70" i="8"/>
  <c r="CG70" i="19"/>
  <c r="BQ70" i="19"/>
  <c r="AK70" i="19"/>
  <c r="CD70" i="17"/>
  <c r="BN70" i="17"/>
  <c r="AX70" i="17"/>
  <c r="AH70" i="17"/>
  <c r="R70" i="17"/>
  <c r="CK70" i="16"/>
  <c r="BQ70" i="16"/>
  <c r="BE70" i="16"/>
  <c r="AW70" i="16"/>
  <c r="AO70" i="16"/>
  <c r="AK70" i="16"/>
  <c r="AG70" i="16"/>
  <c r="AC70" i="16"/>
  <c r="Y70" i="16"/>
  <c r="U70" i="16"/>
  <c r="Q70" i="16"/>
  <c r="M70" i="16"/>
  <c r="I70" i="16"/>
  <c r="CN70" i="15"/>
  <c r="CF70" i="15"/>
  <c r="BX70" i="15"/>
  <c r="BP70" i="15"/>
  <c r="BH70" i="15"/>
  <c r="AZ70" i="15"/>
  <c r="AR70" i="15"/>
  <c r="AJ70" i="15"/>
  <c r="AB70" i="15"/>
  <c r="T70" i="15"/>
  <c r="L70" i="15"/>
  <c r="CD70" i="19"/>
  <c r="BV70" i="19"/>
  <c r="BN70" i="19"/>
  <c r="BF70" i="19"/>
  <c r="I39" i="19" s="1"/>
  <c r="AX70" i="19"/>
  <c r="AP70" i="19"/>
  <c r="AH70" i="19"/>
  <c r="H33" i="19" s="1"/>
  <c r="Z70" i="19"/>
  <c r="J24" i="19" s="1"/>
  <c r="J22" i="19" s="1"/>
  <c r="N70" i="19"/>
  <c r="J70" i="19"/>
  <c r="CI70" i="16"/>
  <c r="BS70" i="16"/>
  <c r="BC70" i="16"/>
  <c r="AU70" i="16"/>
  <c r="W70" i="16"/>
  <c r="O70" i="16"/>
  <c r="CF70" i="16"/>
  <c r="BH70" i="16"/>
  <c r="AR70" i="16"/>
  <c r="AB70" i="16"/>
  <c r="L70" i="16"/>
  <c r="CT70" i="16"/>
  <c r="CL70" i="16"/>
  <c r="CD70" i="16"/>
  <c r="BV70" i="16"/>
  <c r="BN70" i="16"/>
  <c r="BF70" i="16"/>
  <c r="AX70" i="16"/>
  <c r="AP70" i="16"/>
  <c r="AH70" i="16"/>
  <c r="Z70" i="16"/>
  <c r="R70" i="16"/>
  <c r="J70" i="16"/>
  <c r="CF70" i="12"/>
  <c r="BP70" i="12"/>
  <c r="CK70" i="12"/>
  <c r="AO70" i="12"/>
  <c r="Q70" i="12"/>
  <c r="CT70" i="12"/>
  <c r="CL70" i="12"/>
  <c r="CD70" i="12"/>
  <c r="BV70" i="12"/>
  <c r="BN70" i="12"/>
  <c r="BF70" i="12"/>
  <c r="AX70" i="12"/>
  <c r="AP70" i="12"/>
  <c r="AH70" i="12"/>
  <c r="Z70" i="12"/>
  <c r="J70" i="12"/>
  <c r="CQ70" i="12"/>
  <c r="CI70" i="12"/>
  <c r="CA70" i="12"/>
  <c r="BO70" i="12"/>
  <c r="BG70" i="12"/>
  <c r="BC70" i="12"/>
  <c r="AU70" i="12"/>
  <c r="AM70" i="12"/>
  <c r="AE70" i="12"/>
  <c r="W70" i="12"/>
  <c r="O70" i="12"/>
  <c r="G70" i="12"/>
  <c r="BI70" i="19"/>
  <c r="AC70" i="19"/>
  <c r="F32" i="19" s="1"/>
  <c r="M70" i="19"/>
  <c r="I20" i="19" s="1"/>
  <c r="CT70" i="17"/>
  <c r="BV70" i="17"/>
  <c r="AP70" i="17"/>
  <c r="CS70" i="16"/>
  <c r="CG70" i="16"/>
  <c r="BY70" i="16"/>
  <c r="BM70" i="16"/>
  <c r="BA70" i="16"/>
  <c r="CR70" i="19"/>
  <c r="CN70" i="19"/>
  <c r="AN70" i="19"/>
  <c r="F35" i="19" s="1"/>
  <c r="AF70" i="19"/>
  <c r="G33" i="19" s="1"/>
  <c r="X70" i="19"/>
  <c r="P70" i="19"/>
  <c r="H70" i="19"/>
  <c r="CQ70" i="17"/>
  <c r="CI70" i="17"/>
  <c r="CA70" i="17"/>
  <c r="BS70" i="17"/>
  <c r="BK70" i="17"/>
  <c r="BC70" i="17"/>
  <c r="AU70" i="17"/>
  <c r="AM70" i="17"/>
  <c r="AE70" i="17"/>
  <c r="W70" i="17"/>
  <c r="O70" i="17"/>
  <c r="G70" i="17"/>
  <c r="CS70" i="15"/>
  <c r="CK70" i="15"/>
  <c r="CC70" i="15"/>
  <c r="BU70" i="15"/>
  <c r="BM70" i="15"/>
  <c r="BE70" i="15"/>
  <c r="AW70" i="15"/>
  <c r="AO70" i="15"/>
  <c r="AG70" i="15"/>
  <c r="Y70" i="15"/>
  <c r="Q70" i="15"/>
  <c r="I70" i="15"/>
  <c r="AL70" i="15"/>
  <c r="AH70" i="15"/>
  <c r="AD70" i="15"/>
  <c r="Z70" i="15"/>
  <c r="V70" i="15"/>
  <c r="R70" i="15"/>
  <c r="N70" i="15"/>
  <c r="J70" i="15"/>
  <c r="F70" i="15"/>
  <c r="CQ70" i="15"/>
  <c r="CM70" i="15"/>
  <c r="CI70" i="15"/>
  <c r="CE70" i="15"/>
  <c r="CA70" i="15"/>
  <c r="BW70" i="15"/>
  <c r="BS70" i="15"/>
  <c r="BO70" i="15"/>
  <c r="BK70" i="15"/>
  <c r="BG70" i="15"/>
  <c r="BC70" i="15"/>
  <c r="AY70" i="15"/>
  <c r="AU70" i="15"/>
  <c r="AQ70" i="15"/>
  <c r="AM70" i="15"/>
  <c r="AI70" i="15"/>
  <c r="AE70" i="15"/>
  <c r="AA70" i="15"/>
  <c r="W70" i="15"/>
  <c r="S70" i="15"/>
  <c r="O70" i="15"/>
  <c r="K70" i="15"/>
  <c r="G70" i="15"/>
  <c r="BN70" i="14"/>
  <c r="BJ70" i="14"/>
  <c r="AX70" i="14"/>
  <c r="AT70" i="14"/>
  <c r="AL70" i="14"/>
  <c r="Z70" i="14"/>
  <c r="V70" i="14"/>
  <c r="J70" i="14"/>
  <c r="F70" i="14"/>
  <c r="CH70" i="19"/>
  <c r="BZ70" i="19"/>
  <c r="BR70" i="19"/>
  <c r="BJ70" i="19"/>
  <c r="F41" i="19" s="1"/>
  <c r="BB70" i="19"/>
  <c r="AT70" i="19"/>
  <c r="AL70" i="19"/>
  <c r="AD70" i="19"/>
  <c r="F33" i="19" s="1"/>
  <c r="V70" i="19"/>
  <c r="R70" i="19"/>
  <c r="F70" i="19"/>
  <c r="E21" i="19" s="1"/>
  <c r="CQ70" i="16"/>
  <c r="CA70" i="16"/>
  <c r="BK70" i="16"/>
  <c r="AM70" i="16"/>
  <c r="AE70" i="16"/>
  <c r="G70" i="16"/>
  <c r="CN70" i="16"/>
  <c r="BX70" i="16"/>
  <c r="BP70" i="16"/>
  <c r="AZ70" i="16"/>
  <c r="AJ70" i="16"/>
  <c r="T70" i="16"/>
  <c r="CP70" i="16"/>
  <c r="CH70" i="16"/>
  <c r="BZ70" i="16"/>
  <c r="BR70" i="16"/>
  <c r="BJ70" i="16"/>
  <c r="BB70" i="16"/>
  <c r="AT70" i="16"/>
  <c r="AL70" i="16"/>
  <c r="AD70" i="16"/>
  <c r="V70" i="16"/>
  <c r="N70" i="16"/>
  <c r="F70" i="16"/>
  <c r="CR70" i="12"/>
  <c r="CB70" i="12"/>
  <c r="BU70" i="12"/>
  <c r="AW70" i="12"/>
  <c r="I70" i="12"/>
  <c r="CP70" i="12"/>
  <c r="CH70" i="12"/>
  <c r="BZ70" i="12"/>
  <c r="BR70" i="12"/>
  <c r="BJ70" i="12"/>
  <c r="BB70" i="12"/>
  <c r="AT70" i="12"/>
  <c r="AL70" i="12"/>
  <c r="AD70" i="12"/>
  <c r="V70" i="12"/>
  <c r="N70" i="12"/>
  <c r="F70" i="12"/>
  <c r="CM70" i="12"/>
  <c r="CE70" i="12"/>
  <c r="BW70" i="12"/>
  <c r="BS70" i="12"/>
  <c r="BK70" i="12"/>
  <c r="AY70" i="12"/>
  <c r="AQ70" i="12"/>
  <c r="AI70" i="12"/>
  <c r="AA70" i="12"/>
  <c r="S70" i="12"/>
  <c r="K70" i="12"/>
  <c r="BY70" i="19"/>
  <c r="E47" i="19" s="1"/>
  <c r="BA70" i="19"/>
  <c r="AS70" i="19"/>
  <c r="U70" i="19"/>
  <c r="G24" i="19" s="1"/>
  <c r="CL70" i="17"/>
  <c r="BF70" i="17"/>
  <c r="Z70" i="17"/>
  <c r="J70" i="17"/>
  <c r="CO70" i="16"/>
  <c r="CC70" i="16"/>
  <c r="BU70" i="16"/>
  <c r="BI70" i="16"/>
  <c r="AS70" i="16"/>
  <c r="CO70" i="18"/>
  <c r="CG70" i="18"/>
  <c r="BY70" i="18"/>
  <c r="BQ70" i="18"/>
  <c r="BI70" i="18"/>
  <c r="BA70" i="18"/>
  <c r="AS70" i="18"/>
  <c r="AK70" i="18"/>
  <c r="AC70" i="18"/>
  <c r="U70" i="18"/>
  <c r="M70" i="18"/>
  <c r="CT70" i="18"/>
  <c r="CL70" i="18"/>
  <c r="CD70" i="18"/>
  <c r="BV70" i="18"/>
  <c r="BN70" i="18"/>
  <c r="BF70" i="18"/>
  <c r="AX70" i="18"/>
  <c r="AP70" i="18"/>
  <c r="AH70" i="18"/>
  <c r="Z70" i="18"/>
  <c r="R70" i="18"/>
  <c r="J70" i="18"/>
  <c r="CR70" i="18"/>
  <c r="CN70" i="18"/>
  <c r="CJ70" i="18"/>
  <c r="CF70" i="18"/>
  <c r="CB70" i="18"/>
  <c r="BX70" i="18"/>
  <c r="BT70" i="18"/>
  <c r="BP70" i="18"/>
  <c r="BL70" i="18"/>
  <c r="BH70" i="18"/>
  <c r="BD70" i="18"/>
  <c r="AZ70" i="18"/>
  <c r="AV70" i="18"/>
  <c r="AR70" i="18"/>
  <c r="AN70" i="18"/>
  <c r="AJ70" i="18"/>
  <c r="AF70" i="18"/>
  <c r="AB70" i="18"/>
  <c r="X70" i="18"/>
  <c r="T70" i="18"/>
  <c r="P70" i="18"/>
  <c r="L70" i="18"/>
  <c r="H70" i="18"/>
  <c r="CS70" i="14"/>
  <c r="CK70" i="14"/>
  <c r="CC70" i="14"/>
  <c r="BU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N70" i="12"/>
  <c r="CJ70" i="12"/>
  <c r="BX70" i="12"/>
  <c r="BT70" i="12"/>
  <c r="CS70" i="17"/>
  <c r="CO70" i="17"/>
  <c r="CK70" i="17"/>
  <c r="CG70" i="17"/>
  <c r="CC70" i="17"/>
  <c r="BY70" i="17"/>
  <c r="BU70" i="17"/>
  <c r="BQ70" i="17"/>
  <c r="BM70" i="17"/>
  <c r="BI70" i="17"/>
  <c r="BE70" i="17"/>
  <c r="BA70" i="17"/>
  <c r="AW70" i="17"/>
  <c r="AS70" i="17"/>
  <c r="AO70" i="17"/>
  <c r="AK70" i="17"/>
  <c r="AG70" i="17"/>
  <c r="AC70" i="17"/>
  <c r="Y70" i="17"/>
  <c r="U70" i="17"/>
  <c r="Q70" i="17"/>
  <c r="M70" i="17"/>
  <c r="I70" i="17"/>
  <c r="CT70" i="15"/>
  <c r="CP70" i="15"/>
  <c r="CL70" i="15"/>
  <c r="CH70" i="15"/>
  <c r="CD70" i="15"/>
  <c r="BZ70" i="15"/>
  <c r="BV70" i="15"/>
  <c r="BR70" i="15"/>
  <c r="BN70" i="15"/>
  <c r="BJ70" i="15"/>
  <c r="BF70" i="15"/>
  <c r="BB70" i="15"/>
  <c r="AX70" i="15"/>
  <c r="AT70" i="15"/>
  <c r="AP70" i="15"/>
  <c r="CQ70" i="14"/>
  <c r="CM70" i="14"/>
  <c r="CI70" i="14"/>
  <c r="CE70" i="14"/>
  <c r="CA70" i="14"/>
  <c r="BW70" i="14"/>
  <c r="BS70" i="14"/>
  <c r="CR70" i="14"/>
  <c r="CN70" i="14"/>
  <c r="CJ70" i="14"/>
  <c r="CF70" i="14"/>
  <c r="CB70" i="14"/>
  <c r="BX70" i="14"/>
  <c r="BT70" i="14"/>
  <c r="BP70" i="14"/>
  <c r="BD70" i="14"/>
  <c r="AZ70" i="14"/>
  <c r="AR70" i="14"/>
  <c r="AN70" i="14"/>
  <c r="AJ70" i="14"/>
  <c r="AF70" i="14"/>
  <c r="AB70" i="14"/>
  <c r="X70" i="14"/>
  <c r="T70" i="14"/>
  <c r="P70" i="14"/>
  <c r="L70" i="14"/>
  <c r="H70" i="14"/>
  <c r="CR70" i="10"/>
  <c r="CN70" i="10"/>
  <c r="CJ70" i="10"/>
  <c r="CF70" i="10"/>
  <c r="CB70" i="10"/>
  <c r="BX70" i="10"/>
  <c r="BT70" i="10"/>
  <c r="BP70" i="10"/>
  <c r="BL70" i="10"/>
  <c r="BH70" i="10"/>
  <c r="BD70" i="10"/>
  <c r="AZ70" i="10"/>
  <c r="AV70" i="10"/>
  <c r="AR70" i="10"/>
  <c r="AN70" i="10"/>
  <c r="AJ70" i="10"/>
  <c r="AF70" i="10"/>
  <c r="AB70" i="10"/>
  <c r="X70" i="10"/>
  <c r="T70" i="10"/>
  <c r="P70" i="10"/>
  <c r="L70" i="10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M70" i="19"/>
  <c r="I51" i="19" s="1"/>
  <c r="CI70" i="19"/>
  <c r="G51" i="19" s="1"/>
  <c r="CE70" i="19"/>
  <c r="CA70" i="19"/>
  <c r="BW70" i="19"/>
  <c r="BS70" i="19"/>
  <c r="E46" i="19" s="1"/>
  <c r="BO70" i="19"/>
  <c r="BK70" i="19"/>
  <c r="BG70" i="19"/>
  <c r="J39" i="19" s="1"/>
  <c r="J37" i="19" s="1"/>
  <c r="BC70" i="19"/>
  <c r="H38" i="19" s="1"/>
  <c r="AY70" i="19"/>
  <c r="AU70" i="19"/>
  <c r="AQ70" i="19"/>
  <c r="G36" i="19" s="1"/>
  <c r="AM70" i="19"/>
  <c r="E36" i="19" s="1"/>
  <c r="AI70" i="19"/>
  <c r="AE70" i="19"/>
  <c r="AA70" i="19"/>
  <c r="W70" i="19"/>
  <c r="H24" i="19" s="1"/>
  <c r="S70" i="19"/>
  <c r="O70" i="19"/>
  <c r="K70" i="19"/>
  <c r="G70" i="19"/>
  <c r="F20" i="19" s="1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C70" i="12"/>
  <c r="BY70" i="12"/>
  <c r="BM70" i="12"/>
  <c r="BE70" i="12"/>
  <c r="AG70" i="12"/>
  <c r="Y70" i="12"/>
  <c r="CQ70" i="11"/>
  <c r="CE70" i="11"/>
  <c r="CA70" i="11"/>
  <c r="BO70" i="11"/>
  <c r="BK70" i="11"/>
  <c r="AY70" i="11"/>
  <c r="AU70" i="11"/>
  <c r="AI70" i="11"/>
  <c r="AE70" i="11"/>
  <c r="S70" i="11"/>
  <c r="O70" i="11"/>
  <c r="CT70" i="11"/>
  <c r="CP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BI70" i="12"/>
  <c r="BA70" i="12"/>
  <c r="AS70" i="12"/>
  <c r="AK70" i="12"/>
  <c r="AC70" i="12"/>
  <c r="U70" i="12"/>
  <c r="M70" i="12"/>
  <c r="BL70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L70" i="12"/>
  <c r="H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CS70" i="11"/>
  <c r="CO70" i="11"/>
  <c r="CK70" i="11"/>
  <c r="CG70" i="11"/>
  <c r="CC70" i="11"/>
  <c r="BY70" i="11"/>
  <c r="BU70" i="11"/>
  <c r="BQ70" i="11"/>
  <c r="BM70" i="11"/>
  <c r="BI70" i="11"/>
  <c r="BE70" i="11"/>
  <c r="BA70" i="11"/>
  <c r="AW70" i="11"/>
  <c r="AS70" i="11"/>
  <c r="AO70" i="11"/>
  <c r="AK70" i="11"/>
  <c r="AG70" i="11"/>
  <c r="AC70" i="11"/>
  <c r="Y70" i="11"/>
  <c r="U70" i="11"/>
  <c r="Q70" i="11"/>
  <c r="M70" i="11"/>
  <c r="I70" i="11"/>
  <c r="CQ70" i="8"/>
  <c r="CM70" i="8"/>
  <c r="CI70" i="8"/>
  <c r="CE70" i="8"/>
  <c r="CA70" i="8"/>
  <c r="BW70" i="8"/>
  <c r="BS70" i="8"/>
  <c r="BO70" i="8"/>
  <c r="BK70" i="8"/>
  <c r="BG70" i="8"/>
  <c r="BC70" i="8"/>
  <c r="AY70" i="8"/>
  <c r="AU70" i="8"/>
  <c r="AQ70" i="8"/>
  <c r="AM70" i="8"/>
  <c r="AI70" i="8"/>
  <c r="AE70" i="8"/>
  <c r="AA70" i="8"/>
  <c r="W70" i="8"/>
  <c r="S70" i="8"/>
  <c r="O70" i="8"/>
  <c r="K70" i="8"/>
  <c r="G70" i="8"/>
  <c r="C62" i="19"/>
  <c r="C58" i="19"/>
  <c r="C56" i="19"/>
  <c r="I52" i="19"/>
  <c r="H52" i="19"/>
  <c r="G52" i="19"/>
  <c r="F52" i="19"/>
  <c r="E52" i="19"/>
  <c r="E51" i="19"/>
  <c r="J47" i="19"/>
  <c r="I47" i="19"/>
  <c r="H47" i="19"/>
  <c r="G47" i="19"/>
  <c r="F47" i="19"/>
  <c r="J46" i="19"/>
  <c r="I46" i="19"/>
  <c r="H46" i="19"/>
  <c r="F46" i="19"/>
  <c r="J42" i="19"/>
  <c r="J40" i="19" s="1"/>
  <c r="I42" i="19"/>
  <c r="I41" i="19"/>
  <c r="H42" i="19"/>
  <c r="H41" i="19"/>
  <c r="G41" i="19"/>
  <c r="F42" i="19"/>
  <c r="E42" i="19"/>
  <c r="I38" i="19"/>
  <c r="G39" i="19"/>
  <c r="G38" i="19"/>
  <c r="F38" i="19"/>
  <c r="E39" i="19"/>
  <c r="J36" i="19"/>
  <c r="J34" i="19" s="1"/>
  <c r="I36" i="19"/>
  <c r="I35" i="19"/>
  <c r="H36" i="19"/>
  <c r="H35" i="19"/>
  <c r="G35" i="19"/>
  <c r="F36" i="19"/>
  <c r="E35" i="19"/>
  <c r="I33" i="19"/>
  <c r="I32" i="19"/>
  <c r="G32" i="19"/>
  <c r="E33" i="19"/>
  <c r="E32" i="19"/>
  <c r="I24" i="19"/>
  <c r="I23" i="19"/>
  <c r="H23" i="19"/>
  <c r="G23" i="19"/>
  <c r="F24" i="19"/>
  <c r="F23" i="19"/>
  <c r="E24" i="19"/>
  <c r="E23" i="19"/>
  <c r="J21" i="19"/>
  <c r="J19" i="19" s="1"/>
  <c r="I21" i="19"/>
  <c r="H21" i="19"/>
  <c r="H20" i="19"/>
  <c r="G21" i="19"/>
  <c r="F21" i="19"/>
  <c r="C61" i="19"/>
  <c r="J52" i="19"/>
  <c r="J50" i="19" s="1"/>
  <c r="H51" i="19"/>
  <c r="F51" i="19"/>
  <c r="G46" i="19"/>
  <c r="J33" i="19"/>
  <c r="J31" i="19" s="1"/>
  <c r="H32" i="19"/>
  <c r="C8" i="19"/>
  <c r="D28" i="20" l="1"/>
  <c r="D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H31" i="18" l="1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G37" i="15" s="1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18" i="14" l="1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<sst xmlns="http://schemas.openxmlformats.org/spreadsheetml/2006/main" count="3408" uniqueCount="130">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</sst>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4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NumberFormat="1" applyFont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3" fillId="0" borderId="19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left" vertical="center"/>
    </xf>
    <xf numFmtId="0" fontId="8" fillId="2" borderId="20" xfId="0" applyNumberFormat="1" applyFont="1" applyFill="1" applyBorder="1" applyAlignment="1">
      <alignment horizontal="left" vertical="center"/>
    </xf>
    <xf numFmtId="0" fontId="8" fillId="2" borderId="21" xfId="0" applyNumberFormat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/>
    </xf>
    <xf numFmtId="0" fontId="18" fillId="2" borderId="2" xfId="0" applyNumberFormat="1" applyFont="1" applyFill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1" fillId="0" borderId="18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/>
    </xf>
    <xf numFmtId="0" fontId="8" fillId="5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166" fontId="21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/>
    <xf numFmtId="0" fontId="20" fillId="0" borderId="2" xfId="0" applyFont="1" applyBorder="1" applyAlignment="1">
      <alignment horizontal="center" vertical="center"/>
    </xf>
    <xf numFmtId="0" fontId="21" fillId="0" borderId="23" xfId="0" applyNumberFormat="1" applyFont="1" applyBorder="1" applyAlignment="1" applyProtection="1">
      <alignment horizontal="center" vertical="center"/>
      <protection locked="0"/>
    </xf>
    <xf numFmtId="0" fontId="7" fillId="2" borderId="20" xfId="0" applyNumberFormat="1" applyFont="1" applyFill="1" applyBorder="1" applyAlignment="1">
      <alignment horizontal="left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NumberFormat="1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NumberFormat="1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NumberFormat="1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/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87500" y="2079625"/>
          <a:ext cx="5419284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62100" y="209486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62100" y="209486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64" customFormat="1" ht="12.75" customHeight="1" x14ac:dyDescent="0.2">
      <c r="B1" s="60"/>
      <c r="C1" s="61"/>
      <c r="D1" s="61"/>
      <c r="E1" s="61"/>
      <c r="F1" s="62"/>
      <c r="G1" s="62"/>
      <c r="H1" s="62"/>
      <c r="I1" s="62"/>
      <c r="J1" s="63"/>
    </row>
    <row r="2" spans="2:78" s="64" customFormat="1" ht="12.75" customHeight="1" x14ac:dyDescent="0.2">
      <c r="B2" s="65"/>
      <c r="C2" s="66"/>
      <c r="D2" s="66"/>
      <c r="E2" s="66"/>
      <c r="F2" s="67"/>
      <c r="G2" s="67"/>
      <c r="H2" s="67"/>
      <c r="I2" s="67"/>
      <c r="J2" s="68"/>
    </row>
    <row r="3" spans="2:78" s="64" customFormat="1" ht="12.75" customHeight="1" x14ac:dyDescent="0.2">
      <c r="B3" s="65"/>
      <c r="C3" s="66"/>
      <c r="D3" s="66"/>
      <c r="E3" s="66"/>
      <c r="F3" s="67"/>
      <c r="G3" s="67"/>
      <c r="H3" s="67"/>
      <c r="I3" s="67"/>
      <c r="J3" s="68"/>
    </row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 s="69"/>
      <c r="L4" s="69"/>
      <c r="M4" s="69"/>
      <c r="N4" s="69"/>
      <c r="V4" s="69"/>
      <c r="W4" s="69"/>
      <c r="AG4" s="69"/>
      <c r="AH4" s="69"/>
      <c r="AR4" s="69"/>
      <c r="AS4" s="69"/>
      <c r="BC4" s="69"/>
      <c r="BD4" s="69"/>
      <c r="BN4" s="69"/>
      <c r="BO4" s="69"/>
      <c r="BY4" s="69"/>
      <c r="BZ4" s="69"/>
    </row>
    <row r="5" spans="2:78" s="18" customFormat="1" ht="12.75" customHeight="1" x14ac:dyDescent="0.2">
      <c r="B5" s="70"/>
      <c r="C5" s="71"/>
      <c r="D5" s="71"/>
      <c r="E5" s="72"/>
      <c r="F5" s="72"/>
      <c r="G5" s="73"/>
      <c r="H5" s="74"/>
      <c r="I5" s="71"/>
      <c r="J5" s="7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76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78" t="s">
        <v>70</v>
      </c>
      <c r="D10" s="79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 s="37"/>
      <c r="C43" s="38"/>
      <c r="D43" s="3"/>
      <c r="E43" s="39"/>
      <c r="F43" s="39"/>
      <c r="G43" s="39"/>
      <c r="H43" s="39"/>
      <c r="I43" s="39"/>
      <c r="J43" s="39"/>
    </row>
    <row r="44" spans="2:10" s="41" customFormat="1" ht="12.75" customHeight="1" x14ac:dyDescent="0.2">
      <c r="B44" s="31" t="s">
        <v>23</v>
      </c>
      <c r="C44" s="40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 s="42"/>
      <c r="C48" s="43"/>
      <c r="D48" s="44"/>
      <c r="E48" s="45"/>
    </row>
    <row r="49" spans="2:98" s="41" customFormat="1" ht="12.75" customHeight="1" x14ac:dyDescent="0.2">
      <c r="B49" s="46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s="47" t="s">
        <v>22</v>
      </c>
      <c r="C50" s="48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 s="49"/>
      <c r="C51" s="48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 s="50"/>
      <c r="C52" s="48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 s="51"/>
      <c r="C53" s="52"/>
      <c r="D53" s="53"/>
      <c r="E53" s="54"/>
      <c r="F53" s="54"/>
      <c r="G53" s="54"/>
      <c r="H53" s="54"/>
      <c r="I53" s="54"/>
      <c r="J53" s="54"/>
    </row>
    <row r="54" spans="2:98" s="41" customFormat="1" ht="12.75" customHeight="1" x14ac:dyDescent="0.2">
      <c r="B54" s="55" t="s">
        <v>24</v>
      </c>
      <c r="C54" s="56"/>
      <c r="D54" s="18"/>
      <c r="F54" s="57"/>
      <c r="G54" s="57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 s="57"/>
      <c r="G55" s="57"/>
      <c r="H55" s="18"/>
      <c r="I55" s="18"/>
      <c r="J55" s="18"/>
    </row>
    <row r="56" spans="2:98" s="41" customFormat="1" ht="12.75" customHeight="1" x14ac:dyDescent="0.2">
      <c r="B56" s="58" t="s">
        <v>13</v>
      </c>
      <c r="C56" s="25">
        <f>VLOOKUP($F$8,$A$70:$CT$109,94)</f>
        <v>0</v>
      </c>
      <c r="D56" s="18"/>
      <c r="F56" s="57"/>
      <c r="G56" s="57"/>
      <c r="H56" s="18"/>
      <c r="I56" s="18"/>
      <c r="J56" s="18"/>
    </row>
    <row r="57" spans="2:98" s="41" customFormat="1" ht="12.75" customHeight="1" x14ac:dyDescent="0.2">
      <c r="B57" s="58" t="s">
        <v>14</v>
      </c>
      <c r="C57" s="25">
        <f>VLOOKUP($F$8,$A$70:$CT$109,95)</f>
        <v>0</v>
      </c>
      <c r="D57" s="18"/>
      <c r="F57" s="57"/>
      <c r="G57" s="57"/>
      <c r="H57" s="18"/>
      <c r="I57" s="18"/>
      <c r="J57" s="18"/>
    </row>
    <row r="58" spans="2:98" s="41" customFormat="1" ht="12.75" customHeight="1" x14ac:dyDescent="0.2">
      <c r="B58" s="58" t="s">
        <v>18</v>
      </c>
      <c r="C58" s="25">
        <f>VLOOKUP($F$8,$A$70:$CT$109,96)</f>
        <v>0</v>
      </c>
      <c r="D58" s="18"/>
      <c r="F58" s="57"/>
      <c r="G58" s="57"/>
      <c r="H58" s="18"/>
      <c r="I58" s="18"/>
      <c r="J58" s="18"/>
    </row>
    <row r="59" spans="2:98" s="41" customFormat="1" ht="12.75" customHeight="1" x14ac:dyDescent="0.2">
      <c r="B59" s="42"/>
      <c r="C59" s="56"/>
      <c r="D59" s="18"/>
      <c r="F59" s="57"/>
      <c r="G59" s="57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s="59" t="s">
        <v>20</v>
      </c>
      <c r="C61" s="25">
        <f>VLOOKUP($F$8,$A$70:$CT$109,97)</f>
        <v>0</v>
      </c>
    </row>
    <row r="62" spans="2:98" s="41" customFormat="1" ht="12.75" customHeight="1" x14ac:dyDescent="0.2">
      <c r="B62" s="59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89:D89"/>
    <mergeCell ref="B90:D90"/>
    <mergeCell ref="B91:D91"/>
    <mergeCell ref="B92:D92"/>
    <mergeCell ref="B109:D109"/>
    <mergeCell ref="B77:D77"/>
    <mergeCell ref="B78:D78"/>
    <mergeCell ref="B81:D81"/>
    <mergeCell ref="B82:D82"/>
    <mergeCell ref="B70:D70"/>
    <mergeCell ref="B71:D71"/>
    <mergeCell ref="B72:D72"/>
    <mergeCell ref="B73:D73"/>
    <mergeCell ref="B74:D74"/>
    <mergeCell ref="B75:D75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AE68:AF68"/>
    <mergeCell ref="B83:D83"/>
    <mergeCell ref="B87:D87"/>
    <mergeCell ref="B80:D80"/>
    <mergeCell ref="B108:D108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8:D98"/>
    <mergeCell ref="B100:D100"/>
    <mergeCell ref="B105:D105"/>
    <mergeCell ref="B106:D106"/>
    <mergeCell ref="B107:D107"/>
    <mergeCell ref="B99:D99"/>
    <mergeCell ref="B97:D97"/>
    <mergeCell ref="B84:D84"/>
    <mergeCell ref="B85:D85"/>
    <mergeCell ref="B86:D86"/>
    <mergeCell ref="E68:F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  <mergeCell ref="BL68:BM68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110</v>
      </c>
      <c r="D10" s="79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80:D80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0:D90"/>
    <mergeCell ref="B91:D91"/>
    <mergeCell ref="B92:D92"/>
    <mergeCell ref="B93:D93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71:D71"/>
    <mergeCell ref="B72:D72"/>
    <mergeCell ref="B73:D73"/>
    <mergeCell ref="B74:D74"/>
    <mergeCell ref="B75:D75"/>
    <mergeCell ref="B76:D76"/>
    <mergeCell ref="B77:D77"/>
    <mergeCell ref="B78:D78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K68:CK69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AL67:AV67"/>
    <mergeCell ref="AW67:BG67"/>
    <mergeCell ref="BH67:BR67"/>
    <mergeCell ref="BS67:CC67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B4:J4"/>
    <mergeCell ref="B45:C45"/>
    <mergeCell ref="B46:C46"/>
    <mergeCell ref="B47:C47"/>
    <mergeCell ref="A67:A69"/>
    <mergeCell ref="B67:D69"/>
    <mergeCell ref="E67:O67"/>
    <mergeCell ref="P67:Z67"/>
    <mergeCell ref="AA67:AK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111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80:D80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0:D90"/>
    <mergeCell ref="B91:D91"/>
    <mergeCell ref="B92:D92"/>
    <mergeCell ref="B93:D93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71:D71"/>
    <mergeCell ref="B72:D72"/>
    <mergeCell ref="B73:D73"/>
    <mergeCell ref="B74:D74"/>
    <mergeCell ref="B75:D75"/>
    <mergeCell ref="B76:D76"/>
    <mergeCell ref="B77:D77"/>
    <mergeCell ref="B78:D78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K68:CK69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AL67:AV67"/>
    <mergeCell ref="AW67:BG67"/>
    <mergeCell ref="BH67:BR67"/>
    <mergeCell ref="BS67:CC67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B4:J4"/>
    <mergeCell ref="B45:C45"/>
    <mergeCell ref="B46:C46"/>
    <mergeCell ref="B47:C47"/>
    <mergeCell ref="A67:A69"/>
    <mergeCell ref="B67:D69"/>
    <mergeCell ref="E67:O67"/>
    <mergeCell ref="P67:Z67"/>
    <mergeCell ref="AA67:AK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112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113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80:D80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0:D90"/>
    <mergeCell ref="B91:D91"/>
    <mergeCell ref="B92:D92"/>
    <mergeCell ref="B93:D93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71:D71"/>
    <mergeCell ref="B72:D72"/>
    <mergeCell ref="B73:D73"/>
    <mergeCell ref="B74:D74"/>
    <mergeCell ref="B75:D75"/>
    <mergeCell ref="B76:D76"/>
    <mergeCell ref="B77:D77"/>
    <mergeCell ref="B78:D78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K68:CK69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AL67:AV67"/>
    <mergeCell ref="AW67:BG67"/>
    <mergeCell ref="BH67:BR67"/>
    <mergeCell ref="BS67:CC67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B4:J4"/>
    <mergeCell ref="B45:C45"/>
    <mergeCell ref="B46:C46"/>
    <mergeCell ref="B47:C47"/>
    <mergeCell ref="A67:A69"/>
    <mergeCell ref="B67:D69"/>
    <mergeCell ref="E67:O67"/>
    <mergeCell ref="P67:Z67"/>
    <mergeCell ref="AA67:AK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topLeftCell="A7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114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topLeftCell="A1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115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80:D80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0:D90"/>
    <mergeCell ref="B91:D91"/>
    <mergeCell ref="B92:D92"/>
    <mergeCell ref="B93:D93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71:D71"/>
    <mergeCell ref="B72:D72"/>
    <mergeCell ref="B73:D73"/>
    <mergeCell ref="B74:D74"/>
    <mergeCell ref="B75:D75"/>
    <mergeCell ref="B76:D76"/>
    <mergeCell ref="B77:D77"/>
    <mergeCell ref="B78:D78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K68:CK69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AL67:AV67"/>
    <mergeCell ref="AW67:BG67"/>
    <mergeCell ref="BH67:BR67"/>
    <mergeCell ref="BS67:CC67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B4:J4"/>
    <mergeCell ref="B45:C45"/>
    <mergeCell ref="B46:C46"/>
    <mergeCell ref="B47:C47"/>
    <mergeCell ref="A67:A69"/>
    <mergeCell ref="B67:D69"/>
    <mergeCell ref="E67:O67"/>
    <mergeCell ref="P67:Z67"/>
    <mergeCell ref="AA67:AK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topLeftCell="A7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116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117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4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4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4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4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118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5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5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5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5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69" t="s">
        <v>72</v>
      </c>
      <c r="C71" s="170"/>
      <c r="D71" s="171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65" t="s">
        <v>73</v>
      </c>
      <c r="C72" s="166"/>
      <c r="D72" s="167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65" t="s">
        <v>74</v>
      </c>
      <c r="C73" s="166"/>
      <c r="D73" s="167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65" t="s">
        <v>75</v>
      </c>
      <c r="C74" s="166"/>
      <c r="D74" s="167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65" t="s">
        <v>76</v>
      </c>
      <c r="C75" s="166"/>
      <c r="D75" s="167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65" t="s">
        <v>77</v>
      </c>
      <c r="C76" s="166"/>
      <c r="D76" s="167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65" t="s">
        <v>78</v>
      </c>
      <c r="C77" s="166"/>
      <c r="D77" s="167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65" t="s">
        <v>79</v>
      </c>
      <c r="C78" s="166"/>
      <c r="D78" s="167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ht="12.75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ht="12.75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ht="12.75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ht="12.75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ht="12.75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ht="12.75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ht="12.75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ht="12.75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20"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topLeftCell="A13" zoomScaleNormal="100" zoomScaleSheetLayoutView="100" workbookViewId="0">
      <selection activeCell="C12" sqref="C12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VLOOKUP($F$8,$A$70:$CT$117,2)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119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6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VLOOKUP($F$8,$A$70:$CT$117,5)</f>
        <v>0</v>
      </c>
      <c r="F20" s="24">
        <f>VLOOKUP($F$8,$A$70:$CT$117,7)</f>
        <v>0</v>
      </c>
      <c r="G20" s="24">
        <f>VLOOKUP($F$8,$A$70:$CT$117,9)</f>
        <v>0</v>
      </c>
      <c r="H20" s="24">
        <f>VLOOKUP($F$8,$A$70:$CT$117,11)</f>
        <v>0</v>
      </c>
      <c r="I20" s="24">
        <f>VLOOKUP($F$8,$A$70:$CT$117,13)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VLOOKUP($F$8,$A$70:$CT$117,6)</f>
        <v>0</v>
      </c>
      <c r="F21" s="24">
        <f>VLOOKUP($F$8,$A$70:$CT$117,8)</f>
        <v>0</v>
      </c>
      <c r="G21" s="24">
        <f>VLOOKUP($F$8,$A$70:$CT$117,10)</f>
        <v>0</v>
      </c>
      <c r="H21" s="24">
        <f>VLOOKUP($F$8,$A$70:$CT$117,12)</f>
        <v>0</v>
      </c>
      <c r="I21" s="24">
        <f>VLOOKUP($F$8,$A$70:$CT$117,14)</f>
        <v>0</v>
      </c>
      <c r="J21" s="28">
        <f>VLOOKUP($F$8,$A$70:$CT$117,15)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VLOOKUP($F$8,$A$70:$CT$117,16)</f>
        <v>0</v>
      </c>
      <c r="F23" s="25">
        <f>VLOOKUP($F$8,$A$70:$CT$117,18)</f>
        <v>0</v>
      </c>
      <c r="G23" s="25">
        <f>VLOOKUP($F$8,$A$70:$CT$117,20)</f>
        <v>0</v>
      </c>
      <c r="H23" s="25">
        <f>VLOOKUP($F$8,$A$70:$CT$117,22)</f>
        <v>0</v>
      </c>
      <c r="I23" s="25">
        <f>VLOOKUP($F$8,$A$70:$CT$117,24)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VLOOKUP($F$8,$A$70:$CT$117,17)</f>
        <v>0</v>
      </c>
      <c r="F24" s="25">
        <f>VLOOKUP($F$8,$A$70:$CT$117,19)</f>
        <v>0</v>
      </c>
      <c r="G24" s="25">
        <f>VLOOKUP($F$8,$A$70:$CT$117,21)</f>
        <v>0</v>
      </c>
      <c r="H24" s="25">
        <f>VLOOKUP($F$8,$A$70:$CT$117,23)</f>
        <v>0</v>
      </c>
      <c r="I24" s="25">
        <f>VLOOKUP($F$8,$A$70:$CT$117,25)</f>
        <v>0</v>
      </c>
      <c r="J24" s="28">
        <f>VLOOKUP($F$8,$A$70:$CT$117,26)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6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VLOOKUP($F$8,$A$70:$CT$117,27)</f>
        <v>0</v>
      </c>
      <c r="F32" s="25">
        <f>VLOOKUP($F$8,$A$70:$CT$117,29)</f>
        <v>0</v>
      </c>
      <c r="G32" s="25">
        <f>VLOOKUP($F$8,$A$70:$CT$117,31)</f>
        <v>0</v>
      </c>
      <c r="H32" s="25">
        <f>VLOOKUP($F$8,$A$70:$CT$117,33)</f>
        <v>0</v>
      </c>
      <c r="I32" s="26">
        <f>VLOOKUP($F$8,$A$70:$CT$117,35)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VLOOKUP($F$8,$A$70:$CT$117,28)</f>
        <v>0</v>
      </c>
      <c r="F33" s="25">
        <f>VLOOKUP($F$8,$A$70:$CT$117,30)</f>
        <v>0</v>
      </c>
      <c r="G33" s="25">
        <f>VLOOKUP($F$8,$A$70:$CT$117,32)</f>
        <v>0</v>
      </c>
      <c r="H33" s="25">
        <f>VLOOKUP($F$8,$A$70:$CT$117,34)</f>
        <v>0</v>
      </c>
      <c r="I33" s="26">
        <f>VLOOKUP($F$8,$A$70:$CT$117,36)</f>
        <v>0</v>
      </c>
      <c r="J33" s="28">
        <f>VLOOKUP($F$8,$A$70:$CT$117,37)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VLOOKUP($F$8,$A$70:$CT$117,38)</f>
        <v>0</v>
      </c>
      <c r="F35" s="25">
        <f>VLOOKUP($F$8,$A$70:$CT$117,40)</f>
        <v>0</v>
      </c>
      <c r="G35" s="25">
        <f>VLOOKUP($F$8,$A$70:$CT$117,42)</f>
        <v>0</v>
      </c>
      <c r="H35" s="25">
        <f>VLOOKUP($F$8,$A$70:$CT$117,44)</f>
        <v>0</v>
      </c>
      <c r="I35" s="26">
        <f>VLOOKUP($F$8,$A$70:$CT$117,46)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VLOOKUP($F$8,$A$70:$CT$117,39)</f>
        <v>0</v>
      </c>
      <c r="F36" s="25">
        <f>VLOOKUP($F$8,$A$70:$CT$117,41)</f>
        <v>0</v>
      </c>
      <c r="G36" s="25">
        <f>VLOOKUP($F$8,$A$70:$CT$117,43)</f>
        <v>0</v>
      </c>
      <c r="H36" s="25">
        <f>VLOOKUP($F$8,$A$70:$CT$117,45)</f>
        <v>0</v>
      </c>
      <c r="I36" s="26">
        <f>VLOOKUP($F$8,$A$70:$CT$117,47)</f>
        <v>0</v>
      </c>
      <c r="J36" s="28">
        <f>VLOOKUP($F$8,$A$70:$CT$117,48)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VLOOKUP($F$8,$A$70:$CT$117,49)</f>
        <v>0</v>
      </c>
      <c r="F38" s="25">
        <f>VLOOKUP($F$8,$A$70:$CT$117,51)</f>
        <v>0</v>
      </c>
      <c r="G38" s="25">
        <f>VLOOKUP($F$8,$A$70:$CT$117,53)</f>
        <v>0</v>
      </c>
      <c r="H38" s="25">
        <f>VLOOKUP($F$8,$A$70:$CT$117,55)</f>
        <v>0</v>
      </c>
      <c r="I38" s="26">
        <f>VLOOKUP($F$8,$A$70:$CT$117,57)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VLOOKUP($F$8,$A$70:$CT$117,50)</f>
        <v>0</v>
      </c>
      <c r="F39" s="25">
        <f>VLOOKUP($F$8,$A$70:$CT$117,52)</f>
        <v>0</v>
      </c>
      <c r="G39" s="25">
        <f>VLOOKUP($F$8,$A$70:$CT$117,54)</f>
        <v>0</v>
      </c>
      <c r="H39" s="25">
        <f>VLOOKUP($F$8,$A$70:$CT$117,56)</f>
        <v>0</v>
      </c>
      <c r="I39" s="26">
        <f>VLOOKUP($F$8,$A$70:$CT$117,58)</f>
        <v>0</v>
      </c>
      <c r="J39" s="28">
        <f>VLOOKUP($F$8,$A$70:$CT$117,59)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VLOOKUP($F$8,$A$70:$CT$117,60)</f>
        <v>0</v>
      </c>
      <c r="F41" s="25">
        <f>VLOOKUP($F$8,$A$70:$CT$117,62)</f>
        <v>0</v>
      </c>
      <c r="G41" s="25">
        <f>VLOOKUP($F$8,$A$70:$CT$117,64)</f>
        <v>0</v>
      </c>
      <c r="H41" s="25">
        <f>VLOOKUP($F$8,$A$70:$CT$117,66)</f>
        <v>0</v>
      </c>
      <c r="I41" s="26">
        <f>VLOOKUP($F$8,$A$70:$CT$117,68)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VLOOKUP($F$8,$A$70:$CT$117,61)</f>
        <v>0</v>
      </c>
      <c r="F42" s="25">
        <f>VLOOKUP($F$8,$A$70:$CT$117,63)</f>
        <v>0</v>
      </c>
      <c r="G42" s="25">
        <f>VLOOKUP($F$8,$A$70:$CT$117,65)</f>
        <v>0</v>
      </c>
      <c r="H42" s="25">
        <f>VLOOKUP($F$8,$A$70:$CT$117,67)</f>
        <v>0</v>
      </c>
      <c r="I42" s="26">
        <f>VLOOKUP($F$8,$A$70:$CT$117,69)</f>
        <v>0</v>
      </c>
      <c r="J42" s="28">
        <f>VLOOKUP($F$8,$A$70:$CT$117,70)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VLOOKUP($F$8,$A$70:$CT$117,71)</f>
        <v>0</v>
      </c>
      <c r="F46" s="25">
        <f>VLOOKUP($F$8,$A$70:$CT$117,72)</f>
        <v>0</v>
      </c>
      <c r="G46" s="25">
        <f>VLOOKUP($F$8,$A$70:$CT$117,73)</f>
        <v>0</v>
      </c>
      <c r="H46" s="25">
        <f>VLOOKUP($F$8,$A$70:$CT$117,74)</f>
        <v>0</v>
      </c>
      <c r="I46" s="26">
        <f>VLOOKUP($F$8,$A$70:$CT$117,75)</f>
        <v>0</v>
      </c>
      <c r="J46" s="26">
        <f>VLOOKUP($F$8,$A$70:$CT$117,76)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VLOOKUP($F$8,$A$70:$CT$117,77)</f>
        <v>0</v>
      </c>
      <c r="F47" s="25">
        <f>VLOOKUP($F$8,$A$70:$CT$117,78)</f>
        <v>0</v>
      </c>
      <c r="G47" s="25">
        <f>VLOOKUP($F$8,$A$70:$CT$117,79)</f>
        <v>0</v>
      </c>
      <c r="H47" s="25">
        <f>VLOOKUP($F$8,$A$70:$CT$117,80)</f>
        <v>0</v>
      </c>
      <c r="I47" s="26">
        <f>VLOOKUP($F$8,$A$70:$CT$117,81)</f>
        <v>0</v>
      </c>
      <c r="J47" s="26">
        <f>VLOOKUP($F$8,$A$70:$CT$117,82)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6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6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VLOOKUP($F$8,$A$70:$CT$117,83)</f>
        <v>0</v>
      </c>
      <c r="F51" s="25">
        <f>VLOOKUP($F$8,$A$70:$CT$117,85)</f>
        <v>0</v>
      </c>
      <c r="G51" s="25">
        <f>VLOOKUP($F$8,$A$70:$CT$117,87)</f>
        <v>0</v>
      </c>
      <c r="H51" s="25">
        <f>VLOOKUP($F$8,$A$70:$CT$117,89)</f>
        <v>0</v>
      </c>
      <c r="I51" s="26">
        <f>VLOOKUP($F$8,$A$70:$CT$117,91)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VLOOKUP($F$8,$A$70:$CT$117,84)</f>
        <v>0</v>
      </c>
      <c r="F52" s="25">
        <f>VLOOKUP($F$8,$A$70:$CT$117,86)</f>
        <v>0</v>
      </c>
      <c r="G52" s="25">
        <f>VLOOKUP($F$8,$A$70:$CT$117,88)</f>
        <v>0</v>
      </c>
      <c r="H52" s="25">
        <f>VLOOKUP($F$8,$A$70:$CT$117,90)</f>
        <v>0</v>
      </c>
      <c r="I52" s="26">
        <f>VLOOKUP($F$8,$A$70:$CT$117,92)</f>
        <v>0</v>
      </c>
      <c r="J52" s="28">
        <f>VLOOKUP($F$8,$A$70:$CT$117,93)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VLOOKUP($F$8,$A$70:$CT$117,94)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VLOOKUP($F$8,$A$70:$CT$117,95)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VLOOKUP($F$8,$A$70:$CT$117,96)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VLOOKUP($F$8,$A$70:$CT$117,97)</f>
        <v>0</v>
      </c>
    </row>
    <row r="62" spans="2:98" s="41" customFormat="1" ht="12.75" customHeight="1" x14ac:dyDescent="0.2">
      <c r="B62" t="s">
        <v>15</v>
      </c>
      <c r="C62" s="25">
        <f>VLOOKUP($F$8,$A$70:$CT$117,98)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21" t="s">
        <v>121</v>
      </c>
      <c r="C71" s="122"/>
      <c r="D71" s="123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18">
        <v>3</v>
      </c>
      <c r="B72" s="121" t="s">
        <v>122</v>
      </c>
      <c r="C72" s="124"/>
      <c r="D72" s="125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18">
        <v>4</v>
      </c>
      <c r="B73" s="121" t="s">
        <v>123</v>
      </c>
      <c r="C73" s="124"/>
      <c r="D73" s="125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18">
        <v>5</v>
      </c>
      <c r="B74" s="121" t="s">
        <v>125</v>
      </c>
      <c r="C74" s="124"/>
      <c r="D74" s="125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18">
        <v>6</v>
      </c>
      <c r="B75" s="121" t="s">
        <v>126</v>
      </c>
      <c r="C75" s="124"/>
      <c r="D75" s="125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18">
        <v>7</v>
      </c>
      <c r="B76" s="121" t="s">
        <v>127</v>
      </c>
      <c r="C76" s="124"/>
      <c r="D76" s="125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18">
        <v>8</v>
      </c>
      <c r="B77" s="121" t="s">
        <v>128</v>
      </c>
      <c r="C77" s="124"/>
      <c r="D77" s="125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18">
        <v>9</v>
      </c>
      <c r="B78" s="121" t="s">
        <v>124</v>
      </c>
      <c r="C78" s="124"/>
      <c r="D78" s="125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07" t="s">
        <v>120</v>
      </c>
      <c r="C88" s="108"/>
      <c r="D88" s="109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s="9" customFormat="1" ht="12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s="9" customFormat="1" ht="12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s="9" customFormat="1" ht="12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s="9" customFormat="1" ht="12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s="9" customFormat="1" ht="12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s="9" customFormat="1" ht="12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s="9" customFormat="1" ht="12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s="9" customFormat="1" ht="12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12">
    <mergeCell ref="B116:D116"/>
    <mergeCell ref="B117:D117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85:D85"/>
    <mergeCell ref="B86:D86"/>
    <mergeCell ref="B87:D87"/>
    <mergeCell ref="B89:D89"/>
    <mergeCell ref="B90:D90"/>
    <mergeCell ref="B91:D91"/>
    <mergeCell ref="B80:D80"/>
    <mergeCell ref="B81:D81"/>
    <mergeCell ref="B82:D82"/>
    <mergeCell ref="B83:D83"/>
    <mergeCell ref="B84:D84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showGridLines="0" tabSelected="1" zoomScaleNormal="100" zoomScaleSheetLayoutView="100" workbookViewId="0">
      <selection activeCell="H40" sqref="H40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33" t="s">
        <v>26</v>
      </c>
      <c r="C4" s="134"/>
      <c r="D4" s="134"/>
      <c r="E4" s="134"/>
      <c r="F4" s="134"/>
      <c r="G4" s="134"/>
      <c r="H4" s="134"/>
      <c r="I4" s="134"/>
      <c r="J4" s="135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VLOOKUP($F$8,$A$70:$CT$117,2)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129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2020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32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VLOOKUP($F$8,$A$70:$CT$117,5)</f>
        <v>0</v>
      </c>
      <c r="F20" s="24">
        <f>VLOOKUP($F$8,$A$70:$CT$117,7)</f>
        <v>0</v>
      </c>
      <c r="G20" s="24">
        <f>VLOOKUP($F$8,$A$70:$CT$117,9)</f>
        <v>0</v>
      </c>
      <c r="H20" s="24">
        <f>VLOOKUP($F$8,$A$70:$CT$117,11)</f>
        <v>0</v>
      </c>
      <c r="I20" s="24">
        <f>VLOOKUP($F$8,$A$70:$CT$117,13)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VLOOKUP($F$8,$A$70:$CT$117,6)</f>
        <v>0</v>
      </c>
      <c r="F21" s="24">
        <f>VLOOKUP($F$8,$A$70:$CT$117,8)</f>
        <v>0</v>
      </c>
      <c r="G21" s="24">
        <f>VLOOKUP($F$8,$A$70:$CT$117,10)</f>
        <v>0</v>
      </c>
      <c r="H21" s="24">
        <f>VLOOKUP($F$8,$A$70:$CT$117,12)</f>
        <v>0</v>
      </c>
      <c r="I21" s="24">
        <f>VLOOKUP($F$8,$A$70:$CT$117,14)</f>
        <v>0</v>
      </c>
      <c r="J21" s="28">
        <f>VLOOKUP($F$8,$A$70:$CT$117,15)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VLOOKUP($F$8,$A$70:$CT$117,16)</f>
        <v>0</v>
      </c>
      <c r="F23" s="25">
        <f>VLOOKUP($F$8,$A$70:$CT$117,18)</f>
        <v>0</v>
      </c>
      <c r="G23" s="25">
        <f>VLOOKUP($F$8,$A$70:$CT$117,20)</f>
        <v>0</v>
      </c>
      <c r="H23" s="25">
        <f>VLOOKUP($F$8,$A$70:$CT$117,22)</f>
        <v>0</v>
      </c>
      <c r="I23" s="25">
        <f>VLOOKUP($F$8,$A$70:$CT$117,24)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VLOOKUP($F$8,$A$70:$CT$117,17)</f>
        <v>0</v>
      </c>
      <c r="F24" s="25">
        <f>VLOOKUP($F$8,$A$70:$CT$117,19)</f>
        <v>0</v>
      </c>
      <c r="G24" s="25">
        <f>VLOOKUP($F$8,$A$70:$CT$117,21)</f>
        <v>0</v>
      </c>
      <c r="H24" s="25">
        <f>VLOOKUP($F$8,$A$70:$CT$117,23)</f>
        <v>0</v>
      </c>
      <c r="I24" s="25">
        <f>VLOOKUP($F$8,$A$70:$CT$117,25)</f>
        <v>0</v>
      </c>
      <c r="J24" s="28">
        <f>VLOOKUP($F$8,$A$70:$CT$117,26)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32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VLOOKUP($F$8,$A$70:$CT$117,27)</f>
        <v>0</v>
      </c>
      <c r="F32" s="25">
        <f>VLOOKUP($F$8,$A$70:$CT$117,29)</f>
        <v>0</v>
      </c>
      <c r="G32" s="25">
        <f>VLOOKUP($F$8,$A$70:$CT$117,31)</f>
        <v>0</v>
      </c>
      <c r="H32" s="25">
        <f>VLOOKUP($F$8,$A$70:$CT$117,33)</f>
        <v>0</v>
      </c>
      <c r="I32" s="26">
        <f>VLOOKUP($F$8,$A$70:$CT$117,35)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VLOOKUP($F$8,$A$70:$CT$117,28)</f>
        <v>0</v>
      </c>
      <c r="F33" s="25">
        <f>VLOOKUP($F$8,$A$70:$CT$117,30)</f>
        <v>0</v>
      </c>
      <c r="G33" s="25">
        <f>VLOOKUP($F$8,$A$70:$CT$117,32)</f>
        <v>0</v>
      </c>
      <c r="H33" s="25">
        <f>VLOOKUP($F$8,$A$70:$CT$117,34)</f>
        <v>0</v>
      </c>
      <c r="I33" s="26">
        <f>VLOOKUP($F$8,$A$70:$CT$117,36)</f>
        <v>0</v>
      </c>
      <c r="J33" s="28">
        <f>VLOOKUP($F$8,$A$70:$CT$117,37)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VLOOKUP($F$8,$A$70:$CT$117,38)</f>
        <v>0</v>
      </c>
      <c r="F35" s="25">
        <f>VLOOKUP($F$8,$A$70:$CT$117,40)</f>
        <v>0</v>
      </c>
      <c r="G35" s="25">
        <f>VLOOKUP($F$8,$A$70:$CT$117,42)</f>
        <v>0</v>
      </c>
      <c r="H35" s="25">
        <f>VLOOKUP($F$8,$A$70:$CT$117,44)</f>
        <v>0</v>
      </c>
      <c r="I35" s="26">
        <f>VLOOKUP($F$8,$A$70:$CT$117,46)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VLOOKUP($F$8,$A$70:$CT$117,39)</f>
        <v>0</v>
      </c>
      <c r="F36" s="25">
        <f>VLOOKUP($F$8,$A$70:$CT$117,41)</f>
        <v>0</v>
      </c>
      <c r="G36" s="25">
        <f>VLOOKUP($F$8,$A$70:$CT$117,43)</f>
        <v>0</v>
      </c>
      <c r="H36" s="25">
        <f>VLOOKUP($F$8,$A$70:$CT$117,45)</f>
        <v>0</v>
      </c>
      <c r="I36" s="26">
        <f>VLOOKUP($F$8,$A$70:$CT$117,47)</f>
        <v>0</v>
      </c>
      <c r="J36" s="28">
        <f>VLOOKUP($F$8,$A$70:$CT$117,48)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VLOOKUP($F$8,$A$70:$CT$117,49)</f>
        <v>0</v>
      </c>
      <c r="F38" s="25">
        <f>VLOOKUP($F$8,$A$70:$CT$117,51)</f>
        <v>0</v>
      </c>
      <c r="G38" s="25">
        <f>VLOOKUP($F$8,$A$70:$CT$117,53)</f>
        <v>0</v>
      </c>
      <c r="H38" s="25">
        <f>VLOOKUP($F$8,$A$70:$CT$117,55)</f>
        <v>0</v>
      </c>
      <c r="I38" s="26">
        <f>VLOOKUP($F$8,$A$70:$CT$117,57)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VLOOKUP($F$8,$A$70:$CT$117,50)</f>
        <v>0</v>
      </c>
      <c r="F39" s="25">
        <f>VLOOKUP($F$8,$A$70:$CT$117,52)</f>
        <v>0</v>
      </c>
      <c r="G39" s="25">
        <f>VLOOKUP($F$8,$A$70:$CT$117,54)</f>
        <v>0</v>
      </c>
      <c r="H39" s="25">
        <f>VLOOKUP($F$8,$A$70:$CT$117,56)</f>
        <v>0</v>
      </c>
      <c r="I39" s="26">
        <f>VLOOKUP($F$8,$A$70:$CT$117,58)</f>
        <v>0</v>
      </c>
      <c r="J39" s="28">
        <f>VLOOKUP($F$8,$A$70:$CT$117,59)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VLOOKUP($F$8,$A$70:$CT$117,60)</f>
        <v>0</v>
      </c>
      <c r="F41" s="25">
        <f>VLOOKUP($F$8,$A$70:$CT$117,62)</f>
        <v>0</v>
      </c>
      <c r="G41" s="25">
        <f>VLOOKUP($F$8,$A$70:$CT$117,64)</f>
        <v>0</v>
      </c>
      <c r="H41" s="25">
        <f>VLOOKUP($F$8,$A$70:$CT$117,66)</f>
        <v>0</v>
      </c>
      <c r="I41" s="26">
        <f>VLOOKUP($F$8,$A$70:$CT$117,68)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VLOOKUP($F$8,$A$70:$CT$117,61)</f>
        <v>0</v>
      </c>
      <c r="F42" s="25">
        <f>VLOOKUP($F$8,$A$70:$CT$117,63)</f>
        <v>0</v>
      </c>
      <c r="G42" s="25">
        <f>VLOOKUP($F$8,$A$70:$CT$117,65)</f>
        <v>0</v>
      </c>
      <c r="H42" s="25">
        <f>VLOOKUP($F$8,$A$70:$CT$117,67)</f>
        <v>0</v>
      </c>
      <c r="I42" s="26">
        <f>VLOOKUP($F$8,$A$70:$CT$117,69)</f>
        <v>0</v>
      </c>
      <c r="J42" s="28">
        <f>VLOOKUP($F$8,$A$70:$CT$117,70)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36" t="s">
        <v>10</v>
      </c>
      <c r="C45" s="137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38" t="s">
        <v>11</v>
      </c>
      <c r="C46" s="139"/>
      <c r="D46" s="21">
        <f>SUM(E46:I46)</f>
        <v>0</v>
      </c>
      <c r="E46" s="25">
        <f>VLOOKUP($F$8,$A$70:$CT$117,71)</f>
        <v>0</v>
      </c>
      <c r="F46" s="25">
        <f>VLOOKUP($F$8,$A$70:$CT$117,72)</f>
        <v>0</v>
      </c>
      <c r="G46" s="25">
        <f>VLOOKUP($F$8,$A$70:$CT$117,73)</f>
        <v>0</v>
      </c>
      <c r="H46" s="25">
        <f>VLOOKUP($F$8,$A$70:$CT$117,74)</f>
        <v>0</v>
      </c>
      <c r="I46" s="26">
        <f>VLOOKUP($F$8,$A$70:$CT$117,75)</f>
        <v>0</v>
      </c>
      <c r="J46" s="26">
        <f>VLOOKUP($F$8,$A$70:$CT$117,76)</f>
        <v>0</v>
      </c>
    </row>
    <row r="47" spans="2:10" s="41" customFormat="1" ht="12.75" customHeight="1" x14ac:dyDescent="0.2">
      <c r="B47" s="138" t="s">
        <v>12</v>
      </c>
      <c r="C47" s="139"/>
      <c r="D47" s="21">
        <f>SUM(E47:I47)</f>
        <v>0</v>
      </c>
      <c r="E47" s="25">
        <f>VLOOKUP($F$8,$A$70:$CT$117,77)</f>
        <v>0</v>
      </c>
      <c r="F47" s="25">
        <f>VLOOKUP($F$8,$A$70:$CT$117,78)</f>
        <v>0</v>
      </c>
      <c r="G47" s="25">
        <f>VLOOKUP($F$8,$A$70:$CT$117,79)</f>
        <v>0</v>
      </c>
      <c r="H47" s="25">
        <f>VLOOKUP($F$8,$A$70:$CT$117,80)</f>
        <v>0</v>
      </c>
      <c r="I47" s="26">
        <f>VLOOKUP($F$8,$A$70:$CT$117,81)</f>
        <v>0</v>
      </c>
      <c r="J47" s="26">
        <f>VLOOKUP($F$8,$A$70:$CT$117,82)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32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32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VLOOKUP($F$8,$A$70:$CT$117,83)</f>
        <v>0</v>
      </c>
      <c r="F51" s="25">
        <f>VLOOKUP($F$8,$A$70:$CT$117,85)</f>
        <v>0</v>
      </c>
      <c r="G51" s="25">
        <f>VLOOKUP($F$8,$A$70:$CT$117,87)</f>
        <v>0</v>
      </c>
      <c r="H51" s="25">
        <f>VLOOKUP($F$8,$A$70:$CT$117,89)</f>
        <v>0</v>
      </c>
      <c r="I51" s="26">
        <f>VLOOKUP($F$8,$A$70:$CT$117,91)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VLOOKUP($F$8,$A$70:$CT$117,84)</f>
        <v>0</v>
      </c>
      <c r="F52" s="25">
        <f>VLOOKUP($F$8,$A$70:$CT$117,86)</f>
        <v>0</v>
      </c>
      <c r="G52" s="25">
        <f>VLOOKUP($F$8,$A$70:$CT$117,88)</f>
        <v>0</v>
      </c>
      <c r="H52" s="25">
        <f>VLOOKUP($F$8,$A$70:$CT$117,90)</f>
        <v>0</v>
      </c>
      <c r="I52" s="26">
        <f>VLOOKUP($F$8,$A$70:$CT$117,92)</f>
        <v>0</v>
      </c>
      <c r="J52" s="28">
        <f>VLOOKUP($F$8,$A$70:$CT$117,93)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VLOOKUP($F$8,$A$70:$CT$117,94)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VLOOKUP($F$8,$A$70:$CT$117,95)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VLOOKUP($F$8,$A$70:$CT$117,96)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VLOOKUP($F$8,$A$70:$CT$117,97)</f>
        <v>0</v>
      </c>
    </row>
    <row r="62" spans="2:98" s="41" customFormat="1" ht="12.75" customHeight="1" x14ac:dyDescent="0.2">
      <c r="B62" t="s">
        <v>15</v>
      </c>
      <c r="C62" s="25">
        <f>VLOOKUP($F$8,$A$70:$CT$117,98)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53" t="s">
        <v>19</v>
      </c>
      <c r="B67" s="156" t="s">
        <v>53</v>
      </c>
      <c r="C67" s="157"/>
      <c r="D67" s="158"/>
      <c r="E67" s="149" t="s">
        <v>54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 t="s">
        <v>55</v>
      </c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 t="s">
        <v>56</v>
      </c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 t="s">
        <v>57</v>
      </c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 t="s">
        <v>58</v>
      </c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 t="s">
        <v>59</v>
      </c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 t="s">
        <v>60</v>
      </c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 t="s">
        <v>61</v>
      </c>
      <c r="CE67" s="149"/>
      <c r="CF67" s="149"/>
      <c r="CG67" s="149"/>
      <c r="CH67" s="149"/>
      <c r="CI67" s="149"/>
      <c r="CJ67" s="149" t="s">
        <v>62</v>
      </c>
      <c r="CK67" s="149"/>
      <c r="CL67" s="149"/>
      <c r="CM67" s="149"/>
      <c r="CN67" s="149"/>
      <c r="CO67" s="149"/>
      <c r="CP67" s="143" t="s">
        <v>63</v>
      </c>
      <c r="CQ67" s="143" t="s">
        <v>64</v>
      </c>
      <c r="CR67" s="143" t="s">
        <v>65</v>
      </c>
      <c r="CS67" s="143" t="s">
        <v>66</v>
      </c>
      <c r="CT67" s="146" t="s">
        <v>67</v>
      </c>
    </row>
    <row r="68" spans="1:98" s="95" customFormat="1" x14ac:dyDescent="0.2">
      <c r="A68" s="154"/>
      <c r="B68" s="159"/>
      <c r="C68" s="160"/>
      <c r="D68" s="161"/>
      <c r="E68" s="142" t="s">
        <v>69</v>
      </c>
      <c r="F68" s="142"/>
      <c r="G68" s="142" t="s">
        <v>34</v>
      </c>
      <c r="H68" s="142"/>
      <c r="I68" s="142" t="s">
        <v>36</v>
      </c>
      <c r="J68" s="142"/>
      <c r="K68" s="142" t="s">
        <v>35</v>
      </c>
      <c r="L68" s="142"/>
      <c r="M68" s="142" t="s">
        <v>1</v>
      </c>
      <c r="N68" s="142"/>
      <c r="O68" s="142" t="s">
        <v>2</v>
      </c>
      <c r="P68" s="142" t="s">
        <v>69</v>
      </c>
      <c r="Q68" s="142"/>
      <c r="R68" s="142" t="s">
        <v>34</v>
      </c>
      <c r="S68" s="142"/>
      <c r="T68" s="142" t="s">
        <v>36</v>
      </c>
      <c r="U68" s="142"/>
      <c r="V68" s="142" t="s">
        <v>35</v>
      </c>
      <c r="W68" s="142"/>
      <c r="X68" s="142" t="s">
        <v>1</v>
      </c>
      <c r="Y68" s="142"/>
      <c r="Z68" s="142" t="s">
        <v>2</v>
      </c>
      <c r="AA68" s="142" t="s">
        <v>69</v>
      </c>
      <c r="AB68" s="142"/>
      <c r="AC68" s="142" t="s">
        <v>34</v>
      </c>
      <c r="AD68" s="142"/>
      <c r="AE68" s="142" t="s">
        <v>36</v>
      </c>
      <c r="AF68" s="142"/>
      <c r="AG68" s="142" t="s">
        <v>35</v>
      </c>
      <c r="AH68" s="142"/>
      <c r="AI68" s="142" t="s">
        <v>1</v>
      </c>
      <c r="AJ68" s="142"/>
      <c r="AK68" s="142" t="s">
        <v>2</v>
      </c>
      <c r="AL68" s="142" t="s">
        <v>69</v>
      </c>
      <c r="AM68" s="142"/>
      <c r="AN68" s="142" t="s">
        <v>34</v>
      </c>
      <c r="AO68" s="142"/>
      <c r="AP68" s="142" t="s">
        <v>36</v>
      </c>
      <c r="AQ68" s="142"/>
      <c r="AR68" s="142" t="s">
        <v>35</v>
      </c>
      <c r="AS68" s="142"/>
      <c r="AT68" s="142" t="s">
        <v>1</v>
      </c>
      <c r="AU68" s="142"/>
      <c r="AV68" s="142" t="s">
        <v>2</v>
      </c>
      <c r="AW68" s="142" t="s">
        <v>69</v>
      </c>
      <c r="AX68" s="142"/>
      <c r="AY68" s="142" t="s">
        <v>34</v>
      </c>
      <c r="AZ68" s="142"/>
      <c r="BA68" s="142" t="s">
        <v>36</v>
      </c>
      <c r="BB68" s="142"/>
      <c r="BC68" s="142" t="s">
        <v>35</v>
      </c>
      <c r="BD68" s="142"/>
      <c r="BE68" s="142" t="s">
        <v>1</v>
      </c>
      <c r="BF68" s="142"/>
      <c r="BG68" s="142" t="s">
        <v>2</v>
      </c>
      <c r="BH68" s="142" t="s">
        <v>69</v>
      </c>
      <c r="BI68" s="142"/>
      <c r="BJ68" s="142" t="s">
        <v>34</v>
      </c>
      <c r="BK68" s="142"/>
      <c r="BL68" s="142" t="s">
        <v>36</v>
      </c>
      <c r="BM68" s="142"/>
      <c r="BN68" s="142" t="s">
        <v>35</v>
      </c>
      <c r="BO68" s="142"/>
      <c r="BP68" s="142" t="s">
        <v>1</v>
      </c>
      <c r="BQ68" s="142"/>
      <c r="BR68" s="142" t="s">
        <v>2</v>
      </c>
      <c r="BS68" s="142" t="s">
        <v>69</v>
      </c>
      <c r="BT68" s="142"/>
      <c r="BU68" s="142" t="s">
        <v>34</v>
      </c>
      <c r="BV68" s="142"/>
      <c r="BW68" s="142" t="s">
        <v>36</v>
      </c>
      <c r="BX68" s="142"/>
      <c r="BY68" s="142" t="s">
        <v>35</v>
      </c>
      <c r="BZ68" s="142"/>
      <c r="CA68" s="142" t="s">
        <v>1</v>
      </c>
      <c r="CB68" s="142"/>
      <c r="CC68" s="142" t="s">
        <v>2</v>
      </c>
      <c r="CD68" s="140" t="s">
        <v>69</v>
      </c>
      <c r="CE68" s="140" t="s">
        <v>34</v>
      </c>
      <c r="CF68" s="140" t="s">
        <v>36</v>
      </c>
      <c r="CG68" s="140" t="s">
        <v>35</v>
      </c>
      <c r="CH68" s="140" t="s">
        <v>1</v>
      </c>
      <c r="CI68" s="140" t="s">
        <v>2</v>
      </c>
      <c r="CJ68" s="140" t="s">
        <v>69</v>
      </c>
      <c r="CK68" s="140" t="s">
        <v>34</v>
      </c>
      <c r="CL68" s="140" t="s">
        <v>36</v>
      </c>
      <c r="CM68" s="140" t="s">
        <v>35</v>
      </c>
      <c r="CN68" s="140" t="s">
        <v>1</v>
      </c>
      <c r="CO68" s="140" t="s">
        <v>2</v>
      </c>
      <c r="CP68" s="144"/>
      <c r="CQ68" s="144"/>
      <c r="CR68" s="144"/>
      <c r="CS68" s="144"/>
      <c r="CT68" s="147"/>
    </row>
    <row r="69" spans="1:98" s="95" customFormat="1" x14ac:dyDescent="0.2">
      <c r="A69" s="155"/>
      <c r="B69" s="162"/>
      <c r="C69" s="163"/>
      <c r="D69" s="164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2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2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2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2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2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2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2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5"/>
      <c r="CQ69" s="145"/>
      <c r="CR69" s="145"/>
      <c r="CS69" s="145"/>
      <c r="CT69" s="148"/>
    </row>
    <row r="70" spans="1:98" s="9" customFormat="1" ht="12" customHeight="1" x14ac:dyDescent="0.2">
      <c r="A70" s="116">
        <v>1</v>
      </c>
      <c r="B70" s="168" t="s">
        <v>68</v>
      </c>
      <c r="C70" s="168"/>
      <c r="D70" s="168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29" t="s">
        <v>121</v>
      </c>
      <c r="C71" s="122"/>
      <c r="D71" s="123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18">
        <v>3</v>
      </c>
      <c r="B72" s="129" t="s">
        <v>122</v>
      </c>
      <c r="C72" s="130"/>
      <c r="D72" s="13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18">
        <v>4</v>
      </c>
      <c r="B73" s="129" t="s">
        <v>123</v>
      </c>
      <c r="C73" s="130"/>
      <c r="D73" s="13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18">
        <v>5</v>
      </c>
      <c r="B74" s="129" t="s">
        <v>125</v>
      </c>
      <c r="C74" s="130"/>
      <c r="D74" s="13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18">
        <v>6</v>
      </c>
      <c r="B75" s="129" t="s">
        <v>126</v>
      </c>
      <c r="C75" s="130"/>
      <c r="D75" s="13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18">
        <v>7</v>
      </c>
      <c r="B76" s="129" t="s">
        <v>127</v>
      </c>
      <c r="C76" s="130"/>
      <c r="D76" s="13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18">
        <v>8</v>
      </c>
      <c r="B77" s="129" t="s">
        <v>128</v>
      </c>
      <c r="C77" s="130"/>
      <c r="D77" s="13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18">
        <v>9</v>
      </c>
      <c r="B78" s="129" t="s">
        <v>124</v>
      </c>
      <c r="C78" s="130"/>
      <c r="D78" s="131"/>
      <c r="E78" s="119">
        <f>SUM(E114:E117)</f>
        <v>0</v>
      </c>
      <c r="F78" s="119">
        <f t="shared" ref="F78:BQ78" si="28">SUM(F114:F117)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SUM(BR114:BR117)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4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4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4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  <c r="BC79" s="94">
        <v>0</v>
      </c>
      <c r="BD79" s="94">
        <v>0</v>
      </c>
      <c r="BE79" s="94">
        <v>0</v>
      </c>
      <c r="BF79" s="94">
        <v>0</v>
      </c>
      <c r="BG79" s="94">
        <v>0</v>
      </c>
      <c r="BH79" s="94">
        <v>0</v>
      </c>
      <c r="BI79" s="94">
        <v>0</v>
      </c>
      <c r="BJ79" s="94">
        <v>0</v>
      </c>
      <c r="BK79" s="94">
        <v>0</v>
      </c>
      <c r="BL79" s="94">
        <v>0</v>
      </c>
      <c r="BM79" s="94">
        <v>0</v>
      </c>
      <c r="BN79" s="94">
        <v>0</v>
      </c>
      <c r="BO79" s="94">
        <v>0</v>
      </c>
      <c r="BP79" s="94">
        <v>0</v>
      </c>
      <c r="BQ79" s="94">
        <v>0</v>
      </c>
      <c r="BR79" s="94">
        <v>0</v>
      </c>
      <c r="BS79" s="94">
        <v>0</v>
      </c>
      <c r="BT79" s="94">
        <v>0</v>
      </c>
      <c r="BU79" s="94">
        <v>0</v>
      </c>
      <c r="BV79" s="94">
        <v>0</v>
      </c>
      <c r="BW79" s="94">
        <v>0</v>
      </c>
      <c r="BX79" s="94">
        <v>0</v>
      </c>
      <c r="BY79" s="94">
        <v>0</v>
      </c>
      <c r="BZ79" s="94">
        <v>0</v>
      </c>
      <c r="CA79" s="94">
        <v>0</v>
      </c>
      <c r="CB79" s="94">
        <v>0</v>
      </c>
      <c r="CC79" s="94">
        <v>0</v>
      </c>
      <c r="CD79" s="94">
        <v>0</v>
      </c>
      <c r="CE79" s="94">
        <v>0</v>
      </c>
      <c r="CF79" s="94">
        <v>0</v>
      </c>
      <c r="CG79" s="94">
        <v>0</v>
      </c>
      <c r="CH79" s="94">
        <v>0</v>
      </c>
      <c r="CI79" s="94">
        <v>0</v>
      </c>
      <c r="CJ79" s="94">
        <v>0</v>
      </c>
      <c r="CK79" s="94">
        <v>0</v>
      </c>
      <c r="CL79" s="94">
        <v>0</v>
      </c>
      <c r="CM79" s="94">
        <v>0</v>
      </c>
      <c r="CN79" s="94">
        <v>0</v>
      </c>
      <c r="CO79" s="94">
        <v>0</v>
      </c>
      <c r="CP79" s="94">
        <v>0</v>
      </c>
      <c r="CQ79" s="94">
        <v>0</v>
      </c>
      <c r="CR79" s="94">
        <v>0</v>
      </c>
      <c r="CS79" s="94">
        <v>0</v>
      </c>
      <c r="CT79" s="94">
        <v>0</v>
      </c>
    </row>
    <row r="80" spans="1:98" s="9" customFormat="1" ht="12" customHeight="1" x14ac:dyDescent="0.2">
      <c r="A80" s="99">
        <v>11</v>
      </c>
      <c r="B80" s="150" t="s">
        <v>73</v>
      </c>
      <c r="C80" s="151"/>
      <c r="D80" s="152"/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4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  <c r="BC80" s="94">
        <v>0</v>
      </c>
      <c r="BD80" s="94">
        <v>0</v>
      </c>
      <c r="BE80" s="94">
        <v>0</v>
      </c>
      <c r="BF80" s="94">
        <v>0</v>
      </c>
      <c r="BG80" s="94">
        <v>0</v>
      </c>
      <c r="BH80" s="94">
        <v>0</v>
      </c>
      <c r="BI80" s="94">
        <v>0</v>
      </c>
      <c r="BJ80" s="94">
        <v>0</v>
      </c>
      <c r="BK80" s="94">
        <v>0</v>
      </c>
      <c r="BL80" s="94">
        <v>0</v>
      </c>
      <c r="BM80" s="94">
        <v>0</v>
      </c>
      <c r="BN80" s="94">
        <v>0</v>
      </c>
      <c r="BO80" s="94">
        <v>0</v>
      </c>
      <c r="BP80" s="94">
        <v>0</v>
      </c>
      <c r="BQ80" s="94">
        <v>0</v>
      </c>
      <c r="BR80" s="94">
        <v>0</v>
      </c>
      <c r="BS80" s="94">
        <v>0</v>
      </c>
      <c r="BT80" s="94">
        <v>0</v>
      </c>
      <c r="BU80" s="94">
        <v>0</v>
      </c>
      <c r="BV80" s="94">
        <v>0</v>
      </c>
      <c r="BW80" s="94">
        <v>0</v>
      </c>
      <c r="BX80" s="94">
        <v>0</v>
      </c>
      <c r="BY80" s="94">
        <v>0</v>
      </c>
      <c r="BZ80" s="94">
        <v>0</v>
      </c>
      <c r="CA80" s="94">
        <v>0</v>
      </c>
      <c r="CB80" s="94">
        <v>0</v>
      </c>
      <c r="CC80" s="94">
        <v>0</v>
      </c>
      <c r="CD80" s="94">
        <v>0</v>
      </c>
      <c r="CE80" s="94">
        <v>0</v>
      </c>
      <c r="CF80" s="94">
        <v>0</v>
      </c>
      <c r="CG80" s="94">
        <v>0</v>
      </c>
      <c r="CH80" s="94">
        <v>0</v>
      </c>
      <c r="CI80" s="94">
        <v>0</v>
      </c>
      <c r="CJ80" s="94">
        <v>0</v>
      </c>
      <c r="CK80" s="94">
        <v>0</v>
      </c>
      <c r="CL80" s="94">
        <v>0</v>
      </c>
      <c r="CM80" s="94">
        <v>0</v>
      </c>
      <c r="CN80" s="94">
        <v>0</v>
      </c>
      <c r="CO80" s="94">
        <v>0</v>
      </c>
      <c r="CP80" s="94">
        <v>0</v>
      </c>
      <c r="CQ80" s="94">
        <v>0</v>
      </c>
      <c r="CR80" s="94">
        <v>0</v>
      </c>
      <c r="CS80" s="94">
        <v>0</v>
      </c>
      <c r="CT80" s="94">
        <v>0</v>
      </c>
    </row>
    <row r="81" spans="1:98" s="9" customFormat="1" ht="12" customHeight="1" x14ac:dyDescent="0.2">
      <c r="A81" s="99">
        <v>12</v>
      </c>
      <c r="B81" s="150" t="s">
        <v>74</v>
      </c>
      <c r="C81" s="151"/>
      <c r="D81" s="152"/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4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4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  <c r="BC81" s="94">
        <v>0</v>
      </c>
      <c r="BD81" s="94">
        <v>0</v>
      </c>
      <c r="BE81" s="94">
        <v>0</v>
      </c>
      <c r="BF81" s="94">
        <v>0</v>
      </c>
      <c r="BG81" s="94">
        <v>0</v>
      </c>
      <c r="BH81" s="94">
        <v>0</v>
      </c>
      <c r="BI81" s="94">
        <v>0</v>
      </c>
      <c r="BJ81" s="94">
        <v>0</v>
      </c>
      <c r="BK81" s="94">
        <v>0</v>
      </c>
      <c r="BL81" s="94">
        <v>0</v>
      </c>
      <c r="BM81" s="94">
        <v>0</v>
      </c>
      <c r="BN81" s="94">
        <v>0</v>
      </c>
      <c r="BO81" s="94">
        <v>0</v>
      </c>
      <c r="BP81" s="94">
        <v>0</v>
      </c>
      <c r="BQ81" s="94">
        <v>0</v>
      </c>
      <c r="BR81" s="94">
        <v>0</v>
      </c>
      <c r="BS81" s="94">
        <v>0</v>
      </c>
      <c r="BT81" s="94">
        <v>0</v>
      </c>
      <c r="BU81" s="94">
        <v>0</v>
      </c>
      <c r="BV81" s="94">
        <v>0</v>
      </c>
      <c r="BW81" s="94">
        <v>0</v>
      </c>
      <c r="BX81" s="94">
        <v>0</v>
      </c>
      <c r="BY81" s="94">
        <v>0</v>
      </c>
      <c r="BZ81" s="94">
        <v>0</v>
      </c>
      <c r="CA81" s="94">
        <v>0</v>
      </c>
      <c r="CB81" s="94">
        <v>0</v>
      </c>
      <c r="CC81" s="94">
        <v>0</v>
      </c>
      <c r="CD81" s="94">
        <v>0</v>
      </c>
      <c r="CE81" s="94">
        <v>0</v>
      </c>
      <c r="CF81" s="94">
        <v>0</v>
      </c>
      <c r="CG81" s="94">
        <v>0</v>
      </c>
      <c r="CH81" s="94">
        <v>0</v>
      </c>
      <c r="CI81" s="94">
        <v>0</v>
      </c>
      <c r="CJ81" s="94">
        <v>0</v>
      </c>
      <c r="CK81" s="94">
        <v>0</v>
      </c>
      <c r="CL81" s="94">
        <v>0</v>
      </c>
      <c r="CM81" s="94">
        <v>0</v>
      </c>
      <c r="CN81" s="94">
        <v>0</v>
      </c>
      <c r="CO81" s="94">
        <v>0</v>
      </c>
      <c r="CP81" s="94">
        <v>0</v>
      </c>
      <c r="CQ81" s="94">
        <v>0</v>
      </c>
      <c r="CR81" s="94">
        <v>0</v>
      </c>
      <c r="CS81" s="94">
        <v>0</v>
      </c>
      <c r="CT81" s="94">
        <v>0</v>
      </c>
    </row>
    <row r="82" spans="1:98" s="9" customFormat="1" ht="12" customHeight="1" x14ac:dyDescent="0.2">
      <c r="A82" s="99">
        <v>13</v>
      </c>
      <c r="B82" s="150" t="s">
        <v>75</v>
      </c>
      <c r="C82" s="151"/>
      <c r="D82" s="152"/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4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4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  <c r="BC82" s="94">
        <v>0</v>
      </c>
      <c r="BD82" s="94">
        <v>0</v>
      </c>
      <c r="BE82" s="94">
        <v>0</v>
      </c>
      <c r="BF82" s="94">
        <v>0</v>
      </c>
      <c r="BG82" s="94">
        <v>0</v>
      </c>
      <c r="BH82" s="94">
        <v>0</v>
      </c>
      <c r="BI82" s="94">
        <v>0</v>
      </c>
      <c r="BJ82" s="94">
        <v>0</v>
      </c>
      <c r="BK82" s="94">
        <v>0</v>
      </c>
      <c r="BL82" s="94">
        <v>0</v>
      </c>
      <c r="BM82" s="94">
        <v>0</v>
      </c>
      <c r="BN82" s="94">
        <v>0</v>
      </c>
      <c r="BO82" s="94">
        <v>0</v>
      </c>
      <c r="BP82" s="94">
        <v>0</v>
      </c>
      <c r="BQ82" s="94">
        <v>0</v>
      </c>
      <c r="BR82" s="94">
        <v>0</v>
      </c>
      <c r="BS82" s="94">
        <v>0</v>
      </c>
      <c r="BT82" s="94">
        <v>0</v>
      </c>
      <c r="BU82" s="94">
        <v>0</v>
      </c>
      <c r="BV82" s="94">
        <v>0</v>
      </c>
      <c r="BW82" s="94">
        <v>0</v>
      </c>
      <c r="BX82" s="94">
        <v>0</v>
      </c>
      <c r="BY82" s="94">
        <v>0</v>
      </c>
      <c r="BZ82" s="94">
        <v>0</v>
      </c>
      <c r="CA82" s="94">
        <v>0</v>
      </c>
      <c r="CB82" s="94">
        <v>0</v>
      </c>
      <c r="CC82" s="94">
        <v>0</v>
      </c>
      <c r="CD82" s="94">
        <v>0</v>
      </c>
      <c r="CE82" s="94">
        <v>0</v>
      </c>
      <c r="CF82" s="94">
        <v>0</v>
      </c>
      <c r="CG82" s="94">
        <v>0</v>
      </c>
      <c r="CH82" s="94">
        <v>0</v>
      </c>
      <c r="CI82" s="94">
        <v>0</v>
      </c>
      <c r="CJ82" s="94">
        <v>0</v>
      </c>
      <c r="CK82" s="94">
        <v>0</v>
      </c>
      <c r="CL82" s="94">
        <v>0</v>
      </c>
      <c r="CM82" s="94">
        <v>0</v>
      </c>
      <c r="CN82" s="94">
        <v>0</v>
      </c>
      <c r="CO82" s="94">
        <v>0</v>
      </c>
      <c r="CP82" s="94">
        <v>0</v>
      </c>
      <c r="CQ82" s="94">
        <v>0</v>
      </c>
      <c r="CR82" s="94">
        <v>0</v>
      </c>
      <c r="CS82" s="94">
        <v>0</v>
      </c>
      <c r="CT82" s="94">
        <v>0</v>
      </c>
    </row>
    <row r="83" spans="1:98" s="9" customFormat="1" ht="12" customHeight="1" x14ac:dyDescent="0.2">
      <c r="A83" s="99">
        <v>14</v>
      </c>
      <c r="B83" s="150" t="s">
        <v>76</v>
      </c>
      <c r="C83" s="151"/>
      <c r="D83" s="152"/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4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4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  <c r="BC83" s="94">
        <v>0</v>
      </c>
      <c r="BD83" s="94">
        <v>0</v>
      </c>
      <c r="BE83" s="94">
        <v>0</v>
      </c>
      <c r="BF83" s="94">
        <v>0</v>
      </c>
      <c r="BG83" s="94">
        <v>0</v>
      </c>
      <c r="BH83" s="94">
        <v>0</v>
      </c>
      <c r="BI83" s="94">
        <v>0</v>
      </c>
      <c r="BJ83" s="94">
        <v>0</v>
      </c>
      <c r="BK83" s="94">
        <v>0</v>
      </c>
      <c r="BL83" s="94">
        <v>0</v>
      </c>
      <c r="BM83" s="94">
        <v>0</v>
      </c>
      <c r="BN83" s="94">
        <v>0</v>
      </c>
      <c r="BO83" s="94">
        <v>0</v>
      </c>
      <c r="BP83" s="94">
        <v>0</v>
      </c>
      <c r="BQ83" s="94">
        <v>0</v>
      </c>
      <c r="BR83" s="94">
        <v>0</v>
      </c>
      <c r="BS83" s="94">
        <v>0</v>
      </c>
      <c r="BT83" s="94">
        <v>0</v>
      </c>
      <c r="BU83" s="94">
        <v>0</v>
      </c>
      <c r="BV83" s="94">
        <v>0</v>
      </c>
      <c r="BW83" s="94">
        <v>0</v>
      </c>
      <c r="BX83" s="94">
        <v>0</v>
      </c>
      <c r="BY83" s="94">
        <v>0</v>
      </c>
      <c r="BZ83" s="94">
        <v>0</v>
      </c>
      <c r="CA83" s="94">
        <v>0</v>
      </c>
      <c r="CB83" s="94">
        <v>0</v>
      </c>
      <c r="CC83" s="94">
        <v>0</v>
      </c>
      <c r="CD83" s="94">
        <v>0</v>
      </c>
      <c r="CE83" s="94">
        <v>0</v>
      </c>
      <c r="CF83" s="94">
        <v>0</v>
      </c>
      <c r="CG83" s="94">
        <v>0</v>
      </c>
      <c r="CH83" s="94">
        <v>0</v>
      </c>
      <c r="CI83" s="94">
        <v>0</v>
      </c>
      <c r="CJ83" s="94">
        <v>0</v>
      </c>
      <c r="CK83" s="94">
        <v>0</v>
      </c>
      <c r="CL83" s="94">
        <v>0</v>
      </c>
      <c r="CM83" s="94">
        <v>0</v>
      </c>
      <c r="CN83" s="94">
        <v>0</v>
      </c>
      <c r="CO83" s="94">
        <v>0</v>
      </c>
      <c r="CP83" s="94">
        <v>0</v>
      </c>
      <c r="CQ83" s="94">
        <v>0</v>
      </c>
      <c r="CR83" s="94">
        <v>0</v>
      </c>
      <c r="CS83" s="94">
        <v>0</v>
      </c>
      <c r="CT83" s="94">
        <v>0</v>
      </c>
    </row>
    <row r="84" spans="1:98" s="9" customFormat="1" ht="12" customHeight="1" x14ac:dyDescent="0.2">
      <c r="A84" s="99">
        <v>15</v>
      </c>
      <c r="B84" s="150" t="s">
        <v>77</v>
      </c>
      <c r="C84" s="151"/>
      <c r="D84" s="152"/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4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4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4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4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4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4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  <c r="BC84" s="94">
        <v>0</v>
      </c>
      <c r="BD84" s="94">
        <v>0</v>
      </c>
      <c r="BE84" s="94">
        <v>0</v>
      </c>
      <c r="BF84" s="94">
        <v>0</v>
      </c>
      <c r="BG84" s="94">
        <v>0</v>
      </c>
      <c r="BH84" s="94">
        <v>0</v>
      </c>
      <c r="BI84" s="94">
        <v>0</v>
      </c>
      <c r="BJ84" s="94">
        <v>0</v>
      </c>
      <c r="BK84" s="94">
        <v>0</v>
      </c>
      <c r="BL84" s="94">
        <v>0</v>
      </c>
      <c r="BM84" s="94">
        <v>0</v>
      </c>
      <c r="BN84" s="94">
        <v>0</v>
      </c>
      <c r="BO84" s="94">
        <v>0</v>
      </c>
      <c r="BP84" s="94">
        <v>0</v>
      </c>
      <c r="BQ84" s="94">
        <v>0</v>
      </c>
      <c r="BR84" s="94">
        <v>0</v>
      </c>
      <c r="BS84" s="94">
        <v>0</v>
      </c>
      <c r="BT84" s="94">
        <v>0</v>
      </c>
      <c r="BU84" s="94">
        <v>0</v>
      </c>
      <c r="BV84" s="94">
        <v>0</v>
      </c>
      <c r="BW84" s="94">
        <v>0</v>
      </c>
      <c r="BX84" s="94">
        <v>0</v>
      </c>
      <c r="BY84" s="94">
        <v>0</v>
      </c>
      <c r="BZ84" s="94">
        <v>0</v>
      </c>
      <c r="CA84" s="94">
        <v>0</v>
      </c>
      <c r="CB84" s="94">
        <v>0</v>
      </c>
      <c r="CC84" s="94">
        <v>0</v>
      </c>
      <c r="CD84" s="94">
        <v>0</v>
      </c>
      <c r="CE84" s="94">
        <v>0</v>
      </c>
      <c r="CF84" s="94">
        <v>0</v>
      </c>
      <c r="CG84" s="94">
        <v>0</v>
      </c>
      <c r="CH84" s="94">
        <v>0</v>
      </c>
      <c r="CI84" s="94">
        <v>0</v>
      </c>
      <c r="CJ84" s="94">
        <v>0</v>
      </c>
      <c r="CK84" s="94">
        <v>0</v>
      </c>
      <c r="CL84" s="94">
        <v>0</v>
      </c>
      <c r="CM84" s="94">
        <v>0</v>
      </c>
      <c r="CN84" s="94">
        <v>0</v>
      </c>
      <c r="CO84" s="94">
        <v>0</v>
      </c>
      <c r="CP84" s="94">
        <v>0</v>
      </c>
      <c r="CQ84" s="94">
        <v>0</v>
      </c>
      <c r="CR84" s="94">
        <v>0</v>
      </c>
      <c r="CS84" s="94">
        <v>0</v>
      </c>
      <c r="CT84" s="94">
        <v>0</v>
      </c>
    </row>
    <row r="85" spans="1:98" s="9" customFormat="1" ht="12" customHeight="1" x14ac:dyDescent="0.2">
      <c r="A85" s="99">
        <v>16</v>
      </c>
      <c r="B85" s="150" t="s">
        <v>78</v>
      </c>
      <c r="C85" s="151"/>
      <c r="D85" s="152"/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4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4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4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4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4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  <c r="BC85" s="94">
        <v>0</v>
      </c>
      <c r="BD85" s="94">
        <v>0</v>
      </c>
      <c r="BE85" s="94">
        <v>0</v>
      </c>
      <c r="BF85" s="94">
        <v>0</v>
      </c>
      <c r="BG85" s="94">
        <v>0</v>
      </c>
      <c r="BH85" s="94">
        <v>0</v>
      </c>
      <c r="BI85" s="94">
        <v>0</v>
      </c>
      <c r="BJ85" s="94">
        <v>0</v>
      </c>
      <c r="BK85" s="94">
        <v>0</v>
      </c>
      <c r="BL85" s="94">
        <v>0</v>
      </c>
      <c r="BM85" s="94">
        <v>0</v>
      </c>
      <c r="BN85" s="94">
        <v>0</v>
      </c>
      <c r="BO85" s="94">
        <v>0</v>
      </c>
      <c r="BP85" s="94">
        <v>0</v>
      </c>
      <c r="BQ85" s="94">
        <v>0</v>
      </c>
      <c r="BR85" s="94">
        <v>0</v>
      </c>
      <c r="BS85" s="94">
        <v>0</v>
      </c>
      <c r="BT85" s="94">
        <v>0</v>
      </c>
      <c r="BU85" s="94">
        <v>0</v>
      </c>
      <c r="BV85" s="94">
        <v>0</v>
      </c>
      <c r="BW85" s="94">
        <v>0</v>
      </c>
      <c r="BX85" s="94">
        <v>0</v>
      </c>
      <c r="BY85" s="94">
        <v>0</v>
      </c>
      <c r="BZ85" s="94">
        <v>0</v>
      </c>
      <c r="CA85" s="94">
        <v>0</v>
      </c>
      <c r="CB85" s="94">
        <v>0</v>
      </c>
      <c r="CC85" s="94">
        <v>0</v>
      </c>
      <c r="CD85" s="94">
        <v>0</v>
      </c>
      <c r="CE85" s="94">
        <v>0</v>
      </c>
      <c r="CF85" s="94">
        <v>0</v>
      </c>
      <c r="CG85" s="94">
        <v>0</v>
      </c>
      <c r="CH85" s="94">
        <v>0</v>
      </c>
      <c r="CI85" s="94">
        <v>0</v>
      </c>
      <c r="CJ85" s="94">
        <v>0</v>
      </c>
      <c r="CK85" s="94">
        <v>0</v>
      </c>
      <c r="CL85" s="94">
        <v>0</v>
      </c>
      <c r="CM85" s="94">
        <v>0</v>
      </c>
      <c r="CN85" s="94">
        <v>0</v>
      </c>
      <c r="CO85" s="94">
        <v>0</v>
      </c>
      <c r="CP85" s="94">
        <v>0</v>
      </c>
      <c r="CQ85" s="94">
        <v>0</v>
      </c>
      <c r="CR85" s="94">
        <v>0</v>
      </c>
      <c r="CS85" s="94">
        <v>0</v>
      </c>
      <c r="CT85" s="94">
        <v>0</v>
      </c>
    </row>
    <row r="86" spans="1:98" s="9" customFormat="1" ht="12" customHeight="1" x14ac:dyDescent="0.2">
      <c r="A86" s="99">
        <v>17</v>
      </c>
      <c r="B86" s="150" t="s">
        <v>79</v>
      </c>
      <c r="C86" s="151"/>
      <c r="D86" s="152"/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4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4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4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  <c r="BC86" s="94">
        <v>0</v>
      </c>
      <c r="BD86" s="94">
        <v>0</v>
      </c>
      <c r="BE86" s="94">
        <v>0</v>
      </c>
      <c r="BF86" s="94">
        <v>0</v>
      </c>
      <c r="BG86" s="94">
        <v>0</v>
      </c>
      <c r="BH86" s="94">
        <v>0</v>
      </c>
      <c r="BI86" s="94">
        <v>0</v>
      </c>
      <c r="BJ86" s="94">
        <v>0</v>
      </c>
      <c r="BK86" s="94">
        <v>0</v>
      </c>
      <c r="BL86" s="94">
        <v>0</v>
      </c>
      <c r="BM86" s="94">
        <v>0</v>
      </c>
      <c r="BN86" s="94">
        <v>0</v>
      </c>
      <c r="BO86" s="94">
        <v>0</v>
      </c>
      <c r="BP86" s="94">
        <v>0</v>
      </c>
      <c r="BQ86" s="94">
        <v>0</v>
      </c>
      <c r="BR86" s="94">
        <v>0</v>
      </c>
      <c r="BS86" s="94">
        <v>0</v>
      </c>
      <c r="BT86" s="94">
        <v>0</v>
      </c>
      <c r="BU86" s="94">
        <v>0</v>
      </c>
      <c r="BV86" s="94">
        <v>0</v>
      </c>
      <c r="BW86" s="94">
        <v>0</v>
      </c>
      <c r="BX86" s="94">
        <v>0</v>
      </c>
      <c r="BY86" s="94">
        <v>0</v>
      </c>
      <c r="BZ86" s="94">
        <v>0</v>
      </c>
      <c r="CA86" s="94">
        <v>0</v>
      </c>
      <c r="CB86" s="94">
        <v>0</v>
      </c>
      <c r="CC86" s="94">
        <v>0</v>
      </c>
      <c r="CD86" s="94">
        <v>0</v>
      </c>
      <c r="CE86" s="94">
        <v>0</v>
      </c>
      <c r="CF86" s="94">
        <v>0</v>
      </c>
      <c r="CG86" s="94">
        <v>0</v>
      </c>
      <c r="CH86" s="94">
        <v>0</v>
      </c>
      <c r="CI86" s="94">
        <v>0</v>
      </c>
      <c r="CJ86" s="94">
        <v>0</v>
      </c>
      <c r="CK86" s="94">
        <v>0</v>
      </c>
      <c r="CL86" s="94">
        <v>0</v>
      </c>
      <c r="CM86" s="94">
        <v>0</v>
      </c>
      <c r="CN86" s="94">
        <v>0</v>
      </c>
      <c r="CO86" s="94">
        <v>0</v>
      </c>
      <c r="CP86" s="94">
        <v>0</v>
      </c>
      <c r="CQ86" s="94">
        <v>0</v>
      </c>
      <c r="CR86" s="94">
        <v>0</v>
      </c>
      <c r="CS86" s="94">
        <v>0</v>
      </c>
      <c r="CT86" s="94">
        <v>0</v>
      </c>
    </row>
    <row r="87" spans="1:98" s="9" customFormat="1" ht="12" customHeight="1" x14ac:dyDescent="0.2">
      <c r="A87" s="99">
        <v>18</v>
      </c>
      <c r="B87" s="150" t="s">
        <v>80</v>
      </c>
      <c r="C87" s="151"/>
      <c r="D87" s="152"/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4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4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4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4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  <c r="BC87" s="94">
        <v>0</v>
      </c>
      <c r="BD87" s="94">
        <v>0</v>
      </c>
      <c r="BE87" s="94">
        <v>0</v>
      </c>
      <c r="BF87" s="94">
        <v>0</v>
      </c>
      <c r="BG87" s="94">
        <v>0</v>
      </c>
      <c r="BH87" s="94">
        <v>0</v>
      </c>
      <c r="BI87" s="94">
        <v>0</v>
      </c>
      <c r="BJ87" s="94">
        <v>0</v>
      </c>
      <c r="BK87" s="94">
        <v>0</v>
      </c>
      <c r="BL87" s="94">
        <v>0</v>
      </c>
      <c r="BM87" s="94">
        <v>0</v>
      </c>
      <c r="BN87" s="94">
        <v>0</v>
      </c>
      <c r="BO87" s="94">
        <v>0</v>
      </c>
      <c r="BP87" s="94">
        <v>0</v>
      </c>
      <c r="BQ87" s="94">
        <v>0</v>
      </c>
      <c r="BR87" s="94">
        <v>0</v>
      </c>
      <c r="BS87" s="94">
        <v>0</v>
      </c>
      <c r="BT87" s="94">
        <v>0</v>
      </c>
      <c r="BU87" s="94">
        <v>0</v>
      </c>
      <c r="BV87" s="94">
        <v>0</v>
      </c>
      <c r="BW87" s="94">
        <v>0</v>
      </c>
      <c r="BX87" s="94">
        <v>0</v>
      </c>
      <c r="BY87" s="94">
        <v>0</v>
      </c>
      <c r="BZ87" s="94">
        <v>0</v>
      </c>
      <c r="CA87" s="94">
        <v>0</v>
      </c>
      <c r="CB87" s="94">
        <v>0</v>
      </c>
      <c r="CC87" s="94">
        <v>0</v>
      </c>
      <c r="CD87" s="94">
        <v>0</v>
      </c>
      <c r="CE87" s="94">
        <v>0</v>
      </c>
      <c r="CF87" s="94">
        <v>0</v>
      </c>
      <c r="CG87" s="94">
        <v>0</v>
      </c>
      <c r="CH87" s="94">
        <v>0</v>
      </c>
      <c r="CI87" s="94">
        <v>0</v>
      </c>
      <c r="CJ87" s="94">
        <v>0</v>
      </c>
      <c r="CK87" s="94">
        <v>0</v>
      </c>
      <c r="CL87" s="94">
        <v>0</v>
      </c>
      <c r="CM87" s="94">
        <v>0</v>
      </c>
      <c r="CN87" s="94">
        <v>0</v>
      </c>
      <c r="CO87" s="94">
        <v>0</v>
      </c>
      <c r="CP87" s="94">
        <v>0</v>
      </c>
      <c r="CQ87" s="94">
        <v>0</v>
      </c>
      <c r="CR87" s="94">
        <v>0</v>
      </c>
      <c r="CS87" s="94">
        <v>0</v>
      </c>
      <c r="CT87" s="94">
        <v>0</v>
      </c>
    </row>
    <row r="88" spans="1:98" s="9" customFormat="1" ht="12" customHeight="1" x14ac:dyDescent="0.2">
      <c r="A88" s="99">
        <v>19</v>
      </c>
      <c r="B88" s="126" t="s">
        <v>120</v>
      </c>
      <c r="C88" s="127"/>
      <c r="D88" s="128"/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4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4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  <c r="BC88" s="94">
        <v>0</v>
      </c>
      <c r="BD88" s="94">
        <v>0</v>
      </c>
      <c r="BE88" s="94">
        <v>0</v>
      </c>
      <c r="BF88" s="94">
        <v>0</v>
      </c>
      <c r="BG88" s="94">
        <v>0</v>
      </c>
      <c r="BH88" s="94">
        <v>0</v>
      </c>
      <c r="BI88" s="94">
        <v>0</v>
      </c>
      <c r="BJ88" s="94">
        <v>0</v>
      </c>
      <c r="BK88" s="94">
        <v>0</v>
      </c>
      <c r="BL88" s="94">
        <v>0</v>
      </c>
      <c r="BM88" s="94">
        <v>0</v>
      </c>
      <c r="BN88" s="94">
        <v>0</v>
      </c>
      <c r="BO88" s="94">
        <v>0</v>
      </c>
      <c r="BP88" s="94">
        <v>0</v>
      </c>
      <c r="BQ88" s="94">
        <v>0</v>
      </c>
      <c r="BR88" s="94">
        <v>0</v>
      </c>
      <c r="BS88" s="94">
        <v>0</v>
      </c>
      <c r="BT88" s="94">
        <v>0</v>
      </c>
      <c r="BU88" s="94">
        <v>0</v>
      </c>
      <c r="BV88" s="94">
        <v>0</v>
      </c>
      <c r="BW88" s="94">
        <v>0</v>
      </c>
      <c r="BX88" s="94">
        <v>0</v>
      </c>
      <c r="BY88" s="94">
        <v>0</v>
      </c>
      <c r="BZ88" s="94">
        <v>0</v>
      </c>
      <c r="CA88" s="94">
        <v>0</v>
      </c>
      <c r="CB88" s="94">
        <v>0</v>
      </c>
      <c r="CC88" s="94">
        <v>0</v>
      </c>
      <c r="CD88" s="94">
        <v>0</v>
      </c>
      <c r="CE88" s="94">
        <v>0</v>
      </c>
      <c r="CF88" s="94">
        <v>0</v>
      </c>
      <c r="CG88" s="94">
        <v>0</v>
      </c>
      <c r="CH88" s="94">
        <v>0</v>
      </c>
      <c r="CI88" s="94">
        <v>0</v>
      </c>
      <c r="CJ88" s="94">
        <v>0</v>
      </c>
      <c r="CK88" s="94">
        <v>0</v>
      </c>
      <c r="CL88" s="94">
        <v>0</v>
      </c>
      <c r="CM88" s="94">
        <v>0</v>
      </c>
      <c r="CN88" s="94">
        <v>0</v>
      </c>
      <c r="CO88" s="94">
        <v>0</v>
      </c>
      <c r="CP88" s="94">
        <v>0</v>
      </c>
      <c r="CQ88" s="94">
        <v>0</v>
      </c>
      <c r="CR88" s="94">
        <v>0</v>
      </c>
      <c r="CS88" s="94">
        <v>0</v>
      </c>
      <c r="CT88" s="94">
        <v>0</v>
      </c>
    </row>
    <row r="89" spans="1:98" s="9" customFormat="1" ht="12" customHeight="1" x14ac:dyDescent="0.2">
      <c r="A89" s="99">
        <v>20</v>
      </c>
      <c r="B89" s="150" t="s">
        <v>81</v>
      </c>
      <c r="C89" s="151"/>
      <c r="D89" s="152"/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4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4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4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4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  <c r="BC89" s="94">
        <v>0</v>
      </c>
      <c r="BD89" s="94">
        <v>0</v>
      </c>
      <c r="BE89" s="94">
        <v>0</v>
      </c>
      <c r="BF89" s="94">
        <v>0</v>
      </c>
      <c r="BG89" s="94">
        <v>0</v>
      </c>
      <c r="BH89" s="94">
        <v>0</v>
      </c>
      <c r="BI89" s="94">
        <v>0</v>
      </c>
      <c r="BJ89" s="94">
        <v>0</v>
      </c>
      <c r="BK89" s="94">
        <v>0</v>
      </c>
      <c r="BL89" s="94">
        <v>0</v>
      </c>
      <c r="BM89" s="94">
        <v>0</v>
      </c>
      <c r="BN89" s="94">
        <v>0</v>
      </c>
      <c r="BO89" s="94">
        <v>0</v>
      </c>
      <c r="BP89" s="94">
        <v>0</v>
      </c>
      <c r="BQ89" s="94">
        <v>0</v>
      </c>
      <c r="BR89" s="94">
        <v>0</v>
      </c>
      <c r="BS89" s="94">
        <v>0</v>
      </c>
      <c r="BT89" s="94">
        <v>0</v>
      </c>
      <c r="BU89" s="94">
        <v>0</v>
      </c>
      <c r="BV89" s="94">
        <v>0</v>
      </c>
      <c r="BW89" s="94">
        <v>0</v>
      </c>
      <c r="BX89" s="94">
        <v>0</v>
      </c>
      <c r="BY89" s="94">
        <v>0</v>
      </c>
      <c r="BZ89" s="94">
        <v>0</v>
      </c>
      <c r="CA89" s="94">
        <v>0</v>
      </c>
      <c r="CB89" s="94">
        <v>0</v>
      </c>
      <c r="CC89" s="94">
        <v>0</v>
      </c>
      <c r="CD89" s="94">
        <v>0</v>
      </c>
      <c r="CE89" s="94">
        <v>0</v>
      </c>
      <c r="CF89" s="94">
        <v>0</v>
      </c>
      <c r="CG89" s="94">
        <v>0</v>
      </c>
      <c r="CH89" s="94">
        <v>0</v>
      </c>
      <c r="CI89" s="94">
        <v>0</v>
      </c>
      <c r="CJ89" s="94">
        <v>0</v>
      </c>
      <c r="CK89" s="94">
        <v>0</v>
      </c>
      <c r="CL89" s="94">
        <v>0</v>
      </c>
      <c r="CM89" s="94">
        <v>0</v>
      </c>
      <c r="CN89" s="94">
        <v>0</v>
      </c>
      <c r="CO89" s="94">
        <v>0</v>
      </c>
      <c r="CP89" s="94">
        <v>0</v>
      </c>
      <c r="CQ89" s="94">
        <v>0</v>
      </c>
      <c r="CR89" s="94">
        <v>0</v>
      </c>
      <c r="CS89" s="94">
        <v>0</v>
      </c>
      <c r="CT89" s="94">
        <v>0</v>
      </c>
    </row>
    <row r="90" spans="1:98" s="9" customFormat="1" ht="12" customHeight="1" x14ac:dyDescent="0.2">
      <c r="A90" s="99">
        <v>21</v>
      </c>
      <c r="B90" s="150" t="s">
        <v>82</v>
      </c>
      <c r="C90" s="151"/>
      <c r="D90" s="152"/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4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4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4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4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  <c r="BC90" s="94">
        <v>0</v>
      </c>
      <c r="BD90" s="94">
        <v>0</v>
      </c>
      <c r="BE90" s="94">
        <v>0</v>
      </c>
      <c r="BF90" s="94">
        <v>0</v>
      </c>
      <c r="BG90" s="94">
        <v>0</v>
      </c>
      <c r="BH90" s="94">
        <v>0</v>
      </c>
      <c r="BI90" s="94">
        <v>0</v>
      </c>
      <c r="BJ90" s="94">
        <v>0</v>
      </c>
      <c r="BK90" s="94">
        <v>0</v>
      </c>
      <c r="BL90" s="94">
        <v>0</v>
      </c>
      <c r="BM90" s="94">
        <v>0</v>
      </c>
      <c r="BN90" s="94">
        <v>0</v>
      </c>
      <c r="BO90" s="94">
        <v>0</v>
      </c>
      <c r="BP90" s="94">
        <v>0</v>
      </c>
      <c r="BQ90" s="94">
        <v>0</v>
      </c>
      <c r="BR90" s="94">
        <v>0</v>
      </c>
      <c r="BS90" s="94">
        <v>0</v>
      </c>
      <c r="BT90" s="94">
        <v>0</v>
      </c>
      <c r="BU90" s="94">
        <v>0</v>
      </c>
      <c r="BV90" s="94">
        <v>0</v>
      </c>
      <c r="BW90" s="94">
        <v>0</v>
      </c>
      <c r="BX90" s="94">
        <v>0</v>
      </c>
      <c r="BY90" s="94">
        <v>0</v>
      </c>
      <c r="BZ90" s="94">
        <v>0</v>
      </c>
      <c r="CA90" s="94">
        <v>0</v>
      </c>
      <c r="CB90" s="94">
        <v>0</v>
      </c>
      <c r="CC90" s="94">
        <v>0</v>
      </c>
      <c r="CD90" s="94">
        <v>0</v>
      </c>
      <c r="CE90" s="94">
        <v>0</v>
      </c>
      <c r="CF90" s="94">
        <v>0</v>
      </c>
      <c r="CG90" s="94">
        <v>0</v>
      </c>
      <c r="CH90" s="94">
        <v>0</v>
      </c>
      <c r="CI90" s="94">
        <v>0</v>
      </c>
      <c r="CJ90" s="94">
        <v>0</v>
      </c>
      <c r="CK90" s="94">
        <v>0</v>
      </c>
      <c r="CL90" s="94">
        <v>0</v>
      </c>
      <c r="CM90" s="94">
        <v>0</v>
      </c>
      <c r="CN90" s="94">
        <v>0</v>
      </c>
      <c r="CO90" s="94">
        <v>0</v>
      </c>
      <c r="CP90" s="94">
        <v>0</v>
      </c>
      <c r="CQ90" s="94">
        <v>0</v>
      </c>
      <c r="CR90" s="94">
        <v>0</v>
      </c>
      <c r="CS90" s="94">
        <v>0</v>
      </c>
      <c r="CT90" s="94">
        <v>0</v>
      </c>
    </row>
    <row r="91" spans="1:98" s="9" customFormat="1" ht="12" customHeight="1" x14ac:dyDescent="0.2">
      <c r="A91" s="99">
        <v>22</v>
      </c>
      <c r="B91" s="150" t="s">
        <v>83</v>
      </c>
      <c r="C91" s="151"/>
      <c r="D91" s="152"/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4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4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4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  <c r="BC91" s="94">
        <v>0</v>
      </c>
      <c r="BD91" s="94">
        <v>0</v>
      </c>
      <c r="BE91" s="94">
        <v>0</v>
      </c>
      <c r="BF91" s="94">
        <v>0</v>
      </c>
      <c r="BG91" s="94">
        <v>0</v>
      </c>
      <c r="BH91" s="94">
        <v>0</v>
      </c>
      <c r="BI91" s="94">
        <v>0</v>
      </c>
      <c r="BJ91" s="94">
        <v>0</v>
      </c>
      <c r="BK91" s="94">
        <v>0</v>
      </c>
      <c r="BL91" s="94">
        <v>0</v>
      </c>
      <c r="BM91" s="94">
        <v>0</v>
      </c>
      <c r="BN91" s="94">
        <v>0</v>
      </c>
      <c r="BO91" s="94">
        <v>0</v>
      </c>
      <c r="BP91" s="94">
        <v>0</v>
      </c>
      <c r="BQ91" s="94">
        <v>0</v>
      </c>
      <c r="BR91" s="94">
        <v>0</v>
      </c>
      <c r="BS91" s="94">
        <v>0</v>
      </c>
      <c r="BT91" s="94">
        <v>0</v>
      </c>
      <c r="BU91" s="94">
        <v>0</v>
      </c>
      <c r="BV91" s="94">
        <v>0</v>
      </c>
      <c r="BW91" s="94">
        <v>0</v>
      </c>
      <c r="BX91" s="94">
        <v>0</v>
      </c>
      <c r="BY91" s="94">
        <v>0</v>
      </c>
      <c r="BZ91" s="94">
        <v>0</v>
      </c>
      <c r="CA91" s="94">
        <v>0</v>
      </c>
      <c r="CB91" s="94">
        <v>0</v>
      </c>
      <c r="CC91" s="94">
        <v>0</v>
      </c>
      <c r="CD91" s="94">
        <v>0</v>
      </c>
      <c r="CE91" s="94">
        <v>0</v>
      </c>
      <c r="CF91" s="94">
        <v>0</v>
      </c>
      <c r="CG91" s="94">
        <v>0</v>
      </c>
      <c r="CH91" s="94">
        <v>0</v>
      </c>
      <c r="CI91" s="94">
        <v>0</v>
      </c>
      <c r="CJ91" s="94">
        <v>0</v>
      </c>
      <c r="CK91" s="94">
        <v>0</v>
      </c>
      <c r="CL91" s="94">
        <v>0</v>
      </c>
      <c r="CM91" s="94">
        <v>0</v>
      </c>
      <c r="CN91" s="94">
        <v>0</v>
      </c>
      <c r="CO91" s="94">
        <v>0</v>
      </c>
      <c r="CP91" s="94">
        <v>0</v>
      </c>
      <c r="CQ91" s="94">
        <v>0</v>
      </c>
      <c r="CR91" s="94">
        <v>0</v>
      </c>
      <c r="CS91" s="94">
        <v>0</v>
      </c>
      <c r="CT91" s="94">
        <v>0</v>
      </c>
    </row>
    <row r="92" spans="1:98" s="9" customFormat="1" ht="12" customHeight="1" x14ac:dyDescent="0.2">
      <c r="A92" s="99">
        <v>23</v>
      </c>
      <c r="B92" s="150" t="s">
        <v>84</v>
      </c>
      <c r="C92" s="151"/>
      <c r="D92" s="152"/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4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4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4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4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  <c r="BC92" s="94">
        <v>0</v>
      </c>
      <c r="BD92" s="94">
        <v>0</v>
      </c>
      <c r="BE92" s="94">
        <v>0</v>
      </c>
      <c r="BF92" s="94">
        <v>0</v>
      </c>
      <c r="BG92" s="94">
        <v>0</v>
      </c>
      <c r="BH92" s="94">
        <v>0</v>
      </c>
      <c r="BI92" s="94">
        <v>0</v>
      </c>
      <c r="BJ92" s="94">
        <v>0</v>
      </c>
      <c r="BK92" s="94">
        <v>0</v>
      </c>
      <c r="BL92" s="94">
        <v>0</v>
      </c>
      <c r="BM92" s="94">
        <v>0</v>
      </c>
      <c r="BN92" s="94">
        <v>0</v>
      </c>
      <c r="BO92" s="94">
        <v>0</v>
      </c>
      <c r="BP92" s="94">
        <v>0</v>
      </c>
      <c r="BQ92" s="94">
        <v>0</v>
      </c>
      <c r="BR92" s="94">
        <v>0</v>
      </c>
      <c r="BS92" s="94">
        <v>0</v>
      </c>
      <c r="BT92" s="94">
        <v>0</v>
      </c>
      <c r="BU92" s="94">
        <v>0</v>
      </c>
      <c r="BV92" s="94">
        <v>0</v>
      </c>
      <c r="BW92" s="94">
        <v>0</v>
      </c>
      <c r="BX92" s="94">
        <v>0</v>
      </c>
      <c r="BY92" s="94">
        <v>0</v>
      </c>
      <c r="BZ92" s="94">
        <v>0</v>
      </c>
      <c r="CA92" s="94">
        <v>0</v>
      </c>
      <c r="CB92" s="94">
        <v>0</v>
      </c>
      <c r="CC92" s="94">
        <v>0</v>
      </c>
      <c r="CD92" s="94">
        <v>0</v>
      </c>
      <c r="CE92" s="94">
        <v>0</v>
      </c>
      <c r="CF92" s="94">
        <v>0</v>
      </c>
      <c r="CG92" s="94">
        <v>0</v>
      </c>
      <c r="CH92" s="94">
        <v>0</v>
      </c>
      <c r="CI92" s="94">
        <v>0</v>
      </c>
      <c r="CJ92" s="94">
        <v>0</v>
      </c>
      <c r="CK92" s="94">
        <v>0</v>
      </c>
      <c r="CL92" s="94">
        <v>0</v>
      </c>
      <c r="CM92" s="94">
        <v>0</v>
      </c>
      <c r="CN92" s="94">
        <v>0</v>
      </c>
      <c r="CO92" s="94">
        <v>0</v>
      </c>
      <c r="CP92" s="94">
        <v>0</v>
      </c>
      <c r="CQ92" s="94">
        <v>0</v>
      </c>
      <c r="CR92" s="94">
        <v>0</v>
      </c>
      <c r="CS92" s="94">
        <v>0</v>
      </c>
      <c r="CT92" s="94">
        <v>0</v>
      </c>
    </row>
    <row r="93" spans="1:98" s="9" customFormat="1" ht="12" customHeight="1" x14ac:dyDescent="0.2">
      <c r="A93" s="99">
        <v>24</v>
      </c>
      <c r="B93" s="150" t="s">
        <v>85</v>
      </c>
      <c r="C93" s="151"/>
      <c r="D93" s="152"/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4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4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4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4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  <c r="BC93" s="94">
        <v>0</v>
      </c>
      <c r="BD93" s="94">
        <v>0</v>
      </c>
      <c r="BE93" s="94">
        <v>0</v>
      </c>
      <c r="BF93" s="94">
        <v>0</v>
      </c>
      <c r="BG93" s="94">
        <v>0</v>
      </c>
      <c r="BH93" s="94">
        <v>0</v>
      </c>
      <c r="BI93" s="94">
        <v>0</v>
      </c>
      <c r="BJ93" s="94">
        <v>0</v>
      </c>
      <c r="BK93" s="94">
        <v>0</v>
      </c>
      <c r="BL93" s="94">
        <v>0</v>
      </c>
      <c r="BM93" s="94">
        <v>0</v>
      </c>
      <c r="BN93" s="94">
        <v>0</v>
      </c>
      <c r="BO93" s="94">
        <v>0</v>
      </c>
      <c r="BP93" s="94">
        <v>0</v>
      </c>
      <c r="BQ93" s="94">
        <v>0</v>
      </c>
      <c r="BR93" s="94">
        <v>0</v>
      </c>
      <c r="BS93" s="94">
        <v>0</v>
      </c>
      <c r="BT93" s="94">
        <v>0</v>
      </c>
      <c r="BU93" s="94">
        <v>0</v>
      </c>
      <c r="BV93" s="94">
        <v>0</v>
      </c>
      <c r="BW93" s="94">
        <v>0</v>
      </c>
      <c r="BX93" s="94">
        <v>0</v>
      </c>
      <c r="BY93" s="94">
        <v>0</v>
      </c>
      <c r="BZ93" s="94">
        <v>0</v>
      </c>
      <c r="CA93" s="94">
        <v>0</v>
      </c>
      <c r="CB93" s="94">
        <v>0</v>
      </c>
      <c r="CC93" s="94">
        <v>0</v>
      </c>
      <c r="CD93" s="94">
        <v>0</v>
      </c>
      <c r="CE93" s="94">
        <v>0</v>
      </c>
      <c r="CF93" s="94">
        <v>0</v>
      </c>
      <c r="CG93" s="94">
        <v>0</v>
      </c>
      <c r="CH93" s="94">
        <v>0</v>
      </c>
      <c r="CI93" s="94">
        <v>0</v>
      </c>
      <c r="CJ93" s="94">
        <v>0</v>
      </c>
      <c r="CK93" s="94">
        <v>0</v>
      </c>
      <c r="CL93" s="94">
        <v>0</v>
      </c>
      <c r="CM93" s="94">
        <v>0</v>
      </c>
      <c r="CN93" s="94">
        <v>0</v>
      </c>
      <c r="CO93" s="94">
        <v>0</v>
      </c>
      <c r="CP93" s="94">
        <v>0</v>
      </c>
      <c r="CQ93" s="94">
        <v>0</v>
      </c>
      <c r="CR93" s="94">
        <v>0</v>
      </c>
      <c r="CS93" s="94">
        <v>0</v>
      </c>
      <c r="CT93" s="94">
        <v>0</v>
      </c>
    </row>
    <row r="94" spans="1:98" s="9" customFormat="1" ht="12" customHeight="1" x14ac:dyDescent="0.2">
      <c r="A94" s="99">
        <v>25</v>
      </c>
      <c r="B94" s="150" t="s">
        <v>86</v>
      </c>
      <c r="C94" s="151"/>
      <c r="D94" s="152"/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4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4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4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4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  <c r="BC94" s="94">
        <v>0</v>
      </c>
      <c r="BD94" s="94">
        <v>0</v>
      </c>
      <c r="BE94" s="94">
        <v>0</v>
      </c>
      <c r="BF94" s="94">
        <v>0</v>
      </c>
      <c r="BG94" s="94">
        <v>0</v>
      </c>
      <c r="BH94" s="94">
        <v>0</v>
      </c>
      <c r="BI94" s="94">
        <v>0</v>
      </c>
      <c r="BJ94" s="94">
        <v>0</v>
      </c>
      <c r="BK94" s="94">
        <v>0</v>
      </c>
      <c r="BL94" s="94">
        <v>0</v>
      </c>
      <c r="BM94" s="94">
        <v>0</v>
      </c>
      <c r="BN94" s="94">
        <v>0</v>
      </c>
      <c r="BO94" s="94">
        <v>0</v>
      </c>
      <c r="BP94" s="94">
        <v>0</v>
      </c>
      <c r="BQ94" s="94">
        <v>0</v>
      </c>
      <c r="BR94" s="94">
        <v>0</v>
      </c>
      <c r="BS94" s="94">
        <v>0</v>
      </c>
      <c r="BT94" s="94">
        <v>0</v>
      </c>
      <c r="BU94" s="94">
        <v>0</v>
      </c>
      <c r="BV94" s="94">
        <v>0</v>
      </c>
      <c r="BW94" s="94">
        <v>0</v>
      </c>
      <c r="BX94" s="94">
        <v>0</v>
      </c>
      <c r="BY94" s="94">
        <v>0</v>
      </c>
      <c r="BZ94" s="94">
        <v>0</v>
      </c>
      <c r="CA94" s="94">
        <v>0</v>
      </c>
      <c r="CB94" s="94">
        <v>0</v>
      </c>
      <c r="CC94" s="94">
        <v>0</v>
      </c>
      <c r="CD94" s="94">
        <v>0</v>
      </c>
      <c r="CE94" s="94">
        <v>0</v>
      </c>
      <c r="CF94" s="94">
        <v>0</v>
      </c>
      <c r="CG94" s="94">
        <v>0</v>
      </c>
      <c r="CH94" s="94">
        <v>0</v>
      </c>
      <c r="CI94" s="94">
        <v>0</v>
      </c>
      <c r="CJ94" s="94">
        <v>0</v>
      </c>
      <c r="CK94" s="94">
        <v>0</v>
      </c>
      <c r="CL94" s="94">
        <v>0</v>
      </c>
      <c r="CM94" s="94">
        <v>0</v>
      </c>
      <c r="CN94" s="94">
        <v>0</v>
      </c>
      <c r="CO94" s="94">
        <v>0</v>
      </c>
      <c r="CP94" s="94">
        <v>0</v>
      </c>
      <c r="CQ94" s="94">
        <v>0</v>
      </c>
      <c r="CR94" s="94">
        <v>0</v>
      </c>
      <c r="CS94" s="94">
        <v>0</v>
      </c>
      <c r="CT94" s="94">
        <v>0</v>
      </c>
    </row>
    <row r="95" spans="1:98" s="9" customFormat="1" ht="12" customHeight="1" x14ac:dyDescent="0.2">
      <c r="A95" s="99">
        <v>26</v>
      </c>
      <c r="B95" s="150" t="s">
        <v>87</v>
      </c>
      <c r="C95" s="151"/>
      <c r="D95" s="152"/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4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4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4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4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  <c r="BC95" s="94">
        <v>0</v>
      </c>
      <c r="BD95" s="94">
        <v>0</v>
      </c>
      <c r="BE95" s="94">
        <v>0</v>
      </c>
      <c r="BF95" s="94">
        <v>0</v>
      </c>
      <c r="BG95" s="94">
        <v>0</v>
      </c>
      <c r="BH95" s="94">
        <v>0</v>
      </c>
      <c r="BI95" s="94">
        <v>0</v>
      </c>
      <c r="BJ95" s="94">
        <v>0</v>
      </c>
      <c r="BK95" s="94">
        <v>0</v>
      </c>
      <c r="BL95" s="94">
        <v>0</v>
      </c>
      <c r="BM95" s="94">
        <v>0</v>
      </c>
      <c r="BN95" s="94">
        <v>0</v>
      </c>
      <c r="BO95" s="94">
        <v>0</v>
      </c>
      <c r="BP95" s="94">
        <v>0</v>
      </c>
      <c r="BQ95" s="94">
        <v>0</v>
      </c>
      <c r="BR95" s="94">
        <v>0</v>
      </c>
      <c r="BS95" s="94">
        <v>0</v>
      </c>
      <c r="BT95" s="94">
        <v>0</v>
      </c>
      <c r="BU95" s="94">
        <v>0</v>
      </c>
      <c r="BV95" s="94">
        <v>0</v>
      </c>
      <c r="BW95" s="94">
        <v>0</v>
      </c>
      <c r="BX95" s="94">
        <v>0</v>
      </c>
      <c r="BY95" s="94">
        <v>0</v>
      </c>
      <c r="BZ95" s="94">
        <v>0</v>
      </c>
      <c r="CA95" s="94">
        <v>0</v>
      </c>
      <c r="CB95" s="94">
        <v>0</v>
      </c>
      <c r="CC95" s="94">
        <v>0</v>
      </c>
      <c r="CD95" s="94">
        <v>0</v>
      </c>
      <c r="CE95" s="94">
        <v>0</v>
      </c>
      <c r="CF95" s="94">
        <v>0</v>
      </c>
      <c r="CG95" s="94">
        <v>0</v>
      </c>
      <c r="CH95" s="94">
        <v>0</v>
      </c>
      <c r="CI95" s="94">
        <v>0</v>
      </c>
      <c r="CJ95" s="94">
        <v>0</v>
      </c>
      <c r="CK95" s="94">
        <v>0</v>
      </c>
      <c r="CL95" s="94">
        <v>0</v>
      </c>
      <c r="CM95" s="94">
        <v>0</v>
      </c>
      <c r="CN95" s="94">
        <v>0</v>
      </c>
      <c r="CO95" s="94">
        <v>0</v>
      </c>
      <c r="CP95" s="94">
        <v>0</v>
      </c>
      <c r="CQ95" s="94">
        <v>0</v>
      </c>
      <c r="CR95" s="94">
        <v>0</v>
      </c>
      <c r="CS95" s="94">
        <v>0</v>
      </c>
      <c r="CT95" s="94">
        <v>0</v>
      </c>
    </row>
    <row r="96" spans="1:98" s="9" customFormat="1" ht="12" customHeight="1" x14ac:dyDescent="0.2">
      <c r="A96" s="99">
        <v>27</v>
      </c>
      <c r="B96" s="150" t="s">
        <v>89</v>
      </c>
      <c r="C96" s="151"/>
      <c r="D96" s="152"/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4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4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4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4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  <c r="BC96" s="94">
        <v>0</v>
      </c>
      <c r="BD96" s="94">
        <v>0</v>
      </c>
      <c r="BE96" s="94">
        <v>0</v>
      </c>
      <c r="BF96" s="94">
        <v>0</v>
      </c>
      <c r="BG96" s="94">
        <v>0</v>
      </c>
      <c r="BH96" s="94">
        <v>0</v>
      </c>
      <c r="BI96" s="94">
        <v>0</v>
      </c>
      <c r="BJ96" s="94">
        <v>0</v>
      </c>
      <c r="BK96" s="94">
        <v>0</v>
      </c>
      <c r="BL96" s="94">
        <v>0</v>
      </c>
      <c r="BM96" s="94">
        <v>0</v>
      </c>
      <c r="BN96" s="94">
        <v>0</v>
      </c>
      <c r="BO96" s="94">
        <v>0</v>
      </c>
      <c r="BP96" s="94">
        <v>0</v>
      </c>
      <c r="BQ96" s="94">
        <v>0</v>
      </c>
      <c r="BR96" s="94">
        <v>0</v>
      </c>
      <c r="BS96" s="94">
        <v>0</v>
      </c>
      <c r="BT96" s="94">
        <v>0</v>
      </c>
      <c r="BU96" s="94">
        <v>0</v>
      </c>
      <c r="BV96" s="94">
        <v>0</v>
      </c>
      <c r="BW96" s="94">
        <v>0</v>
      </c>
      <c r="BX96" s="94">
        <v>0</v>
      </c>
      <c r="BY96" s="94">
        <v>0</v>
      </c>
      <c r="BZ96" s="94">
        <v>0</v>
      </c>
      <c r="CA96" s="94">
        <v>0</v>
      </c>
      <c r="CB96" s="94">
        <v>0</v>
      </c>
      <c r="CC96" s="94">
        <v>0</v>
      </c>
      <c r="CD96" s="94">
        <v>0</v>
      </c>
      <c r="CE96" s="94">
        <v>0</v>
      </c>
      <c r="CF96" s="94">
        <v>0</v>
      </c>
      <c r="CG96" s="94">
        <v>0</v>
      </c>
      <c r="CH96" s="94">
        <v>0</v>
      </c>
      <c r="CI96" s="94">
        <v>0</v>
      </c>
      <c r="CJ96" s="94">
        <v>0</v>
      </c>
      <c r="CK96" s="94">
        <v>0</v>
      </c>
      <c r="CL96" s="94">
        <v>0</v>
      </c>
      <c r="CM96" s="94">
        <v>0</v>
      </c>
      <c r="CN96" s="94">
        <v>0</v>
      </c>
      <c r="CO96" s="94">
        <v>0</v>
      </c>
      <c r="CP96" s="94">
        <v>0</v>
      </c>
      <c r="CQ96" s="94">
        <v>0</v>
      </c>
      <c r="CR96" s="94">
        <v>0</v>
      </c>
      <c r="CS96" s="94">
        <v>0</v>
      </c>
      <c r="CT96" s="94">
        <v>0</v>
      </c>
    </row>
    <row r="97" spans="1:98" s="9" customFormat="1" ht="12" customHeight="1" x14ac:dyDescent="0.2">
      <c r="A97" s="99">
        <v>28</v>
      </c>
      <c r="B97" s="150" t="s">
        <v>88</v>
      </c>
      <c r="C97" s="151"/>
      <c r="D97" s="152"/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4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4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4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4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  <c r="BC97" s="94">
        <v>0</v>
      </c>
      <c r="BD97" s="94">
        <v>0</v>
      </c>
      <c r="BE97" s="94">
        <v>0</v>
      </c>
      <c r="BF97" s="94">
        <v>0</v>
      </c>
      <c r="BG97" s="94">
        <v>0</v>
      </c>
      <c r="BH97" s="94">
        <v>0</v>
      </c>
      <c r="BI97" s="94">
        <v>0</v>
      </c>
      <c r="BJ97" s="94">
        <v>0</v>
      </c>
      <c r="BK97" s="94">
        <v>0</v>
      </c>
      <c r="BL97" s="94">
        <v>0</v>
      </c>
      <c r="BM97" s="94">
        <v>0</v>
      </c>
      <c r="BN97" s="94">
        <v>0</v>
      </c>
      <c r="BO97" s="94">
        <v>0</v>
      </c>
      <c r="BP97" s="94">
        <v>0</v>
      </c>
      <c r="BQ97" s="94">
        <v>0</v>
      </c>
      <c r="BR97" s="94">
        <v>0</v>
      </c>
      <c r="BS97" s="94">
        <v>0</v>
      </c>
      <c r="BT97" s="94">
        <v>0</v>
      </c>
      <c r="BU97" s="94">
        <v>0</v>
      </c>
      <c r="BV97" s="94">
        <v>0</v>
      </c>
      <c r="BW97" s="94">
        <v>0</v>
      </c>
      <c r="BX97" s="94">
        <v>0</v>
      </c>
      <c r="BY97" s="94">
        <v>0</v>
      </c>
      <c r="BZ97" s="94">
        <v>0</v>
      </c>
      <c r="CA97" s="94">
        <v>0</v>
      </c>
      <c r="CB97" s="94">
        <v>0</v>
      </c>
      <c r="CC97" s="94">
        <v>0</v>
      </c>
      <c r="CD97" s="94">
        <v>0</v>
      </c>
      <c r="CE97" s="94">
        <v>0</v>
      </c>
      <c r="CF97" s="94">
        <v>0</v>
      </c>
      <c r="CG97" s="94">
        <v>0</v>
      </c>
      <c r="CH97" s="94">
        <v>0</v>
      </c>
      <c r="CI97" s="94">
        <v>0</v>
      </c>
      <c r="CJ97" s="94">
        <v>0</v>
      </c>
      <c r="CK97" s="94">
        <v>0</v>
      </c>
      <c r="CL97" s="94">
        <v>0</v>
      </c>
      <c r="CM97" s="94">
        <v>0</v>
      </c>
      <c r="CN97" s="94">
        <v>0</v>
      </c>
      <c r="CO97" s="94">
        <v>0</v>
      </c>
      <c r="CP97" s="94">
        <v>0</v>
      </c>
      <c r="CQ97" s="94">
        <v>0</v>
      </c>
      <c r="CR97" s="94">
        <v>0</v>
      </c>
      <c r="CS97" s="94">
        <v>0</v>
      </c>
      <c r="CT97" s="94">
        <v>0</v>
      </c>
    </row>
    <row r="98" spans="1:98" s="9" customFormat="1" ht="12" customHeight="1" x14ac:dyDescent="0.2">
      <c r="A98" s="99">
        <v>29</v>
      </c>
      <c r="B98" s="150" t="s">
        <v>90</v>
      </c>
      <c r="C98" s="151"/>
      <c r="D98" s="152"/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4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4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4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4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  <c r="BC98" s="94">
        <v>0</v>
      </c>
      <c r="BD98" s="94">
        <v>0</v>
      </c>
      <c r="BE98" s="94">
        <v>0</v>
      </c>
      <c r="BF98" s="94">
        <v>0</v>
      </c>
      <c r="BG98" s="94">
        <v>0</v>
      </c>
      <c r="BH98" s="94">
        <v>0</v>
      </c>
      <c r="BI98" s="94">
        <v>0</v>
      </c>
      <c r="BJ98" s="94">
        <v>0</v>
      </c>
      <c r="BK98" s="94">
        <v>0</v>
      </c>
      <c r="BL98" s="94">
        <v>0</v>
      </c>
      <c r="BM98" s="94">
        <v>0</v>
      </c>
      <c r="BN98" s="94">
        <v>0</v>
      </c>
      <c r="BO98" s="94">
        <v>0</v>
      </c>
      <c r="BP98" s="94">
        <v>0</v>
      </c>
      <c r="BQ98" s="94">
        <v>0</v>
      </c>
      <c r="BR98" s="94">
        <v>0</v>
      </c>
      <c r="BS98" s="94">
        <v>0</v>
      </c>
      <c r="BT98" s="94">
        <v>0</v>
      </c>
      <c r="BU98" s="94">
        <v>0</v>
      </c>
      <c r="BV98" s="94">
        <v>0</v>
      </c>
      <c r="BW98" s="94">
        <v>0</v>
      </c>
      <c r="BX98" s="94">
        <v>0</v>
      </c>
      <c r="BY98" s="94">
        <v>0</v>
      </c>
      <c r="BZ98" s="94">
        <v>0</v>
      </c>
      <c r="CA98" s="94">
        <v>0</v>
      </c>
      <c r="CB98" s="94">
        <v>0</v>
      </c>
      <c r="CC98" s="94">
        <v>0</v>
      </c>
      <c r="CD98" s="94">
        <v>0</v>
      </c>
      <c r="CE98" s="94">
        <v>0</v>
      </c>
      <c r="CF98" s="94">
        <v>0</v>
      </c>
      <c r="CG98" s="94">
        <v>0</v>
      </c>
      <c r="CH98" s="94">
        <v>0</v>
      </c>
      <c r="CI98" s="94">
        <v>0</v>
      </c>
      <c r="CJ98" s="94">
        <v>0</v>
      </c>
      <c r="CK98" s="94">
        <v>0</v>
      </c>
      <c r="CL98" s="94">
        <v>0</v>
      </c>
      <c r="CM98" s="94">
        <v>0</v>
      </c>
      <c r="CN98" s="94">
        <v>0</v>
      </c>
      <c r="CO98" s="94">
        <v>0</v>
      </c>
      <c r="CP98" s="94">
        <v>0</v>
      </c>
      <c r="CQ98" s="94">
        <v>0</v>
      </c>
      <c r="CR98" s="94">
        <v>0</v>
      </c>
      <c r="CS98" s="94">
        <v>0</v>
      </c>
      <c r="CT98" s="94">
        <v>0</v>
      </c>
    </row>
    <row r="99" spans="1:98" s="9" customFormat="1" ht="12" customHeight="1" x14ac:dyDescent="0.2">
      <c r="A99" s="99">
        <v>30</v>
      </c>
      <c r="B99" s="150" t="s">
        <v>91</v>
      </c>
      <c r="C99" s="151"/>
      <c r="D99" s="152"/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4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4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4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4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  <c r="BC99" s="94">
        <v>0</v>
      </c>
      <c r="BD99" s="94">
        <v>0</v>
      </c>
      <c r="BE99" s="94">
        <v>0</v>
      </c>
      <c r="BF99" s="94">
        <v>0</v>
      </c>
      <c r="BG99" s="94">
        <v>0</v>
      </c>
      <c r="BH99" s="94">
        <v>0</v>
      </c>
      <c r="BI99" s="94">
        <v>0</v>
      </c>
      <c r="BJ99" s="94">
        <v>0</v>
      </c>
      <c r="BK99" s="94">
        <v>0</v>
      </c>
      <c r="BL99" s="94">
        <v>0</v>
      </c>
      <c r="BM99" s="94">
        <v>0</v>
      </c>
      <c r="BN99" s="94">
        <v>0</v>
      </c>
      <c r="BO99" s="94">
        <v>0</v>
      </c>
      <c r="BP99" s="94">
        <v>0</v>
      </c>
      <c r="BQ99" s="94">
        <v>0</v>
      </c>
      <c r="BR99" s="94">
        <v>0</v>
      </c>
      <c r="BS99" s="94">
        <v>0</v>
      </c>
      <c r="BT99" s="94">
        <v>0</v>
      </c>
      <c r="BU99" s="94">
        <v>0</v>
      </c>
      <c r="BV99" s="94">
        <v>0</v>
      </c>
      <c r="BW99" s="94">
        <v>0</v>
      </c>
      <c r="BX99" s="94">
        <v>0</v>
      </c>
      <c r="BY99" s="94">
        <v>0</v>
      </c>
      <c r="BZ99" s="94">
        <v>0</v>
      </c>
      <c r="CA99" s="94">
        <v>0</v>
      </c>
      <c r="CB99" s="94">
        <v>0</v>
      </c>
      <c r="CC99" s="94">
        <v>0</v>
      </c>
      <c r="CD99" s="94">
        <v>0</v>
      </c>
      <c r="CE99" s="94">
        <v>0</v>
      </c>
      <c r="CF99" s="94">
        <v>0</v>
      </c>
      <c r="CG99" s="94">
        <v>0</v>
      </c>
      <c r="CH99" s="94">
        <v>0</v>
      </c>
      <c r="CI99" s="94">
        <v>0</v>
      </c>
      <c r="CJ99" s="94">
        <v>0</v>
      </c>
      <c r="CK99" s="94">
        <v>0</v>
      </c>
      <c r="CL99" s="94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</row>
    <row r="100" spans="1:98" s="9" customFormat="1" ht="12" customHeight="1" x14ac:dyDescent="0.2">
      <c r="A100" s="99">
        <v>31</v>
      </c>
      <c r="B100" s="150" t="s">
        <v>92</v>
      </c>
      <c r="C100" s="151"/>
      <c r="D100" s="152"/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4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4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4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4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4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  <c r="BC100" s="94">
        <v>0</v>
      </c>
      <c r="BD100" s="94">
        <v>0</v>
      </c>
      <c r="BE100" s="94">
        <v>0</v>
      </c>
      <c r="BF100" s="94">
        <v>0</v>
      </c>
      <c r="BG100" s="94">
        <v>0</v>
      </c>
      <c r="BH100" s="94">
        <v>0</v>
      </c>
      <c r="BI100" s="94">
        <v>0</v>
      </c>
      <c r="BJ100" s="94">
        <v>0</v>
      </c>
      <c r="BK100" s="94">
        <v>0</v>
      </c>
      <c r="BL100" s="94">
        <v>0</v>
      </c>
      <c r="BM100" s="94">
        <v>0</v>
      </c>
      <c r="BN100" s="94">
        <v>0</v>
      </c>
      <c r="BO100" s="94">
        <v>0</v>
      </c>
      <c r="BP100" s="94">
        <v>0</v>
      </c>
      <c r="BQ100" s="94">
        <v>0</v>
      </c>
      <c r="BR100" s="94">
        <v>0</v>
      </c>
      <c r="BS100" s="94">
        <v>0</v>
      </c>
      <c r="BT100" s="94">
        <v>0</v>
      </c>
      <c r="BU100" s="94">
        <v>0</v>
      </c>
      <c r="BV100" s="94">
        <v>0</v>
      </c>
      <c r="BW100" s="94">
        <v>0</v>
      </c>
      <c r="BX100" s="94">
        <v>0</v>
      </c>
      <c r="BY100" s="94">
        <v>0</v>
      </c>
      <c r="BZ100" s="94">
        <v>0</v>
      </c>
      <c r="CA100" s="94">
        <v>0</v>
      </c>
      <c r="CB100" s="94">
        <v>0</v>
      </c>
      <c r="CC100" s="94">
        <v>0</v>
      </c>
      <c r="CD100" s="94">
        <v>0</v>
      </c>
      <c r="CE100" s="94">
        <v>0</v>
      </c>
      <c r="CF100" s="94">
        <v>0</v>
      </c>
      <c r="CG100" s="94">
        <v>0</v>
      </c>
      <c r="CH100" s="94">
        <v>0</v>
      </c>
      <c r="CI100" s="94">
        <v>0</v>
      </c>
      <c r="CJ100" s="94">
        <v>0</v>
      </c>
      <c r="CK100" s="94">
        <v>0</v>
      </c>
      <c r="CL100" s="94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</row>
    <row r="101" spans="1:98" s="9" customFormat="1" ht="12" customHeight="1" x14ac:dyDescent="0.2">
      <c r="A101" s="99">
        <v>32</v>
      </c>
      <c r="B101" s="150" t="s">
        <v>93</v>
      </c>
      <c r="C101" s="151"/>
      <c r="D101" s="152"/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4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4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4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4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  <c r="BC101" s="94">
        <v>0</v>
      </c>
      <c r="BD101" s="94">
        <v>0</v>
      </c>
      <c r="BE101" s="94">
        <v>0</v>
      </c>
      <c r="BF101" s="94">
        <v>0</v>
      </c>
      <c r="BG101" s="94">
        <v>0</v>
      </c>
      <c r="BH101" s="94">
        <v>0</v>
      </c>
      <c r="BI101" s="94">
        <v>0</v>
      </c>
      <c r="BJ101" s="94">
        <v>0</v>
      </c>
      <c r="BK101" s="94">
        <v>0</v>
      </c>
      <c r="BL101" s="94">
        <v>0</v>
      </c>
      <c r="BM101" s="94">
        <v>0</v>
      </c>
      <c r="BN101" s="94">
        <v>0</v>
      </c>
      <c r="BO101" s="94">
        <v>0</v>
      </c>
      <c r="BP101" s="94">
        <v>0</v>
      </c>
      <c r="BQ101" s="94">
        <v>0</v>
      </c>
      <c r="BR101" s="94">
        <v>0</v>
      </c>
      <c r="BS101" s="94">
        <v>0</v>
      </c>
      <c r="BT101" s="94">
        <v>0</v>
      </c>
      <c r="BU101" s="94">
        <v>0</v>
      </c>
      <c r="BV101" s="94">
        <v>0</v>
      </c>
      <c r="BW101" s="94">
        <v>0</v>
      </c>
      <c r="BX101" s="94">
        <v>0</v>
      </c>
      <c r="BY101" s="94">
        <v>0</v>
      </c>
      <c r="BZ101" s="94">
        <v>0</v>
      </c>
      <c r="CA101" s="94">
        <v>0</v>
      </c>
      <c r="CB101" s="94">
        <v>0</v>
      </c>
      <c r="CC101" s="94">
        <v>0</v>
      </c>
      <c r="CD101" s="94">
        <v>0</v>
      </c>
      <c r="CE101" s="94">
        <v>0</v>
      </c>
      <c r="CF101" s="94">
        <v>0</v>
      </c>
      <c r="CG101" s="94">
        <v>0</v>
      </c>
      <c r="CH101" s="94">
        <v>0</v>
      </c>
      <c r="CI101" s="94">
        <v>0</v>
      </c>
      <c r="CJ101" s="94">
        <v>0</v>
      </c>
      <c r="CK101" s="94">
        <v>0</v>
      </c>
      <c r="CL101" s="94">
        <v>0</v>
      </c>
      <c r="CM101" s="94">
        <v>0</v>
      </c>
      <c r="CN101" s="94">
        <v>0</v>
      </c>
      <c r="CO101" s="94">
        <v>0</v>
      </c>
      <c r="CP101" s="94">
        <v>0</v>
      </c>
      <c r="CQ101" s="94">
        <v>0</v>
      </c>
      <c r="CR101" s="94">
        <v>0</v>
      </c>
      <c r="CS101" s="94">
        <v>0</v>
      </c>
      <c r="CT101" s="94">
        <v>0</v>
      </c>
    </row>
    <row r="102" spans="1:98" s="9" customFormat="1" ht="12" customHeight="1" x14ac:dyDescent="0.2">
      <c r="A102" s="99">
        <v>33</v>
      </c>
      <c r="B102" s="150" t="s">
        <v>94</v>
      </c>
      <c r="C102" s="151"/>
      <c r="D102" s="152"/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4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4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4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4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  <c r="BC102" s="94">
        <v>0</v>
      </c>
      <c r="BD102" s="94">
        <v>0</v>
      </c>
      <c r="BE102" s="94">
        <v>0</v>
      </c>
      <c r="BF102" s="94">
        <v>0</v>
      </c>
      <c r="BG102" s="94">
        <v>0</v>
      </c>
      <c r="BH102" s="94">
        <v>0</v>
      </c>
      <c r="BI102" s="94">
        <v>0</v>
      </c>
      <c r="BJ102" s="94">
        <v>0</v>
      </c>
      <c r="BK102" s="94">
        <v>0</v>
      </c>
      <c r="BL102" s="94">
        <v>0</v>
      </c>
      <c r="BM102" s="94">
        <v>0</v>
      </c>
      <c r="BN102" s="94">
        <v>0</v>
      </c>
      <c r="BO102" s="94">
        <v>0</v>
      </c>
      <c r="BP102" s="94">
        <v>0</v>
      </c>
      <c r="BQ102" s="94">
        <v>0</v>
      </c>
      <c r="BR102" s="94">
        <v>0</v>
      </c>
      <c r="BS102" s="94">
        <v>0</v>
      </c>
      <c r="BT102" s="94">
        <v>0</v>
      </c>
      <c r="BU102" s="94">
        <v>0</v>
      </c>
      <c r="BV102" s="94">
        <v>0</v>
      </c>
      <c r="BW102" s="94">
        <v>0</v>
      </c>
      <c r="BX102" s="94">
        <v>0</v>
      </c>
      <c r="BY102" s="94">
        <v>0</v>
      </c>
      <c r="BZ102" s="94">
        <v>0</v>
      </c>
      <c r="CA102" s="94">
        <v>0</v>
      </c>
      <c r="CB102" s="94">
        <v>0</v>
      </c>
      <c r="CC102" s="94">
        <v>0</v>
      </c>
      <c r="CD102" s="94">
        <v>0</v>
      </c>
      <c r="CE102" s="94">
        <v>0</v>
      </c>
      <c r="CF102" s="94">
        <v>0</v>
      </c>
      <c r="CG102" s="94">
        <v>0</v>
      </c>
      <c r="CH102" s="94">
        <v>0</v>
      </c>
      <c r="CI102" s="94">
        <v>0</v>
      </c>
      <c r="CJ102" s="94">
        <v>0</v>
      </c>
      <c r="CK102" s="94">
        <v>0</v>
      </c>
      <c r="CL102" s="94">
        <v>0</v>
      </c>
      <c r="CM102" s="94">
        <v>0</v>
      </c>
      <c r="CN102" s="94">
        <v>0</v>
      </c>
      <c r="CO102" s="94">
        <v>0</v>
      </c>
      <c r="CP102" s="94">
        <v>0</v>
      </c>
      <c r="CQ102" s="94">
        <v>0</v>
      </c>
      <c r="CR102" s="94">
        <v>0</v>
      </c>
      <c r="CS102" s="94">
        <v>0</v>
      </c>
      <c r="CT102" s="94">
        <v>0</v>
      </c>
    </row>
    <row r="103" spans="1:98" s="9" customFormat="1" ht="12" customHeight="1" x14ac:dyDescent="0.2">
      <c r="A103" s="99">
        <v>34</v>
      </c>
      <c r="B103" s="150" t="s">
        <v>95</v>
      </c>
      <c r="C103" s="151"/>
      <c r="D103" s="152"/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4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4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4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4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  <c r="BC103" s="94">
        <v>0</v>
      </c>
      <c r="BD103" s="94">
        <v>0</v>
      </c>
      <c r="BE103" s="94">
        <v>0</v>
      </c>
      <c r="BF103" s="94">
        <v>0</v>
      </c>
      <c r="BG103" s="94">
        <v>0</v>
      </c>
      <c r="BH103" s="94">
        <v>0</v>
      </c>
      <c r="BI103" s="94">
        <v>0</v>
      </c>
      <c r="BJ103" s="94">
        <v>0</v>
      </c>
      <c r="BK103" s="94">
        <v>0</v>
      </c>
      <c r="BL103" s="94">
        <v>0</v>
      </c>
      <c r="BM103" s="94">
        <v>0</v>
      </c>
      <c r="BN103" s="94">
        <v>0</v>
      </c>
      <c r="BO103" s="94">
        <v>0</v>
      </c>
      <c r="BP103" s="94">
        <v>0</v>
      </c>
      <c r="BQ103" s="94">
        <v>0</v>
      </c>
      <c r="BR103" s="94">
        <v>0</v>
      </c>
      <c r="BS103" s="94">
        <v>0</v>
      </c>
      <c r="BT103" s="94">
        <v>0</v>
      </c>
      <c r="BU103" s="94">
        <v>0</v>
      </c>
      <c r="BV103" s="94">
        <v>0</v>
      </c>
      <c r="BW103" s="94">
        <v>0</v>
      </c>
      <c r="BX103" s="94">
        <v>0</v>
      </c>
      <c r="BY103" s="94">
        <v>0</v>
      </c>
      <c r="BZ103" s="94">
        <v>0</v>
      </c>
      <c r="CA103" s="94">
        <v>0</v>
      </c>
      <c r="CB103" s="94">
        <v>0</v>
      </c>
      <c r="CC103" s="94">
        <v>0</v>
      </c>
      <c r="CD103" s="94">
        <v>0</v>
      </c>
      <c r="CE103" s="94">
        <v>0</v>
      </c>
      <c r="CF103" s="94">
        <v>0</v>
      </c>
      <c r="CG103" s="94">
        <v>0</v>
      </c>
      <c r="CH103" s="94">
        <v>0</v>
      </c>
      <c r="CI103" s="94">
        <v>0</v>
      </c>
      <c r="CJ103" s="94">
        <v>0</v>
      </c>
      <c r="CK103" s="94">
        <v>0</v>
      </c>
      <c r="CL103" s="94">
        <v>0</v>
      </c>
      <c r="CM103" s="94">
        <v>0</v>
      </c>
      <c r="CN103" s="94">
        <v>0</v>
      </c>
      <c r="CO103" s="94">
        <v>0</v>
      </c>
      <c r="CP103" s="94">
        <v>0</v>
      </c>
      <c r="CQ103" s="94">
        <v>0</v>
      </c>
      <c r="CR103" s="94">
        <v>0</v>
      </c>
      <c r="CS103" s="94">
        <v>0</v>
      </c>
      <c r="CT103" s="94">
        <v>0</v>
      </c>
    </row>
    <row r="104" spans="1:98" s="9" customFormat="1" ht="12" customHeight="1" x14ac:dyDescent="0.2">
      <c r="A104" s="99">
        <v>35</v>
      </c>
      <c r="B104" s="150" t="s">
        <v>96</v>
      </c>
      <c r="C104" s="151"/>
      <c r="D104" s="152"/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4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4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4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  <c r="BC104" s="94">
        <v>0</v>
      </c>
      <c r="BD104" s="94">
        <v>0</v>
      </c>
      <c r="BE104" s="94">
        <v>0</v>
      </c>
      <c r="BF104" s="94">
        <v>0</v>
      </c>
      <c r="BG104" s="94">
        <v>0</v>
      </c>
      <c r="BH104" s="94">
        <v>0</v>
      </c>
      <c r="BI104" s="94">
        <v>0</v>
      </c>
      <c r="BJ104" s="94">
        <v>0</v>
      </c>
      <c r="BK104" s="94">
        <v>0</v>
      </c>
      <c r="BL104" s="94">
        <v>0</v>
      </c>
      <c r="BM104" s="94">
        <v>0</v>
      </c>
      <c r="BN104" s="94">
        <v>0</v>
      </c>
      <c r="BO104" s="94">
        <v>0</v>
      </c>
      <c r="BP104" s="94">
        <v>0</v>
      </c>
      <c r="BQ104" s="94">
        <v>0</v>
      </c>
      <c r="BR104" s="94">
        <v>0</v>
      </c>
      <c r="BS104" s="94">
        <v>0</v>
      </c>
      <c r="BT104" s="94">
        <v>0</v>
      </c>
      <c r="BU104" s="94">
        <v>0</v>
      </c>
      <c r="BV104" s="94">
        <v>0</v>
      </c>
      <c r="BW104" s="94">
        <v>0</v>
      </c>
      <c r="BX104" s="94">
        <v>0</v>
      </c>
      <c r="BY104" s="94">
        <v>0</v>
      </c>
      <c r="BZ104" s="94">
        <v>0</v>
      </c>
      <c r="CA104" s="94">
        <v>0</v>
      </c>
      <c r="CB104" s="94">
        <v>0</v>
      </c>
      <c r="CC104" s="94">
        <v>0</v>
      </c>
      <c r="CD104" s="94">
        <v>0</v>
      </c>
      <c r="CE104" s="94">
        <v>0</v>
      </c>
      <c r="CF104" s="94">
        <v>0</v>
      </c>
      <c r="CG104" s="94">
        <v>0</v>
      </c>
      <c r="CH104" s="94">
        <v>0</v>
      </c>
      <c r="CI104" s="94">
        <v>0</v>
      </c>
      <c r="CJ104" s="94">
        <v>0</v>
      </c>
      <c r="CK104" s="94">
        <v>0</v>
      </c>
      <c r="CL104" s="94">
        <v>0</v>
      </c>
      <c r="CM104" s="94">
        <v>0</v>
      </c>
      <c r="CN104" s="94">
        <v>0</v>
      </c>
      <c r="CO104" s="94">
        <v>0</v>
      </c>
      <c r="CP104" s="94">
        <v>0</v>
      </c>
      <c r="CQ104" s="94">
        <v>0</v>
      </c>
      <c r="CR104" s="94">
        <v>0</v>
      </c>
      <c r="CS104" s="94">
        <v>0</v>
      </c>
      <c r="CT104" s="94">
        <v>0</v>
      </c>
    </row>
    <row r="105" spans="1:98" s="9" customFormat="1" ht="12" customHeight="1" x14ac:dyDescent="0.2">
      <c r="A105" s="99">
        <v>36</v>
      </c>
      <c r="B105" s="150" t="s">
        <v>97</v>
      </c>
      <c r="C105" s="151"/>
      <c r="D105" s="152"/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4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4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4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4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  <c r="BC105" s="94">
        <v>0</v>
      </c>
      <c r="BD105" s="94">
        <v>0</v>
      </c>
      <c r="BE105" s="94">
        <v>0</v>
      </c>
      <c r="BF105" s="94">
        <v>0</v>
      </c>
      <c r="BG105" s="94">
        <v>0</v>
      </c>
      <c r="BH105" s="94">
        <v>0</v>
      </c>
      <c r="BI105" s="94">
        <v>0</v>
      </c>
      <c r="BJ105" s="94">
        <v>0</v>
      </c>
      <c r="BK105" s="94">
        <v>0</v>
      </c>
      <c r="BL105" s="94">
        <v>0</v>
      </c>
      <c r="BM105" s="94">
        <v>0</v>
      </c>
      <c r="BN105" s="94">
        <v>0</v>
      </c>
      <c r="BO105" s="94">
        <v>0</v>
      </c>
      <c r="BP105" s="94">
        <v>0</v>
      </c>
      <c r="BQ105" s="94">
        <v>0</v>
      </c>
      <c r="BR105" s="94">
        <v>0</v>
      </c>
      <c r="BS105" s="94">
        <v>0</v>
      </c>
      <c r="BT105" s="94">
        <v>0</v>
      </c>
      <c r="BU105" s="94">
        <v>0</v>
      </c>
      <c r="BV105" s="94">
        <v>0</v>
      </c>
      <c r="BW105" s="94">
        <v>0</v>
      </c>
      <c r="BX105" s="94">
        <v>0</v>
      </c>
      <c r="BY105" s="94">
        <v>0</v>
      </c>
      <c r="BZ105" s="94">
        <v>0</v>
      </c>
      <c r="CA105" s="94">
        <v>0</v>
      </c>
      <c r="CB105" s="94">
        <v>0</v>
      </c>
      <c r="CC105" s="94">
        <v>0</v>
      </c>
      <c r="CD105" s="94">
        <v>0</v>
      </c>
      <c r="CE105" s="94">
        <v>0</v>
      </c>
      <c r="CF105" s="94">
        <v>0</v>
      </c>
      <c r="CG105" s="94">
        <v>0</v>
      </c>
      <c r="CH105" s="94">
        <v>0</v>
      </c>
      <c r="CI105" s="94">
        <v>0</v>
      </c>
      <c r="CJ105" s="94">
        <v>0</v>
      </c>
      <c r="CK105" s="94">
        <v>0</v>
      </c>
      <c r="CL105" s="94">
        <v>0</v>
      </c>
      <c r="CM105" s="94">
        <v>0</v>
      </c>
      <c r="CN105" s="94">
        <v>0</v>
      </c>
      <c r="CO105" s="94">
        <v>0</v>
      </c>
      <c r="CP105" s="94">
        <v>0</v>
      </c>
      <c r="CQ105" s="94">
        <v>0</v>
      </c>
      <c r="CR105" s="94">
        <v>0</v>
      </c>
      <c r="CS105" s="94">
        <v>0</v>
      </c>
      <c r="CT105" s="94">
        <v>0</v>
      </c>
    </row>
    <row r="106" spans="1:98" s="9" customFormat="1" ht="12" customHeight="1" x14ac:dyDescent="0.2">
      <c r="A106" s="99">
        <v>37</v>
      </c>
      <c r="B106" s="150" t="s">
        <v>98</v>
      </c>
      <c r="C106" s="151"/>
      <c r="D106" s="152"/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4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4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4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4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  <c r="BC106" s="94">
        <v>0</v>
      </c>
      <c r="BD106" s="94">
        <v>0</v>
      </c>
      <c r="BE106" s="94">
        <v>0</v>
      </c>
      <c r="BF106" s="94">
        <v>0</v>
      </c>
      <c r="BG106" s="94">
        <v>0</v>
      </c>
      <c r="BH106" s="94">
        <v>0</v>
      </c>
      <c r="BI106" s="94">
        <v>0</v>
      </c>
      <c r="BJ106" s="94">
        <v>0</v>
      </c>
      <c r="BK106" s="94">
        <v>0</v>
      </c>
      <c r="BL106" s="94">
        <v>0</v>
      </c>
      <c r="BM106" s="94">
        <v>0</v>
      </c>
      <c r="BN106" s="94">
        <v>0</v>
      </c>
      <c r="BO106" s="94">
        <v>0</v>
      </c>
      <c r="BP106" s="94">
        <v>0</v>
      </c>
      <c r="BQ106" s="94">
        <v>0</v>
      </c>
      <c r="BR106" s="94">
        <v>0</v>
      </c>
      <c r="BS106" s="94">
        <v>0</v>
      </c>
      <c r="BT106" s="94">
        <v>0</v>
      </c>
      <c r="BU106" s="94">
        <v>0</v>
      </c>
      <c r="BV106" s="94">
        <v>0</v>
      </c>
      <c r="BW106" s="94">
        <v>0</v>
      </c>
      <c r="BX106" s="94">
        <v>0</v>
      </c>
      <c r="BY106" s="94">
        <v>0</v>
      </c>
      <c r="BZ106" s="94">
        <v>0</v>
      </c>
      <c r="CA106" s="94">
        <v>0</v>
      </c>
      <c r="CB106" s="94">
        <v>0</v>
      </c>
      <c r="CC106" s="94">
        <v>0</v>
      </c>
      <c r="CD106" s="94">
        <v>0</v>
      </c>
      <c r="CE106" s="94">
        <v>0</v>
      </c>
      <c r="CF106" s="94">
        <v>0</v>
      </c>
      <c r="CG106" s="94">
        <v>0</v>
      </c>
      <c r="CH106" s="94">
        <v>0</v>
      </c>
      <c r="CI106" s="94">
        <v>0</v>
      </c>
      <c r="CJ106" s="94">
        <v>0</v>
      </c>
      <c r="CK106" s="94">
        <v>0</v>
      </c>
      <c r="CL106" s="94">
        <v>0</v>
      </c>
      <c r="CM106" s="94">
        <v>0</v>
      </c>
      <c r="CN106" s="94">
        <v>0</v>
      </c>
      <c r="CO106" s="94">
        <v>0</v>
      </c>
      <c r="CP106" s="94">
        <v>0</v>
      </c>
      <c r="CQ106" s="94">
        <v>0</v>
      </c>
      <c r="CR106" s="94">
        <v>0</v>
      </c>
      <c r="CS106" s="94">
        <v>0</v>
      </c>
      <c r="CT106" s="94">
        <v>0</v>
      </c>
    </row>
    <row r="107" spans="1:98" s="9" customFormat="1" ht="12" customHeight="1" x14ac:dyDescent="0.2">
      <c r="A107" s="99">
        <v>38</v>
      </c>
      <c r="B107" s="150" t="s">
        <v>99</v>
      </c>
      <c r="C107" s="151"/>
      <c r="D107" s="152"/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4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4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4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4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  <c r="BC107" s="94">
        <v>0</v>
      </c>
      <c r="BD107" s="94">
        <v>0</v>
      </c>
      <c r="BE107" s="94">
        <v>0</v>
      </c>
      <c r="BF107" s="94">
        <v>0</v>
      </c>
      <c r="BG107" s="94">
        <v>0</v>
      </c>
      <c r="BH107" s="94">
        <v>0</v>
      </c>
      <c r="BI107" s="94">
        <v>0</v>
      </c>
      <c r="BJ107" s="94">
        <v>0</v>
      </c>
      <c r="BK107" s="94">
        <v>0</v>
      </c>
      <c r="BL107" s="94">
        <v>0</v>
      </c>
      <c r="BM107" s="94">
        <v>0</v>
      </c>
      <c r="BN107" s="94">
        <v>0</v>
      </c>
      <c r="BO107" s="94">
        <v>0</v>
      </c>
      <c r="BP107" s="94">
        <v>0</v>
      </c>
      <c r="BQ107" s="94">
        <v>0</v>
      </c>
      <c r="BR107" s="94">
        <v>0</v>
      </c>
      <c r="BS107" s="94">
        <v>0</v>
      </c>
      <c r="BT107" s="94">
        <v>0</v>
      </c>
      <c r="BU107" s="94">
        <v>0</v>
      </c>
      <c r="BV107" s="94">
        <v>0</v>
      </c>
      <c r="BW107" s="94">
        <v>0</v>
      </c>
      <c r="BX107" s="94">
        <v>0</v>
      </c>
      <c r="BY107" s="94">
        <v>0</v>
      </c>
      <c r="BZ107" s="94">
        <v>0</v>
      </c>
      <c r="CA107" s="94">
        <v>0</v>
      </c>
      <c r="CB107" s="94">
        <v>0</v>
      </c>
      <c r="CC107" s="94">
        <v>0</v>
      </c>
      <c r="CD107" s="94">
        <v>0</v>
      </c>
      <c r="CE107" s="94">
        <v>0</v>
      </c>
      <c r="CF107" s="94">
        <v>0</v>
      </c>
      <c r="CG107" s="94">
        <v>0</v>
      </c>
      <c r="CH107" s="94">
        <v>0</v>
      </c>
      <c r="CI107" s="94">
        <v>0</v>
      </c>
      <c r="CJ107" s="94">
        <v>0</v>
      </c>
      <c r="CK107" s="94">
        <v>0</v>
      </c>
      <c r="CL107" s="94">
        <v>0</v>
      </c>
      <c r="CM107" s="94">
        <v>0</v>
      </c>
      <c r="CN107" s="94">
        <v>0</v>
      </c>
      <c r="CO107" s="94">
        <v>0</v>
      </c>
      <c r="CP107" s="94">
        <v>0</v>
      </c>
      <c r="CQ107" s="94">
        <v>0</v>
      </c>
      <c r="CR107" s="94">
        <v>0</v>
      </c>
      <c r="CS107" s="94">
        <v>0</v>
      </c>
      <c r="CT107" s="94">
        <v>0</v>
      </c>
    </row>
    <row r="108" spans="1:98" s="9" customFormat="1" ht="12" customHeight="1" x14ac:dyDescent="0.2">
      <c r="A108" s="99">
        <v>39</v>
      </c>
      <c r="B108" s="150" t="s">
        <v>100</v>
      </c>
      <c r="C108" s="151"/>
      <c r="D108" s="152"/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4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4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  <c r="BC108" s="94">
        <v>0</v>
      </c>
      <c r="BD108" s="94">
        <v>0</v>
      </c>
      <c r="BE108" s="94">
        <v>0</v>
      </c>
      <c r="BF108" s="94">
        <v>0</v>
      </c>
      <c r="BG108" s="94">
        <v>0</v>
      </c>
      <c r="BH108" s="94">
        <v>0</v>
      </c>
      <c r="BI108" s="94">
        <v>0</v>
      </c>
      <c r="BJ108" s="94">
        <v>0</v>
      </c>
      <c r="BK108" s="94">
        <v>0</v>
      </c>
      <c r="BL108" s="94">
        <v>0</v>
      </c>
      <c r="BM108" s="94">
        <v>0</v>
      </c>
      <c r="BN108" s="94">
        <v>0</v>
      </c>
      <c r="BO108" s="94">
        <v>0</v>
      </c>
      <c r="BP108" s="94">
        <v>0</v>
      </c>
      <c r="BQ108" s="94">
        <v>0</v>
      </c>
      <c r="BR108" s="94">
        <v>0</v>
      </c>
      <c r="BS108" s="94">
        <v>0</v>
      </c>
      <c r="BT108" s="94">
        <v>0</v>
      </c>
      <c r="BU108" s="94">
        <v>0</v>
      </c>
      <c r="BV108" s="94">
        <v>0</v>
      </c>
      <c r="BW108" s="94">
        <v>0</v>
      </c>
      <c r="BX108" s="94">
        <v>0</v>
      </c>
      <c r="BY108" s="94">
        <v>0</v>
      </c>
      <c r="BZ108" s="94">
        <v>0</v>
      </c>
      <c r="CA108" s="94">
        <v>0</v>
      </c>
      <c r="CB108" s="94">
        <v>0</v>
      </c>
      <c r="CC108" s="94">
        <v>0</v>
      </c>
      <c r="CD108" s="94">
        <v>0</v>
      </c>
      <c r="CE108" s="94">
        <v>0</v>
      </c>
      <c r="CF108" s="94">
        <v>0</v>
      </c>
      <c r="CG108" s="94">
        <v>0</v>
      </c>
      <c r="CH108" s="94">
        <v>0</v>
      </c>
      <c r="CI108" s="94">
        <v>0</v>
      </c>
      <c r="CJ108" s="94">
        <v>0</v>
      </c>
      <c r="CK108" s="94">
        <v>0</v>
      </c>
      <c r="CL108" s="94">
        <v>0</v>
      </c>
      <c r="CM108" s="94">
        <v>0</v>
      </c>
      <c r="CN108" s="94">
        <v>0</v>
      </c>
      <c r="CO108" s="94">
        <v>0</v>
      </c>
      <c r="CP108" s="94">
        <v>0</v>
      </c>
      <c r="CQ108" s="94">
        <v>0</v>
      </c>
      <c r="CR108" s="94">
        <v>0</v>
      </c>
      <c r="CS108" s="94">
        <v>0</v>
      </c>
      <c r="CT108" s="94">
        <v>0</v>
      </c>
    </row>
    <row r="109" spans="1:98" s="9" customFormat="1" ht="12" customHeight="1" x14ac:dyDescent="0.2">
      <c r="A109" s="99">
        <v>40</v>
      </c>
      <c r="B109" s="150" t="s">
        <v>101</v>
      </c>
      <c r="C109" s="151"/>
      <c r="D109" s="152"/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4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4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4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4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  <c r="BC109" s="94">
        <v>0</v>
      </c>
      <c r="BD109" s="94">
        <v>0</v>
      </c>
      <c r="BE109" s="94">
        <v>0</v>
      </c>
      <c r="BF109" s="94">
        <v>0</v>
      </c>
      <c r="BG109" s="94">
        <v>0</v>
      </c>
      <c r="BH109" s="94">
        <v>0</v>
      </c>
      <c r="BI109" s="94">
        <v>0</v>
      </c>
      <c r="BJ109" s="94">
        <v>0</v>
      </c>
      <c r="BK109" s="94">
        <v>0</v>
      </c>
      <c r="BL109" s="94">
        <v>0</v>
      </c>
      <c r="BM109" s="94">
        <v>0</v>
      </c>
      <c r="BN109" s="94">
        <v>0</v>
      </c>
      <c r="BO109" s="94">
        <v>0</v>
      </c>
      <c r="BP109" s="94">
        <v>0</v>
      </c>
      <c r="BQ109" s="94">
        <v>0</v>
      </c>
      <c r="BR109" s="94">
        <v>0</v>
      </c>
      <c r="BS109" s="94">
        <v>0</v>
      </c>
      <c r="BT109" s="94">
        <v>0</v>
      </c>
      <c r="BU109" s="94">
        <v>0</v>
      </c>
      <c r="BV109" s="94">
        <v>0</v>
      </c>
      <c r="BW109" s="94">
        <v>0</v>
      </c>
      <c r="BX109" s="94">
        <v>0</v>
      </c>
      <c r="BY109" s="94">
        <v>0</v>
      </c>
      <c r="BZ109" s="94">
        <v>0</v>
      </c>
      <c r="CA109" s="94">
        <v>0</v>
      </c>
      <c r="CB109" s="94">
        <v>0</v>
      </c>
      <c r="CC109" s="94">
        <v>0</v>
      </c>
      <c r="CD109" s="94">
        <v>0</v>
      </c>
      <c r="CE109" s="94">
        <v>0</v>
      </c>
      <c r="CF109" s="94">
        <v>0</v>
      </c>
      <c r="CG109" s="94">
        <v>0</v>
      </c>
      <c r="CH109" s="94">
        <v>0</v>
      </c>
      <c r="CI109" s="94">
        <v>0</v>
      </c>
      <c r="CJ109" s="94">
        <v>0</v>
      </c>
      <c r="CK109" s="94">
        <v>0</v>
      </c>
      <c r="CL109" s="94">
        <v>0</v>
      </c>
      <c r="CM109" s="94">
        <v>0</v>
      </c>
      <c r="CN109" s="94">
        <v>0</v>
      </c>
      <c r="CO109" s="94">
        <v>0</v>
      </c>
      <c r="CP109" s="94">
        <v>0</v>
      </c>
      <c r="CQ109" s="94">
        <v>0</v>
      </c>
      <c r="CR109" s="94">
        <v>0</v>
      </c>
      <c r="CS109" s="94">
        <v>0</v>
      </c>
      <c r="CT109" s="94">
        <v>0</v>
      </c>
    </row>
    <row r="110" spans="1:98" s="9" customFormat="1" ht="12" customHeight="1" x14ac:dyDescent="0.2">
      <c r="A110" s="99">
        <v>41</v>
      </c>
      <c r="B110" s="150" t="s">
        <v>102</v>
      </c>
      <c r="C110" s="151"/>
      <c r="D110" s="152"/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4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4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4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4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  <c r="BC110" s="94">
        <v>0</v>
      </c>
      <c r="BD110" s="94">
        <v>0</v>
      </c>
      <c r="BE110" s="94">
        <v>0</v>
      </c>
      <c r="BF110" s="94">
        <v>0</v>
      </c>
      <c r="BG110" s="94">
        <v>0</v>
      </c>
      <c r="BH110" s="94">
        <v>0</v>
      </c>
      <c r="BI110" s="94">
        <v>0</v>
      </c>
      <c r="BJ110" s="94">
        <v>0</v>
      </c>
      <c r="BK110" s="94">
        <v>0</v>
      </c>
      <c r="BL110" s="94">
        <v>0</v>
      </c>
      <c r="BM110" s="94">
        <v>0</v>
      </c>
      <c r="BN110" s="94">
        <v>0</v>
      </c>
      <c r="BO110" s="94">
        <v>0</v>
      </c>
      <c r="BP110" s="94">
        <v>0</v>
      </c>
      <c r="BQ110" s="94">
        <v>0</v>
      </c>
      <c r="BR110" s="94">
        <v>0</v>
      </c>
      <c r="BS110" s="94">
        <v>0</v>
      </c>
      <c r="BT110" s="94">
        <v>0</v>
      </c>
      <c r="BU110" s="94">
        <v>0</v>
      </c>
      <c r="BV110" s="94">
        <v>0</v>
      </c>
      <c r="BW110" s="94">
        <v>0</v>
      </c>
      <c r="BX110" s="94">
        <v>0</v>
      </c>
      <c r="BY110" s="94">
        <v>0</v>
      </c>
      <c r="BZ110" s="94">
        <v>0</v>
      </c>
      <c r="CA110" s="94">
        <v>0</v>
      </c>
      <c r="CB110" s="94">
        <v>0</v>
      </c>
      <c r="CC110" s="94">
        <v>0</v>
      </c>
      <c r="CD110" s="94">
        <v>0</v>
      </c>
      <c r="CE110" s="94">
        <v>0</v>
      </c>
      <c r="CF110" s="94">
        <v>0</v>
      </c>
      <c r="CG110" s="94">
        <v>0</v>
      </c>
      <c r="CH110" s="94">
        <v>0</v>
      </c>
      <c r="CI110" s="94">
        <v>0</v>
      </c>
      <c r="CJ110" s="94">
        <v>0</v>
      </c>
      <c r="CK110" s="94">
        <v>0</v>
      </c>
      <c r="CL110" s="94">
        <v>0</v>
      </c>
      <c r="CM110" s="94">
        <v>0</v>
      </c>
      <c r="CN110" s="94">
        <v>0</v>
      </c>
      <c r="CO110" s="94">
        <v>0</v>
      </c>
      <c r="CP110" s="94">
        <v>0</v>
      </c>
      <c r="CQ110" s="94">
        <v>0</v>
      </c>
      <c r="CR110" s="94">
        <v>0</v>
      </c>
      <c r="CS110" s="94">
        <v>0</v>
      </c>
      <c r="CT110" s="94">
        <v>0</v>
      </c>
    </row>
    <row r="111" spans="1:98" s="9" customFormat="1" ht="12" customHeight="1" x14ac:dyDescent="0.2">
      <c r="A111" s="99">
        <v>42</v>
      </c>
      <c r="B111" s="150" t="s">
        <v>103</v>
      </c>
      <c r="C111" s="151"/>
      <c r="D111" s="152"/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4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4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4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4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  <c r="BC111" s="94">
        <v>0</v>
      </c>
      <c r="BD111" s="94">
        <v>0</v>
      </c>
      <c r="BE111" s="94">
        <v>0</v>
      </c>
      <c r="BF111" s="94">
        <v>0</v>
      </c>
      <c r="BG111" s="94">
        <v>0</v>
      </c>
      <c r="BH111" s="94">
        <v>0</v>
      </c>
      <c r="BI111" s="94">
        <v>0</v>
      </c>
      <c r="BJ111" s="94">
        <v>0</v>
      </c>
      <c r="BK111" s="94">
        <v>0</v>
      </c>
      <c r="BL111" s="94">
        <v>0</v>
      </c>
      <c r="BM111" s="94">
        <v>0</v>
      </c>
      <c r="BN111" s="94">
        <v>0</v>
      </c>
      <c r="BO111" s="94">
        <v>0</v>
      </c>
      <c r="BP111" s="94">
        <v>0</v>
      </c>
      <c r="BQ111" s="94">
        <v>0</v>
      </c>
      <c r="BR111" s="94">
        <v>0</v>
      </c>
      <c r="BS111" s="94">
        <v>0</v>
      </c>
      <c r="BT111" s="94">
        <v>0</v>
      </c>
      <c r="BU111" s="94">
        <v>0</v>
      </c>
      <c r="BV111" s="94">
        <v>0</v>
      </c>
      <c r="BW111" s="94">
        <v>0</v>
      </c>
      <c r="BX111" s="94">
        <v>0</v>
      </c>
      <c r="BY111" s="94">
        <v>0</v>
      </c>
      <c r="BZ111" s="94">
        <v>0</v>
      </c>
      <c r="CA111" s="94">
        <v>0</v>
      </c>
      <c r="CB111" s="94">
        <v>0</v>
      </c>
      <c r="CC111" s="94">
        <v>0</v>
      </c>
      <c r="CD111" s="94">
        <v>0</v>
      </c>
      <c r="CE111" s="94">
        <v>0</v>
      </c>
      <c r="CF111" s="94">
        <v>0</v>
      </c>
      <c r="CG111" s="94">
        <v>0</v>
      </c>
      <c r="CH111" s="94">
        <v>0</v>
      </c>
      <c r="CI111" s="94">
        <v>0</v>
      </c>
      <c r="CJ111" s="94">
        <v>0</v>
      </c>
      <c r="CK111" s="94">
        <v>0</v>
      </c>
      <c r="CL111" s="94">
        <v>0</v>
      </c>
      <c r="CM111" s="94">
        <v>0</v>
      </c>
      <c r="CN111" s="94">
        <v>0</v>
      </c>
      <c r="CO111" s="94">
        <v>0</v>
      </c>
      <c r="CP111" s="94">
        <v>0</v>
      </c>
      <c r="CQ111" s="94">
        <v>0</v>
      </c>
      <c r="CR111" s="94">
        <v>0</v>
      </c>
      <c r="CS111" s="94">
        <v>0</v>
      </c>
      <c r="CT111" s="94">
        <v>0</v>
      </c>
    </row>
    <row r="112" spans="1:98" s="9" customFormat="1" ht="12" customHeight="1" x14ac:dyDescent="0.2">
      <c r="A112" s="99">
        <v>43</v>
      </c>
      <c r="B112" s="150" t="s">
        <v>104</v>
      </c>
      <c r="C112" s="151"/>
      <c r="D112" s="152"/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4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4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  <c r="BC112" s="94">
        <v>0</v>
      </c>
      <c r="BD112" s="94">
        <v>0</v>
      </c>
      <c r="BE112" s="94">
        <v>0</v>
      </c>
      <c r="BF112" s="94">
        <v>0</v>
      </c>
      <c r="BG112" s="94">
        <v>0</v>
      </c>
      <c r="BH112" s="94">
        <v>0</v>
      </c>
      <c r="BI112" s="94">
        <v>0</v>
      </c>
      <c r="BJ112" s="94">
        <v>0</v>
      </c>
      <c r="BK112" s="94">
        <v>0</v>
      </c>
      <c r="BL112" s="94">
        <v>0</v>
      </c>
      <c r="BM112" s="94">
        <v>0</v>
      </c>
      <c r="BN112" s="94">
        <v>0</v>
      </c>
      <c r="BO112" s="94">
        <v>0</v>
      </c>
      <c r="BP112" s="94">
        <v>0</v>
      </c>
      <c r="BQ112" s="94">
        <v>0</v>
      </c>
      <c r="BR112" s="94">
        <v>0</v>
      </c>
      <c r="BS112" s="94">
        <v>0</v>
      </c>
      <c r="BT112" s="94">
        <v>0</v>
      </c>
      <c r="BU112" s="94">
        <v>0</v>
      </c>
      <c r="BV112" s="94">
        <v>0</v>
      </c>
      <c r="BW112" s="94">
        <v>0</v>
      </c>
      <c r="BX112" s="94">
        <v>0</v>
      </c>
      <c r="BY112" s="94">
        <v>0</v>
      </c>
      <c r="BZ112" s="94">
        <v>0</v>
      </c>
      <c r="CA112" s="94">
        <v>0</v>
      </c>
      <c r="CB112" s="94">
        <v>0</v>
      </c>
      <c r="CC112" s="94">
        <v>0</v>
      </c>
      <c r="CD112" s="94">
        <v>0</v>
      </c>
      <c r="CE112" s="94">
        <v>0</v>
      </c>
      <c r="CF112" s="94">
        <v>0</v>
      </c>
      <c r="CG112" s="94">
        <v>0</v>
      </c>
      <c r="CH112" s="94">
        <v>0</v>
      </c>
      <c r="CI112" s="94">
        <v>0</v>
      </c>
      <c r="CJ112" s="94">
        <v>0</v>
      </c>
      <c r="CK112" s="94">
        <v>0</v>
      </c>
      <c r="CL112" s="94">
        <v>0</v>
      </c>
      <c r="CM112" s="94">
        <v>0</v>
      </c>
      <c r="CN112" s="94">
        <v>0</v>
      </c>
      <c r="CO112" s="94">
        <v>0</v>
      </c>
      <c r="CP112" s="94">
        <v>0</v>
      </c>
      <c r="CQ112" s="94">
        <v>0</v>
      </c>
      <c r="CR112" s="94">
        <v>0</v>
      </c>
      <c r="CS112" s="94">
        <v>0</v>
      </c>
      <c r="CT112" s="94">
        <v>0</v>
      </c>
    </row>
    <row r="113" spans="1:98" s="9" customFormat="1" ht="12" customHeight="1" x14ac:dyDescent="0.2">
      <c r="A113" s="99">
        <v>44</v>
      </c>
      <c r="B113" s="150" t="s">
        <v>105</v>
      </c>
      <c r="C113" s="151"/>
      <c r="D113" s="152"/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4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4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4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4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  <c r="BC113" s="94">
        <v>0</v>
      </c>
      <c r="BD113" s="94">
        <v>0</v>
      </c>
      <c r="BE113" s="94">
        <v>0</v>
      </c>
      <c r="BF113" s="94">
        <v>0</v>
      </c>
      <c r="BG113" s="94">
        <v>0</v>
      </c>
      <c r="BH113" s="94">
        <v>0</v>
      </c>
      <c r="BI113" s="94">
        <v>0</v>
      </c>
      <c r="BJ113" s="94">
        <v>0</v>
      </c>
      <c r="BK113" s="94">
        <v>0</v>
      </c>
      <c r="BL113" s="94">
        <v>0</v>
      </c>
      <c r="BM113" s="94">
        <v>0</v>
      </c>
      <c r="BN113" s="94">
        <v>0</v>
      </c>
      <c r="BO113" s="94">
        <v>0</v>
      </c>
      <c r="BP113" s="94">
        <v>0</v>
      </c>
      <c r="BQ113" s="94">
        <v>0</v>
      </c>
      <c r="BR113" s="94">
        <v>0</v>
      </c>
      <c r="BS113" s="94">
        <v>0</v>
      </c>
      <c r="BT113" s="94">
        <v>0</v>
      </c>
      <c r="BU113" s="94">
        <v>0</v>
      </c>
      <c r="BV113" s="94">
        <v>0</v>
      </c>
      <c r="BW113" s="94">
        <v>0</v>
      </c>
      <c r="BX113" s="94">
        <v>0</v>
      </c>
      <c r="BY113" s="94">
        <v>0</v>
      </c>
      <c r="BZ113" s="94">
        <v>0</v>
      </c>
      <c r="CA113" s="94">
        <v>0</v>
      </c>
      <c r="CB113" s="94">
        <v>0</v>
      </c>
      <c r="CC113" s="94">
        <v>0</v>
      </c>
      <c r="CD113" s="94">
        <v>0</v>
      </c>
      <c r="CE113" s="94">
        <v>0</v>
      </c>
      <c r="CF113" s="94">
        <v>0</v>
      </c>
      <c r="CG113" s="94">
        <v>0</v>
      </c>
      <c r="CH113" s="94">
        <v>0</v>
      </c>
      <c r="CI113" s="94">
        <v>0</v>
      </c>
      <c r="CJ113" s="94">
        <v>0</v>
      </c>
      <c r="CK113" s="94">
        <v>0</v>
      </c>
      <c r="CL113" s="94">
        <v>0</v>
      </c>
      <c r="CM113" s="94">
        <v>0</v>
      </c>
      <c r="CN113" s="94">
        <v>0</v>
      </c>
      <c r="CO113" s="94">
        <v>0</v>
      </c>
      <c r="CP113" s="94">
        <v>0</v>
      </c>
      <c r="CQ113" s="94">
        <v>0</v>
      </c>
      <c r="CR113" s="94">
        <v>0</v>
      </c>
      <c r="CS113" s="94">
        <v>0</v>
      </c>
      <c r="CT113" s="94">
        <v>0</v>
      </c>
    </row>
    <row r="114" spans="1:98" s="9" customFormat="1" ht="12" customHeight="1" x14ac:dyDescent="0.2">
      <c r="A114" s="99">
        <v>45</v>
      </c>
      <c r="B114" s="150" t="s">
        <v>106</v>
      </c>
      <c r="C114" s="151"/>
      <c r="D114" s="152"/>
      <c r="E114" s="94">
        <v>0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4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4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4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4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  <c r="BC114" s="94">
        <v>0</v>
      </c>
      <c r="BD114" s="94">
        <v>0</v>
      </c>
      <c r="BE114" s="94">
        <v>0</v>
      </c>
      <c r="BF114" s="94">
        <v>0</v>
      </c>
      <c r="BG114" s="94">
        <v>0</v>
      </c>
      <c r="BH114" s="94">
        <v>0</v>
      </c>
      <c r="BI114" s="94">
        <v>0</v>
      </c>
      <c r="BJ114" s="94">
        <v>0</v>
      </c>
      <c r="BK114" s="94">
        <v>0</v>
      </c>
      <c r="BL114" s="94">
        <v>0</v>
      </c>
      <c r="BM114" s="94">
        <v>0</v>
      </c>
      <c r="BN114" s="94">
        <v>0</v>
      </c>
      <c r="BO114" s="94">
        <v>0</v>
      </c>
      <c r="BP114" s="94">
        <v>0</v>
      </c>
      <c r="BQ114" s="94">
        <v>0</v>
      </c>
      <c r="BR114" s="94">
        <v>0</v>
      </c>
      <c r="BS114" s="94">
        <v>0</v>
      </c>
      <c r="BT114" s="94">
        <v>0</v>
      </c>
      <c r="BU114" s="94">
        <v>0</v>
      </c>
      <c r="BV114" s="94">
        <v>0</v>
      </c>
      <c r="BW114" s="94">
        <v>0</v>
      </c>
      <c r="BX114" s="94">
        <v>0</v>
      </c>
      <c r="BY114" s="94">
        <v>0</v>
      </c>
      <c r="BZ114" s="94">
        <v>0</v>
      </c>
      <c r="CA114" s="94">
        <v>0</v>
      </c>
      <c r="CB114" s="94">
        <v>0</v>
      </c>
      <c r="CC114" s="94">
        <v>0</v>
      </c>
      <c r="CD114" s="94">
        <v>0</v>
      </c>
      <c r="CE114" s="94">
        <v>0</v>
      </c>
      <c r="CF114" s="94">
        <v>0</v>
      </c>
      <c r="CG114" s="94">
        <v>0</v>
      </c>
      <c r="CH114" s="94">
        <v>0</v>
      </c>
      <c r="CI114" s="94">
        <v>0</v>
      </c>
      <c r="CJ114" s="94">
        <v>0</v>
      </c>
      <c r="CK114" s="94">
        <v>0</v>
      </c>
      <c r="CL114" s="94">
        <v>0</v>
      </c>
      <c r="CM114" s="94">
        <v>0</v>
      </c>
      <c r="CN114" s="94">
        <v>0</v>
      </c>
      <c r="CO114" s="94">
        <v>0</v>
      </c>
      <c r="CP114" s="94">
        <v>0</v>
      </c>
      <c r="CQ114" s="94">
        <v>0</v>
      </c>
      <c r="CR114" s="94">
        <v>0</v>
      </c>
      <c r="CS114" s="94">
        <v>0</v>
      </c>
      <c r="CT114" s="94">
        <v>0</v>
      </c>
    </row>
    <row r="115" spans="1:98" s="9" customFormat="1" ht="12" customHeight="1" x14ac:dyDescent="0.2">
      <c r="A115" s="99">
        <v>46</v>
      </c>
      <c r="B115" s="150" t="s">
        <v>107</v>
      </c>
      <c r="C115" s="151"/>
      <c r="D115" s="152"/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4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4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4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4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  <c r="BC115" s="94">
        <v>0</v>
      </c>
      <c r="BD115" s="94">
        <v>0</v>
      </c>
      <c r="BE115" s="94">
        <v>0</v>
      </c>
      <c r="BF115" s="94">
        <v>0</v>
      </c>
      <c r="BG115" s="94">
        <v>0</v>
      </c>
      <c r="BH115" s="94">
        <v>0</v>
      </c>
      <c r="BI115" s="94">
        <v>0</v>
      </c>
      <c r="BJ115" s="94">
        <v>0</v>
      </c>
      <c r="BK115" s="94">
        <v>0</v>
      </c>
      <c r="BL115" s="94">
        <v>0</v>
      </c>
      <c r="BM115" s="94">
        <v>0</v>
      </c>
      <c r="BN115" s="94">
        <v>0</v>
      </c>
      <c r="BO115" s="94">
        <v>0</v>
      </c>
      <c r="BP115" s="94">
        <v>0</v>
      </c>
      <c r="BQ115" s="94">
        <v>0</v>
      </c>
      <c r="BR115" s="94">
        <v>0</v>
      </c>
      <c r="BS115" s="94">
        <v>0</v>
      </c>
      <c r="BT115" s="94">
        <v>0</v>
      </c>
      <c r="BU115" s="94">
        <v>0</v>
      </c>
      <c r="BV115" s="94">
        <v>0</v>
      </c>
      <c r="BW115" s="94">
        <v>0</v>
      </c>
      <c r="BX115" s="94">
        <v>0</v>
      </c>
      <c r="BY115" s="94">
        <v>0</v>
      </c>
      <c r="BZ115" s="94">
        <v>0</v>
      </c>
      <c r="CA115" s="94">
        <v>0</v>
      </c>
      <c r="CB115" s="94">
        <v>0</v>
      </c>
      <c r="CC115" s="94">
        <v>0</v>
      </c>
      <c r="CD115" s="94">
        <v>0</v>
      </c>
      <c r="CE115" s="94">
        <v>0</v>
      </c>
      <c r="CF115" s="94">
        <v>0</v>
      </c>
      <c r="CG115" s="94">
        <v>0</v>
      </c>
      <c r="CH115" s="94">
        <v>0</v>
      </c>
      <c r="CI115" s="94">
        <v>0</v>
      </c>
      <c r="CJ115" s="94">
        <v>0</v>
      </c>
      <c r="CK115" s="94">
        <v>0</v>
      </c>
      <c r="CL115" s="94">
        <v>0</v>
      </c>
      <c r="CM115" s="94">
        <v>0</v>
      </c>
      <c r="CN115" s="94">
        <v>0</v>
      </c>
      <c r="CO115" s="94">
        <v>0</v>
      </c>
      <c r="CP115" s="94">
        <v>0</v>
      </c>
      <c r="CQ115" s="94">
        <v>0</v>
      </c>
      <c r="CR115" s="94">
        <v>0</v>
      </c>
      <c r="CS115" s="94">
        <v>0</v>
      </c>
      <c r="CT115" s="94">
        <v>0</v>
      </c>
    </row>
    <row r="116" spans="1:98" s="9" customFormat="1" ht="12" customHeight="1" x14ac:dyDescent="0.2">
      <c r="A116" s="99">
        <v>47</v>
      </c>
      <c r="B116" s="150" t="s">
        <v>108</v>
      </c>
      <c r="C116" s="151"/>
      <c r="D116" s="152"/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4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4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4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4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  <c r="BC116" s="94">
        <v>0</v>
      </c>
      <c r="BD116" s="94">
        <v>0</v>
      </c>
      <c r="BE116" s="94">
        <v>0</v>
      </c>
      <c r="BF116" s="94">
        <v>0</v>
      </c>
      <c r="BG116" s="94">
        <v>0</v>
      </c>
      <c r="BH116" s="94">
        <v>0</v>
      </c>
      <c r="BI116" s="94">
        <v>0</v>
      </c>
      <c r="BJ116" s="94">
        <v>0</v>
      </c>
      <c r="BK116" s="94">
        <v>0</v>
      </c>
      <c r="BL116" s="94">
        <v>0</v>
      </c>
      <c r="BM116" s="94">
        <v>0</v>
      </c>
      <c r="BN116" s="94">
        <v>0</v>
      </c>
      <c r="BO116" s="94">
        <v>0</v>
      </c>
      <c r="BP116" s="94">
        <v>0</v>
      </c>
      <c r="BQ116" s="94">
        <v>0</v>
      </c>
      <c r="BR116" s="94">
        <v>0</v>
      </c>
      <c r="BS116" s="94">
        <v>0</v>
      </c>
      <c r="BT116" s="94">
        <v>0</v>
      </c>
      <c r="BU116" s="94">
        <v>0</v>
      </c>
      <c r="BV116" s="94">
        <v>0</v>
      </c>
      <c r="BW116" s="94">
        <v>0</v>
      </c>
      <c r="BX116" s="94">
        <v>0</v>
      </c>
      <c r="BY116" s="94">
        <v>0</v>
      </c>
      <c r="BZ116" s="94">
        <v>0</v>
      </c>
      <c r="CA116" s="94">
        <v>0</v>
      </c>
      <c r="CB116" s="94">
        <v>0</v>
      </c>
      <c r="CC116" s="94">
        <v>0</v>
      </c>
      <c r="CD116" s="94">
        <v>0</v>
      </c>
      <c r="CE116" s="94">
        <v>0</v>
      </c>
      <c r="CF116" s="94">
        <v>0</v>
      </c>
      <c r="CG116" s="94">
        <v>0</v>
      </c>
      <c r="CH116" s="94">
        <v>0</v>
      </c>
      <c r="CI116" s="94">
        <v>0</v>
      </c>
      <c r="CJ116" s="94">
        <v>0</v>
      </c>
      <c r="CK116" s="94">
        <v>0</v>
      </c>
      <c r="CL116" s="94">
        <v>0</v>
      </c>
      <c r="CM116" s="94">
        <v>0</v>
      </c>
      <c r="CN116" s="94">
        <v>0</v>
      </c>
      <c r="CO116" s="94">
        <v>0</v>
      </c>
      <c r="CP116" s="94">
        <v>0</v>
      </c>
      <c r="CQ116" s="94">
        <v>0</v>
      </c>
      <c r="CR116" s="94">
        <v>0</v>
      </c>
      <c r="CS116" s="94">
        <v>0</v>
      </c>
      <c r="CT116" s="94">
        <v>0</v>
      </c>
    </row>
    <row r="117" spans="1:98" s="9" customFormat="1" ht="12" customHeight="1" x14ac:dyDescent="0.2">
      <c r="A117" s="99">
        <v>48</v>
      </c>
      <c r="B117" s="150" t="s">
        <v>109</v>
      </c>
      <c r="C117" s="151"/>
      <c r="D117" s="152"/>
      <c r="E117" s="94">
        <v>0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4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4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4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4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  <c r="BC117" s="94">
        <v>0</v>
      </c>
      <c r="BD117" s="94">
        <v>0</v>
      </c>
      <c r="BE117" s="94">
        <v>0</v>
      </c>
      <c r="BF117" s="94">
        <v>0</v>
      </c>
      <c r="BG117" s="94">
        <v>0</v>
      </c>
      <c r="BH117" s="94">
        <v>0</v>
      </c>
      <c r="BI117" s="94">
        <v>0</v>
      </c>
      <c r="BJ117" s="94">
        <v>0</v>
      </c>
      <c r="BK117" s="94">
        <v>0</v>
      </c>
      <c r="BL117" s="94">
        <v>0</v>
      </c>
      <c r="BM117" s="94">
        <v>0</v>
      </c>
      <c r="BN117" s="94">
        <v>0</v>
      </c>
      <c r="BO117" s="94">
        <v>0</v>
      </c>
      <c r="BP117" s="94">
        <v>0</v>
      </c>
      <c r="BQ117" s="94">
        <v>0</v>
      </c>
      <c r="BR117" s="94">
        <v>0</v>
      </c>
      <c r="BS117" s="94">
        <v>0</v>
      </c>
      <c r="BT117" s="94">
        <v>0</v>
      </c>
      <c r="BU117" s="94">
        <v>0</v>
      </c>
      <c r="BV117" s="94">
        <v>0</v>
      </c>
      <c r="BW117" s="94">
        <v>0</v>
      </c>
      <c r="BX117" s="94">
        <v>0</v>
      </c>
      <c r="BY117" s="94">
        <v>0</v>
      </c>
      <c r="BZ117" s="94">
        <v>0</v>
      </c>
      <c r="CA117" s="94">
        <v>0</v>
      </c>
      <c r="CB117" s="94">
        <v>0</v>
      </c>
      <c r="CC117" s="94">
        <v>0</v>
      </c>
      <c r="CD117" s="94">
        <v>0</v>
      </c>
      <c r="CE117" s="94">
        <v>0</v>
      </c>
      <c r="CF117" s="94">
        <v>0</v>
      </c>
      <c r="CG117" s="94">
        <v>0</v>
      </c>
      <c r="CH117" s="94">
        <v>0</v>
      </c>
      <c r="CI117" s="94">
        <v>0</v>
      </c>
      <c r="CJ117" s="94">
        <v>0</v>
      </c>
      <c r="CK117" s="94">
        <v>0</v>
      </c>
      <c r="CL117" s="94">
        <v>0</v>
      </c>
      <c r="CM117" s="94">
        <v>0</v>
      </c>
      <c r="CN117" s="94">
        <v>0</v>
      </c>
      <c r="CO117" s="94">
        <v>0</v>
      </c>
      <c r="CP117" s="94">
        <v>0</v>
      </c>
      <c r="CQ117" s="94">
        <v>0</v>
      </c>
      <c r="CR117" s="94">
        <v>0</v>
      </c>
      <c r="CS117" s="94">
        <v>0</v>
      </c>
      <c r="CT117" s="94">
        <v>0</v>
      </c>
    </row>
  </sheetData>
  <mergeCells count="112">
    <mergeCell ref="B117:D117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86:D86"/>
    <mergeCell ref="B87:D87"/>
    <mergeCell ref="B89:D89"/>
    <mergeCell ref="B90:D90"/>
    <mergeCell ref="B91:D91"/>
    <mergeCell ref="B92:D92"/>
    <mergeCell ref="B80:D80"/>
    <mergeCell ref="B81:D81"/>
    <mergeCell ref="B82:D82"/>
    <mergeCell ref="B83:D83"/>
    <mergeCell ref="B84:D84"/>
    <mergeCell ref="B85:D85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AR68:AS68"/>
    <mergeCell ref="AT68:AU68"/>
    <mergeCell ref="AV68:AV69"/>
    <mergeCell ref="AW68:AX68"/>
    <mergeCell ref="AY68:AZ68"/>
    <mergeCell ref="BA68:BB68"/>
    <mergeCell ref="AG68:AH68"/>
    <mergeCell ref="AI68:AJ68"/>
    <mergeCell ref="AK68:AK69"/>
    <mergeCell ref="AL68:AM68"/>
    <mergeCell ref="AN68:AO68"/>
    <mergeCell ref="AP68:AQ68"/>
    <mergeCell ref="V68:W68"/>
    <mergeCell ref="X68:Y68"/>
    <mergeCell ref="Z68:Z69"/>
    <mergeCell ref="AA68:AB68"/>
    <mergeCell ref="AC68:AD68"/>
    <mergeCell ref="AE68:AF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A67:A69"/>
    <mergeCell ref="B67:D69"/>
    <mergeCell ref="E67:O67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Abr!Área_de_impresión</vt:lpstr>
      <vt:lpstr>Agos!Área_de_impresión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ESTADÍSTICA OGESS AM - UE 401</cp:lastModifiedBy>
  <cp:lastPrinted>2012-02-07T18:03:33Z</cp:lastPrinted>
  <dcterms:created xsi:type="dcterms:W3CDTF">2007-01-24T14:26:39Z</dcterms:created>
  <dcterms:modified xsi:type="dcterms:W3CDTF">2021-01-14T13:12:51Z</dcterms:modified>
</cp:coreProperties>
</file>