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hidePivotFieldList="1"/>
  <mc:AlternateContent xmlns:mc="http://schemas.openxmlformats.org/markup-compatibility/2006">
    <mc:Choice Requires="x15">
      <x15ac:absPath xmlns:x15ac="http://schemas.microsoft.com/office/spreadsheetml/2010/11/ac" url="Z:\ESTADISTICA\INDICADORES\2024\INDICADORES SANITARIOS 2024\METAS INDICADORES 2024\"/>
    </mc:Choice>
  </mc:AlternateContent>
  <xr:revisionPtr revIDLastSave="0" documentId="13_ncr:1_{679FF5E3-855F-4C78-8E8A-192F12146752}" xr6:coauthVersionLast="47" xr6:coauthVersionMax="47" xr10:uidLastSave="{00000000-0000-0000-0000-000000000000}"/>
  <bookViews>
    <workbookView xWindow="-120" yWindow="-120" windowWidth="29040" windowHeight="15720" tabRatio="745" firstSheet="1" activeTab="1" xr2:uid="{00000000-000D-0000-FFFF-FFFF00000000}"/>
  </bookViews>
  <sheets>
    <sheet name="Sheet 1" sheetId="3" state="hidden" r:id="rId1"/>
    <sheet name="MOYOBAMBA" sheetId="40" r:id="rId2"/>
    <sheet name="1 NIVEL " sheetId="25" r:id="rId3"/>
    <sheet name="2 NIVEL" sheetId="20" r:id="rId4"/>
    <sheet name="IPRESS VPH" sheetId="24" r:id="rId5"/>
    <sheet name="INDICADORES SANITARIOS" sheetId="42" r:id="rId6"/>
    <sheet name="DATOS" sheetId="43" r:id="rId7"/>
    <sheet name="Foglio2" sheetId="5" state="hidden" r:id="rId8"/>
    <sheet name="Sheet 1 (3)" sheetId="6" state="hidden" r:id="rId9"/>
    <sheet name="Sheet 1 (2)" sheetId="8" state="hidden" r:id="rId10"/>
    <sheet name="Hoja1" sheetId="9" state="hidden" r:id="rId11"/>
  </sheets>
  <definedNames>
    <definedName name="_xlnm._FilterDatabase" localSheetId="1" hidden="1">MOYOBAMBA!$A$4:$R$43</definedName>
    <definedName name="_xlnm._FilterDatabase" localSheetId="9" hidden="1">'Sheet 1 (2)'!$B$3:$AH$536</definedName>
    <definedName name="_xlnm._FilterDatabase" localSheetId="8" hidden="1">'Sheet 1 (3)'!$A$1:$AM$553</definedName>
  </definedNames>
  <calcPr calcId="191029"/>
</workbook>
</file>

<file path=xl/calcChain.xml><?xml version="1.0" encoding="utf-8"?>
<calcChain xmlns="http://schemas.openxmlformats.org/spreadsheetml/2006/main">
  <c r="E3" i="43" l="1"/>
  <c r="F3" i="43"/>
  <c r="G3" i="43"/>
  <c r="E4" i="43"/>
  <c r="F4" i="43"/>
  <c r="G4" i="43"/>
  <c r="E5" i="43"/>
  <c r="F5" i="43"/>
  <c r="G5" i="43"/>
  <c r="E6" i="43"/>
  <c r="F6" i="43"/>
  <c r="G6" i="43"/>
  <c r="E7" i="43"/>
  <c r="F7" i="43"/>
  <c r="G7" i="43"/>
  <c r="E8" i="43"/>
  <c r="F8" i="43"/>
  <c r="G8" i="43"/>
  <c r="E9" i="43"/>
  <c r="F9" i="43"/>
  <c r="G9" i="43"/>
  <c r="E10" i="43"/>
  <c r="F10" i="43"/>
  <c r="G10" i="43"/>
  <c r="E11" i="43"/>
  <c r="F11" i="43"/>
  <c r="G11" i="43"/>
  <c r="E12" i="43"/>
  <c r="F12" i="43"/>
  <c r="G12" i="43"/>
  <c r="E13" i="43"/>
  <c r="F13" i="43"/>
  <c r="G13" i="43"/>
  <c r="E14" i="43"/>
  <c r="F14" i="43"/>
  <c r="G14" i="43"/>
  <c r="E15" i="43"/>
  <c r="F15" i="43"/>
  <c r="G15" i="43"/>
  <c r="E16" i="43"/>
  <c r="F16" i="43"/>
  <c r="G16" i="43"/>
  <c r="E17" i="43"/>
  <c r="F17" i="43"/>
  <c r="G17" i="43"/>
  <c r="E18" i="43"/>
  <c r="F18" i="43"/>
  <c r="G18" i="43"/>
  <c r="E19" i="43"/>
  <c r="F19" i="43"/>
  <c r="G19" i="43"/>
  <c r="E20" i="43"/>
  <c r="F20" i="43"/>
  <c r="G20" i="43"/>
  <c r="E21" i="43"/>
  <c r="F21" i="43"/>
  <c r="G21" i="43"/>
  <c r="E22" i="43"/>
  <c r="F22" i="43"/>
  <c r="G22" i="43"/>
  <c r="E23" i="43"/>
  <c r="F23" i="43"/>
  <c r="G23" i="43"/>
  <c r="E24" i="43"/>
  <c r="F24" i="43"/>
  <c r="G24" i="43"/>
  <c r="E25" i="43"/>
  <c r="F25" i="43"/>
  <c r="G25" i="43"/>
  <c r="E26" i="43"/>
  <c r="F26" i="43"/>
  <c r="G26" i="43"/>
  <c r="E27" i="43"/>
  <c r="F27" i="43"/>
  <c r="G27" i="43"/>
  <c r="E28" i="43"/>
  <c r="F28" i="43"/>
  <c r="G28" i="43"/>
  <c r="E29" i="43"/>
  <c r="F29" i="43"/>
  <c r="G29" i="43"/>
  <c r="E30" i="43"/>
  <c r="F30" i="43"/>
  <c r="G30" i="43"/>
  <c r="E31" i="43"/>
  <c r="F31" i="43"/>
  <c r="G31" i="43"/>
  <c r="E32" i="43"/>
  <c r="F32" i="43"/>
  <c r="G32" i="43"/>
  <c r="E33" i="43"/>
  <c r="F33" i="43"/>
  <c r="G33" i="43"/>
  <c r="E34" i="43"/>
  <c r="F34" i="43"/>
  <c r="G34" i="43"/>
  <c r="E35" i="43"/>
  <c r="F35" i="43"/>
  <c r="G35" i="43"/>
  <c r="E36" i="43"/>
  <c r="F36" i="43"/>
  <c r="G36" i="43"/>
  <c r="E37" i="43"/>
  <c r="F37" i="43"/>
  <c r="G37" i="43"/>
  <c r="E38" i="43"/>
  <c r="F38" i="43"/>
  <c r="G38" i="43"/>
  <c r="E39" i="43"/>
  <c r="F39" i="43"/>
  <c r="G39" i="43"/>
  <c r="E40" i="43"/>
  <c r="F40" i="43"/>
  <c r="G40" i="43"/>
  <c r="E41" i="43"/>
  <c r="F41" i="43"/>
  <c r="G41" i="43"/>
  <c r="E42" i="43"/>
  <c r="F42" i="43"/>
  <c r="G42" i="43"/>
  <c r="E43" i="43"/>
  <c r="F43" i="43"/>
  <c r="G43" i="43"/>
  <c r="F2" i="43"/>
  <c r="G2" i="43"/>
  <c r="E2" i="43"/>
  <c r="D3" i="43"/>
  <c r="D4" i="43"/>
  <c r="D5" i="43"/>
  <c r="D6" i="43"/>
  <c r="D7" i="43"/>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2" i="43"/>
  <c r="C3" i="43"/>
  <c r="C4" i="43"/>
  <c r="C5" i="43"/>
  <c r="C6" i="43"/>
  <c r="C7" i="43"/>
  <c r="C8" i="43"/>
  <c r="C9" i="43"/>
  <c r="C10" i="43"/>
  <c r="C11" i="43"/>
  <c r="C12" i="43"/>
  <c r="C13" i="43"/>
  <c r="C14" i="43"/>
  <c r="C15" i="43"/>
  <c r="C16" i="43"/>
  <c r="C17" i="43"/>
  <c r="C18" i="43"/>
  <c r="C19" i="43"/>
  <c r="C20" i="43"/>
  <c r="C21" i="43"/>
  <c r="C22" i="43"/>
  <c r="C23" i="43"/>
  <c r="C24" i="43"/>
  <c r="C25" i="43"/>
  <c r="C26" i="43"/>
  <c r="C27" i="43"/>
  <c r="C28" i="43"/>
  <c r="C29" i="43"/>
  <c r="C30" i="43"/>
  <c r="C31" i="43"/>
  <c r="C32" i="43"/>
  <c r="C33" i="43"/>
  <c r="C34" i="43"/>
  <c r="C35" i="43"/>
  <c r="C36" i="43"/>
  <c r="C37" i="43"/>
  <c r="C38" i="43"/>
  <c r="C39" i="43"/>
  <c r="C40" i="43"/>
  <c r="C41" i="43"/>
  <c r="C42" i="43"/>
  <c r="C43" i="43"/>
  <c r="C2" i="43"/>
  <c r="B3" i="43"/>
  <c r="B4" i="43"/>
  <c r="B5" i="43"/>
  <c r="B6" i="43"/>
  <c r="B7" i="43"/>
  <c r="B8" i="43"/>
  <c r="B9" i="43"/>
  <c r="B10" i="43"/>
  <c r="B11" i="43"/>
  <c r="B12" i="43"/>
  <c r="B13" i="43"/>
  <c r="B14" i="43"/>
  <c r="B15" i="43"/>
  <c r="B16" i="43"/>
  <c r="B17" i="43"/>
  <c r="B18" i="43"/>
  <c r="B19" i="43"/>
  <c r="B20" i="43"/>
  <c r="B21" i="43"/>
  <c r="B22" i="43"/>
  <c r="B23" i="43"/>
  <c r="B24" i="43"/>
  <c r="B25" i="43"/>
  <c r="B26" i="43"/>
  <c r="B27" i="43"/>
  <c r="B28" i="43"/>
  <c r="B29" i="43"/>
  <c r="B30" i="43"/>
  <c r="B31" i="43"/>
  <c r="B32" i="43"/>
  <c r="B33" i="43"/>
  <c r="B34" i="43"/>
  <c r="B35" i="43"/>
  <c r="B36" i="43"/>
  <c r="B37" i="43"/>
  <c r="B38" i="43"/>
  <c r="B39" i="43"/>
  <c r="B40" i="43"/>
  <c r="B41" i="43"/>
  <c r="B42" i="43"/>
  <c r="B43" i="43"/>
  <c r="B2" i="43"/>
  <c r="F46" i="40"/>
  <c r="R46" i="40" l="1"/>
  <c r="M46" i="40"/>
  <c r="N46" i="40"/>
  <c r="H46" i="40"/>
  <c r="G46" i="40"/>
  <c r="L46" i="40"/>
  <c r="G40" i="24" l="1"/>
  <c r="H40" i="24" s="1"/>
  <c r="F40" i="24"/>
  <c r="D39" i="24"/>
  <c r="E38" i="24"/>
  <c r="F38" i="24" s="1"/>
  <c r="E37" i="24"/>
  <c r="F37" i="24" s="1"/>
  <c r="E36" i="24"/>
  <c r="F36" i="24" s="1"/>
  <c r="H36" i="24" s="1"/>
  <c r="E35" i="24"/>
  <c r="F35" i="24" s="1"/>
  <c r="H35" i="24" s="1"/>
  <c r="E34" i="24"/>
  <c r="F34" i="24" s="1"/>
  <c r="D33" i="24"/>
  <c r="E32" i="24"/>
  <c r="G32" i="24" s="1"/>
  <c r="H32" i="24" s="1"/>
  <c r="E31" i="24"/>
  <c r="G31" i="24" s="1"/>
  <c r="H31" i="24" s="1"/>
  <c r="E30" i="24"/>
  <c r="F30" i="24" s="1"/>
  <c r="E29" i="24"/>
  <c r="G29" i="24" s="1"/>
  <c r="H29" i="24" s="1"/>
  <c r="D28" i="24"/>
  <c r="E27" i="24"/>
  <c r="G27" i="24" s="1"/>
  <c r="H27" i="24" s="1"/>
  <c r="E26" i="24"/>
  <c r="F26" i="24" s="1"/>
  <c r="G25" i="24"/>
  <c r="D24" i="24"/>
  <c r="E23" i="24"/>
  <c r="F23" i="24" s="1"/>
  <c r="H23" i="24" s="1"/>
  <c r="E22" i="24"/>
  <c r="G22" i="24" s="1"/>
  <c r="H22" i="24" s="1"/>
  <c r="G21" i="24"/>
  <c r="G20" i="24"/>
  <c r="H20" i="24" s="1"/>
  <c r="F20" i="24"/>
  <c r="D20" i="24"/>
  <c r="E19" i="24"/>
  <c r="G19" i="24" s="1"/>
  <c r="H19" i="24" s="1"/>
  <c r="E18" i="24"/>
  <c r="F18" i="24" s="1"/>
  <c r="E17" i="24"/>
  <c r="G17" i="24" s="1"/>
  <c r="H17" i="24" s="1"/>
  <c r="D15" i="24"/>
  <c r="E14" i="24"/>
  <c r="G14" i="24" s="1"/>
  <c r="H14" i="24" s="1"/>
  <c r="E13" i="24"/>
  <c r="F13" i="24" s="1"/>
  <c r="E12" i="24"/>
  <c r="E11" i="24"/>
  <c r="G11" i="24" s="1"/>
  <c r="H11" i="24" s="1"/>
  <c r="E10" i="24"/>
  <c r="G10" i="24" s="1"/>
  <c r="H10" i="24" s="1"/>
  <c r="E9" i="24"/>
  <c r="G9" i="24" s="1"/>
  <c r="H9" i="24" s="1"/>
  <c r="E8" i="24"/>
  <c r="H8" i="24" s="1"/>
  <c r="E7" i="24"/>
  <c r="G7" i="24" s="1"/>
  <c r="G37" i="24" l="1"/>
  <c r="H37" i="24" s="1"/>
  <c r="F29" i="24"/>
  <c r="F39" i="24"/>
  <c r="G18" i="24"/>
  <c r="H18" i="24" s="1"/>
  <c r="F27" i="24"/>
  <c r="F28" i="24" s="1"/>
  <c r="F31" i="24"/>
  <c r="F22" i="24"/>
  <c r="F24" i="24" s="1"/>
  <c r="E24" i="24"/>
  <c r="G13" i="24"/>
  <c r="H13" i="24" s="1"/>
  <c r="H24" i="24"/>
  <c r="G23" i="24"/>
  <c r="G24" i="24" s="1"/>
  <c r="H7" i="24"/>
  <c r="F32" i="24"/>
  <c r="F11" i="24"/>
  <c r="G26" i="24"/>
  <c r="G30" i="24"/>
  <c r="H30" i="24" s="1"/>
  <c r="H33" i="24" s="1"/>
  <c r="G34" i="24"/>
  <c r="G38" i="24"/>
  <c r="H38" i="24" s="1"/>
  <c r="F7" i="24"/>
  <c r="F14" i="24"/>
  <c r="F17" i="24"/>
  <c r="F19" i="24"/>
  <c r="F9" i="24"/>
  <c r="F8" i="24"/>
  <c r="F10" i="24"/>
  <c r="F33" i="24" l="1"/>
  <c r="G39" i="24"/>
  <c r="G15" i="24"/>
  <c r="H15" i="24"/>
  <c r="H26" i="24"/>
  <c r="H28" i="24" s="1"/>
  <c r="G28" i="24"/>
  <c r="G33" i="24"/>
  <c r="F15" i="24"/>
  <c r="H34" i="24"/>
  <c r="H39" i="24" s="1"/>
  <c r="AM510" i="6" l="1"/>
  <c r="AJ510" i="6"/>
  <c r="AK510" i="6" s="1"/>
  <c r="AG510" i="6"/>
  <c r="AC510" i="6"/>
  <c r="AE510" i="6" s="1"/>
  <c r="Z510" i="6"/>
  <c r="AA510" i="6" s="1"/>
  <c r="V510" i="6"/>
  <c r="W510" i="6" s="1"/>
  <c r="R510" i="6"/>
  <c r="S510" i="6" s="1"/>
  <c r="M510" i="6"/>
  <c r="N510" i="6" s="1"/>
  <c r="AM509" i="6"/>
  <c r="AJ509" i="6"/>
  <c r="AK509" i="6" s="1"/>
  <c r="AG509" i="6"/>
  <c r="AC509" i="6"/>
  <c r="AE509" i="6" s="1"/>
  <c r="Z509" i="6"/>
  <c r="AA509" i="6" s="1"/>
  <c r="V509" i="6"/>
  <c r="W509" i="6" s="1"/>
  <c r="R509" i="6"/>
  <c r="S509" i="6" s="1"/>
  <c r="M509" i="6"/>
  <c r="N509" i="6" s="1"/>
  <c r="AM508" i="6"/>
  <c r="AJ508" i="6"/>
  <c r="AK508" i="6" s="1"/>
  <c r="AG508" i="6"/>
  <c r="AC508" i="6"/>
  <c r="AE508" i="6" s="1"/>
  <c r="Z508" i="6"/>
  <c r="AA508" i="6" s="1"/>
  <c r="V508" i="6"/>
  <c r="W508" i="6" s="1"/>
  <c r="R508" i="6"/>
  <c r="S508" i="6" s="1"/>
  <c r="M508" i="6"/>
  <c r="N508" i="6" s="1"/>
  <c r="AM507" i="6"/>
  <c r="AJ507" i="6"/>
  <c r="AK507" i="6" s="1"/>
  <c r="AG507" i="6"/>
  <c r="AC507" i="6"/>
  <c r="AE507" i="6" s="1"/>
  <c r="Z507" i="6"/>
  <c r="AA507" i="6" s="1"/>
  <c r="V507" i="6"/>
  <c r="W507" i="6" s="1"/>
  <c r="R507" i="6"/>
  <c r="S507" i="6" s="1"/>
  <c r="M507" i="6"/>
  <c r="N507" i="6" s="1"/>
  <c r="AM506" i="6"/>
  <c r="AJ506" i="6"/>
  <c r="AK506" i="6" s="1"/>
  <c r="AG506" i="6"/>
  <c r="AC506" i="6"/>
  <c r="AE506" i="6" s="1"/>
  <c r="Z506" i="6"/>
  <c r="AA506" i="6" s="1"/>
  <c r="V506" i="6"/>
  <c r="W506" i="6" s="1"/>
  <c r="R506" i="6"/>
  <c r="S506" i="6" s="1"/>
  <c r="M506" i="6"/>
  <c r="N506" i="6" s="1"/>
  <c r="AM505" i="6"/>
  <c r="AJ505" i="6"/>
  <c r="AK505" i="6" s="1"/>
  <c r="AG505" i="6"/>
  <c r="AC505" i="6"/>
  <c r="AE505" i="6" s="1"/>
  <c r="Z505" i="6"/>
  <c r="AA505" i="6" s="1"/>
  <c r="V505" i="6"/>
  <c r="W505" i="6" s="1"/>
  <c r="R505" i="6"/>
  <c r="S505" i="6" s="1"/>
  <c r="M505" i="6"/>
  <c r="N505" i="6" s="1"/>
  <c r="AM504" i="6"/>
  <c r="AJ504" i="6"/>
  <c r="AK504" i="6" s="1"/>
  <c r="AG504" i="6"/>
  <c r="AC504" i="6"/>
  <c r="AE504" i="6" s="1"/>
  <c r="Z504" i="6"/>
  <c r="AA504" i="6" s="1"/>
  <c r="V504" i="6"/>
  <c r="W504" i="6" s="1"/>
  <c r="R504" i="6"/>
  <c r="S504" i="6" s="1"/>
  <c r="M504" i="6"/>
  <c r="N504" i="6" s="1"/>
  <c r="AM503" i="6"/>
  <c r="AJ503" i="6"/>
  <c r="AK503" i="6" s="1"/>
  <c r="AG503" i="6"/>
  <c r="AC503" i="6"/>
  <c r="AE503" i="6" s="1"/>
  <c r="Z503" i="6"/>
  <c r="AA503" i="6" s="1"/>
  <c r="V503" i="6"/>
  <c r="W503" i="6" s="1"/>
  <c r="R503" i="6"/>
  <c r="S503" i="6" s="1"/>
  <c r="M503" i="6"/>
  <c r="N503" i="6" s="1"/>
  <c r="AM502" i="6"/>
  <c r="AJ502" i="6"/>
  <c r="AK502" i="6" s="1"/>
  <c r="AG502" i="6"/>
  <c r="AC502" i="6"/>
  <c r="AE502" i="6" s="1"/>
  <c r="Z502" i="6"/>
  <c r="AA502" i="6" s="1"/>
  <c r="V502" i="6"/>
  <c r="W502" i="6" s="1"/>
  <c r="R502" i="6"/>
  <c r="S502" i="6" s="1"/>
  <c r="M502" i="6"/>
  <c r="N502" i="6" s="1"/>
  <c r="AM501" i="6"/>
  <c r="AJ501" i="6"/>
  <c r="AK501" i="6" s="1"/>
  <c r="AG501" i="6"/>
  <c r="AC501" i="6"/>
  <c r="AE501" i="6" s="1"/>
  <c r="Z501" i="6"/>
  <c r="AA501" i="6" s="1"/>
  <c r="V501" i="6"/>
  <c r="W501" i="6" s="1"/>
  <c r="R501" i="6"/>
  <c r="S501" i="6" s="1"/>
  <c r="M501" i="6"/>
  <c r="N501" i="6" s="1"/>
  <c r="AM500" i="6"/>
  <c r="AJ500" i="6"/>
  <c r="AK500" i="6" s="1"/>
  <c r="AG500" i="6"/>
  <c r="AC500" i="6"/>
  <c r="AE500" i="6" s="1"/>
  <c r="Z500" i="6"/>
  <c r="AA500" i="6" s="1"/>
  <c r="V500" i="6"/>
  <c r="W500" i="6" s="1"/>
  <c r="R500" i="6"/>
  <c r="S500" i="6" s="1"/>
  <c r="M500" i="6"/>
  <c r="N500" i="6" s="1"/>
  <c r="AM499" i="6"/>
  <c r="AJ499" i="6"/>
  <c r="AK499" i="6" s="1"/>
  <c r="AG499" i="6"/>
  <c r="AC499" i="6"/>
  <c r="AE499" i="6" s="1"/>
  <c r="Z499" i="6"/>
  <c r="AA499" i="6" s="1"/>
  <c r="V499" i="6"/>
  <c r="W499" i="6" s="1"/>
  <c r="R499" i="6"/>
  <c r="S499" i="6" s="1"/>
  <c r="M499" i="6"/>
  <c r="N499" i="6" s="1"/>
  <c r="AM498" i="6"/>
  <c r="AJ498" i="6"/>
  <c r="AK498" i="6" s="1"/>
  <c r="AG498" i="6"/>
  <c r="AC498" i="6"/>
  <c r="AE498" i="6" s="1"/>
  <c r="Z498" i="6"/>
  <c r="AA498" i="6" s="1"/>
  <c r="V498" i="6"/>
  <c r="W498" i="6" s="1"/>
  <c r="R498" i="6"/>
  <c r="S498" i="6" s="1"/>
  <c r="M498" i="6"/>
  <c r="N498" i="6" s="1"/>
  <c r="AM497" i="6"/>
  <c r="AJ497" i="6"/>
  <c r="AK497" i="6" s="1"/>
  <c r="AG497" i="6"/>
  <c r="AC497" i="6"/>
  <c r="AE497" i="6" s="1"/>
  <c r="Z497" i="6"/>
  <c r="AA497" i="6" s="1"/>
  <c r="V497" i="6"/>
  <c r="W497" i="6" s="1"/>
  <c r="R497" i="6"/>
  <c r="S497" i="6" s="1"/>
  <c r="M497" i="6"/>
  <c r="N497" i="6" s="1"/>
  <c r="AM496" i="6"/>
  <c r="AJ496" i="6"/>
  <c r="AK496" i="6" s="1"/>
  <c r="AG496" i="6"/>
  <c r="AC496" i="6"/>
  <c r="AE496" i="6" s="1"/>
  <c r="Z496" i="6"/>
  <c r="AA496" i="6" s="1"/>
  <c r="V496" i="6"/>
  <c r="W496" i="6" s="1"/>
  <c r="R496" i="6"/>
  <c r="S496" i="6" s="1"/>
  <c r="M496" i="6"/>
  <c r="N496" i="6" s="1"/>
  <c r="AM495" i="6"/>
  <c r="AJ495" i="6"/>
  <c r="AK495" i="6" s="1"/>
  <c r="AG495" i="6"/>
  <c r="AC495" i="6"/>
  <c r="AE495" i="6" s="1"/>
  <c r="Z495" i="6"/>
  <c r="AA495" i="6" s="1"/>
  <c r="V495" i="6"/>
  <c r="W495" i="6" s="1"/>
  <c r="R495" i="6"/>
  <c r="S495" i="6" s="1"/>
  <c r="M495" i="6"/>
  <c r="N495" i="6" s="1"/>
  <c r="AM494" i="6"/>
  <c r="AJ494" i="6"/>
  <c r="AK494" i="6" s="1"/>
  <c r="AG494" i="6"/>
  <c r="AC494" i="6"/>
  <c r="AE494" i="6" s="1"/>
  <c r="Z494" i="6"/>
  <c r="AA494" i="6" s="1"/>
  <c r="V494" i="6"/>
  <c r="W494" i="6" s="1"/>
  <c r="R494" i="6"/>
  <c r="S494" i="6" s="1"/>
  <c r="M494" i="6"/>
  <c r="N494" i="6" s="1"/>
  <c r="AM493" i="6"/>
  <c r="AJ493" i="6"/>
  <c r="AK493" i="6" s="1"/>
  <c r="AG493" i="6"/>
  <c r="AC493" i="6"/>
  <c r="AE493" i="6" s="1"/>
  <c r="Z493" i="6"/>
  <c r="AA493" i="6" s="1"/>
  <c r="V493" i="6"/>
  <c r="W493" i="6" s="1"/>
  <c r="R493" i="6"/>
  <c r="S493" i="6" s="1"/>
  <c r="M493" i="6"/>
  <c r="N493" i="6" s="1"/>
  <c r="AM492" i="6"/>
  <c r="AJ492" i="6"/>
  <c r="AK492" i="6" s="1"/>
  <c r="AG492" i="6"/>
  <c r="AC492" i="6"/>
  <c r="AE492" i="6" s="1"/>
  <c r="Z492" i="6"/>
  <c r="AA492" i="6" s="1"/>
  <c r="V492" i="6"/>
  <c r="W492" i="6" s="1"/>
  <c r="R492" i="6"/>
  <c r="S492" i="6" s="1"/>
  <c r="M492" i="6"/>
  <c r="N492" i="6" s="1"/>
  <c r="AM491" i="6"/>
  <c r="AJ491" i="6"/>
  <c r="AK491" i="6" s="1"/>
  <c r="AG491" i="6"/>
  <c r="AC491" i="6"/>
  <c r="AE491" i="6" s="1"/>
  <c r="Z491" i="6"/>
  <c r="AA491" i="6" s="1"/>
  <c r="V491" i="6"/>
  <c r="W491" i="6" s="1"/>
  <c r="R491" i="6"/>
  <c r="S491" i="6" s="1"/>
  <c r="M491" i="6"/>
  <c r="N491" i="6" s="1"/>
  <c r="AM490" i="6"/>
  <c r="AJ490" i="6"/>
  <c r="AK490" i="6" s="1"/>
  <c r="AG490" i="6"/>
  <c r="AC490" i="6"/>
  <c r="AE490" i="6" s="1"/>
  <c r="Z490" i="6"/>
  <c r="AA490" i="6" s="1"/>
  <c r="V490" i="6"/>
  <c r="W490" i="6" s="1"/>
  <c r="R490" i="6"/>
  <c r="S490" i="6" s="1"/>
  <c r="M490" i="6"/>
  <c r="N490" i="6" s="1"/>
  <c r="AM489" i="6"/>
  <c r="AJ489" i="6"/>
  <c r="AK489" i="6" s="1"/>
  <c r="AG489" i="6"/>
  <c r="AC489" i="6"/>
  <c r="AE489" i="6" s="1"/>
  <c r="Z489" i="6"/>
  <c r="AA489" i="6" s="1"/>
  <c r="V489" i="6"/>
  <c r="W489" i="6" s="1"/>
  <c r="R489" i="6"/>
  <c r="S489" i="6" s="1"/>
  <c r="M489" i="6"/>
  <c r="N489" i="6" s="1"/>
  <c r="AM488" i="6"/>
  <c r="AJ488" i="6"/>
  <c r="AK488" i="6" s="1"/>
  <c r="AG488" i="6"/>
  <c r="AC488" i="6"/>
  <c r="AE488" i="6" s="1"/>
  <c r="Z488" i="6"/>
  <c r="AA488" i="6" s="1"/>
  <c r="V488" i="6"/>
  <c r="W488" i="6" s="1"/>
  <c r="R488" i="6"/>
  <c r="S488" i="6" s="1"/>
  <c r="M488" i="6"/>
  <c r="N488" i="6" s="1"/>
  <c r="AM487" i="6"/>
  <c r="AJ487" i="6"/>
  <c r="AK487" i="6" s="1"/>
  <c r="AG487" i="6"/>
  <c r="AC487" i="6"/>
  <c r="AE487" i="6" s="1"/>
  <c r="Z487" i="6"/>
  <c r="AA487" i="6" s="1"/>
  <c r="V487" i="6"/>
  <c r="W487" i="6" s="1"/>
  <c r="R487" i="6"/>
  <c r="S487" i="6" s="1"/>
  <c r="M487" i="6"/>
  <c r="N487" i="6" s="1"/>
  <c r="AM486" i="6"/>
  <c r="AJ486" i="6"/>
  <c r="AK486" i="6" s="1"/>
  <c r="AG486" i="6"/>
  <c r="AC486" i="6"/>
  <c r="AE486" i="6" s="1"/>
  <c r="Z486" i="6"/>
  <c r="AA486" i="6" s="1"/>
  <c r="V486" i="6"/>
  <c r="W486" i="6" s="1"/>
  <c r="R486" i="6"/>
  <c r="S486" i="6" s="1"/>
  <c r="M486" i="6"/>
  <c r="N486" i="6" s="1"/>
  <c r="AM485" i="6"/>
  <c r="AJ485" i="6"/>
  <c r="AK485" i="6" s="1"/>
  <c r="AG485" i="6"/>
  <c r="AC485" i="6"/>
  <c r="AE485" i="6" s="1"/>
  <c r="Z485" i="6"/>
  <c r="AA485" i="6" s="1"/>
  <c r="V485" i="6"/>
  <c r="W485" i="6" s="1"/>
  <c r="R485" i="6"/>
  <c r="S485" i="6" s="1"/>
  <c r="M485" i="6"/>
  <c r="N485" i="6" s="1"/>
  <c r="AM484" i="6"/>
  <c r="AJ484" i="6"/>
  <c r="AK484" i="6" s="1"/>
  <c r="AG484" i="6"/>
  <c r="AC484" i="6"/>
  <c r="AE484" i="6" s="1"/>
  <c r="Z484" i="6"/>
  <c r="AA484" i="6" s="1"/>
  <c r="V484" i="6"/>
  <c r="W484" i="6" s="1"/>
  <c r="R484" i="6"/>
  <c r="S484" i="6" s="1"/>
  <c r="M484" i="6"/>
  <c r="N484" i="6" s="1"/>
  <c r="AM483" i="6"/>
  <c r="AJ483" i="6"/>
  <c r="AG483" i="6"/>
  <c r="AC483" i="6"/>
  <c r="Z483" i="6"/>
  <c r="V483" i="6"/>
  <c r="R483" i="6"/>
  <c r="M483" i="6"/>
  <c r="AM482" i="6"/>
  <c r="AJ482" i="6"/>
  <c r="AK482" i="6" s="1"/>
  <c r="AG482" i="6"/>
  <c r="AC482" i="6"/>
  <c r="AE482" i="6" s="1"/>
  <c r="Z482" i="6"/>
  <c r="AA482" i="6" s="1"/>
  <c r="V482" i="6"/>
  <c r="W482" i="6" s="1"/>
  <c r="R482" i="6"/>
  <c r="S482" i="6" s="1"/>
  <c r="M482" i="6"/>
  <c r="N482" i="6" s="1"/>
  <c r="AM481" i="6"/>
  <c r="AJ481" i="6"/>
  <c r="AK481" i="6" s="1"/>
  <c r="AG481" i="6"/>
  <c r="AC481" i="6"/>
  <c r="AE481" i="6" s="1"/>
  <c r="Z481" i="6"/>
  <c r="AA481" i="6" s="1"/>
  <c r="V481" i="6"/>
  <c r="W481" i="6" s="1"/>
  <c r="R481" i="6"/>
  <c r="S481" i="6" s="1"/>
  <c r="M481" i="6"/>
  <c r="N481" i="6" s="1"/>
  <c r="AM480" i="6"/>
  <c r="AJ480" i="6"/>
  <c r="AK480" i="6" s="1"/>
  <c r="AG480" i="6"/>
  <c r="AC480" i="6"/>
  <c r="AE480" i="6" s="1"/>
  <c r="Z480" i="6"/>
  <c r="AA480" i="6" s="1"/>
  <c r="V480" i="6"/>
  <c r="W480" i="6" s="1"/>
  <c r="R480" i="6"/>
  <c r="S480" i="6" s="1"/>
  <c r="M480" i="6"/>
  <c r="N480" i="6" s="1"/>
  <c r="AM479" i="6"/>
  <c r="AJ479" i="6"/>
  <c r="AK479" i="6" s="1"/>
  <c r="AG479" i="6"/>
  <c r="AC479" i="6"/>
  <c r="AE479" i="6" s="1"/>
  <c r="Z479" i="6"/>
  <c r="AA479" i="6" s="1"/>
  <c r="V479" i="6"/>
  <c r="W479" i="6" s="1"/>
  <c r="R479" i="6"/>
  <c r="S479" i="6" s="1"/>
  <c r="M479" i="6"/>
  <c r="N479" i="6" s="1"/>
  <c r="AM478" i="6"/>
  <c r="AJ478" i="6"/>
  <c r="AK478" i="6" s="1"/>
  <c r="AG478" i="6"/>
  <c r="AC478" i="6"/>
  <c r="AE478" i="6" s="1"/>
  <c r="Z478" i="6"/>
  <c r="AA478" i="6" s="1"/>
  <c r="V478" i="6"/>
  <c r="W478" i="6" s="1"/>
  <c r="R478" i="6"/>
  <c r="S478" i="6" s="1"/>
  <c r="M478" i="6"/>
  <c r="N478" i="6" s="1"/>
  <c r="AM477" i="6"/>
  <c r="AJ477" i="6"/>
  <c r="AG477" i="6"/>
  <c r="AC477" i="6"/>
  <c r="AE477" i="6" s="1"/>
  <c r="Z477" i="6"/>
  <c r="AA477" i="6" s="1"/>
  <c r="V477" i="6"/>
  <c r="W477" i="6" s="1"/>
  <c r="R477" i="6"/>
  <c r="S477" i="6" s="1"/>
  <c r="M477" i="6"/>
  <c r="N477" i="6" s="1"/>
  <c r="AM476" i="6"/>
  <c r="AJ476" i="6"/>
  <c r="AG476" i="6"/>
  <c r="AC476" i="6"/>
  <c r="AE476" i="6" s="1"/>
  <c r="Z476" i="6"/>
  <c r="AA476" i="6" s="1"/>
  <c r="V476" i="6"/>
  <c r="W476" i="6" s="1"/>
  <c r="R476" i="6"/>
  <c r="S476" i="6" s="1"/>
  <c r="M476" i="6"/>
  <c r="N476" i="6" s="1"/>
  <c r="AM475" i="6"/>
  <c r="AK475" i="6"/>
  <c r="AJ475" i="6"/>
  <c r="AG475" i="6"/>
  <c r="AC475" i="6"/>
  <c r="AE475" i="6" s="1"/>
  <c r="Z475" i="6"/>
  <c r="AA475" i="6" s="1"/>
  <c r="V475" i="6"/>
  <c r="W475" i="6" s="1"/>
  <c r="R475" i="6"/>
  <c r="S475" i="6" s="1"/>
  <c r="M475" i="6"/>
  <c r="N475" i="6" s="1"/>
  <c r="AM474" i="6"/>
  <c r="AK474" i="6"/>
  <c r="AJ474" i="6"/>
  <c r="AG474" i="6"/>
  <c r="AC474" i="6"/>
  <c r="AE474" i="6" s="1"/>
  <c r="Z474" i="6"/>
  <c r="AA474" i="6" s="1"/>
  <c r="V474" i="6"/>
  <c r="W474" i="6" s="1"/>
  <c r="S474" i="6"/>
  <c r="R474" i="6"/>
  <c r="M474" i="6"/>
  <c r="N474" i="6" s="1"/>
  <c r="AM473" i="6"/>
  <c r="AK473" i="6"/>
  <c r="AJ473" i="6"/>
  <c r="AG473" i="6"/>
  <c r="AC473" i="6"/>
  <c r="AE473" i="6" s="1"/>
  <c r="Z473" i="6"/>
  <c r="AA473" i="6" s="1"/>
  <c r="V473" i="6"/>
  <c r="W473" i="6" s="1"/>
  <c r="R473" i="6"/>
  <c r="S473" i="6" s="1"/>
  <c r="N473" i="6"/>
  <c r="M473" i="6"/>
  <c r="AM472" i="6"/>
  <c r="AK472" i="6"/>
  <c r="AJ472" i="6"/>
  <c r="AG472" i="6"/>
  <c r="AC472" i="6"/>
  <c r="AE472" i="6" s="1"/>
  <c r="Z472" i="6"/>
  <c r="AA472" i="6" s="1"/>
  <c r="V472" i="6"/>
  <c r="W472" i="6" s="1"/>
  <c r="R472" i="6"/>
  <c r="S472" i="6" s="1"/>
  <c r="N472" i="6"/>
  <c r="M472" i="6"/>
  <c r="AM471" i="6"/>
  <c r="AK471" i="6"/>
  <c r="AJ471" i="6"/>
  <c r="AG471" i="6"/>
  <c r="AC471" i="6"/>
  <c r="AE471" i="6" s="1"/>
  <c r="Z471" i="6"/>
  <c r="AA471" i="6" s="1"/>
  <c r="V471" i="6"/>
  <c r="W471" i="6" s="1"/>
  <c r="R471" i="6"/>
  <c r="S471" i="6" s="1"/>
  <c r="N471" i="6"/>
  <c r="M471" i="6"/>
  <c r="AM470" i="6"/>
  <c r="AK470" i="6"/>
  <c r="AJ470" i="6"/>
  <c r="AG470" i="6"/>
  <c r="AC470" i="6"/>
  <c r="AE470" i="6" s="1"/>
  <c r="Z470" i="6"/>
  <c r="AA470" i="6" s="1"/>
  <c r="V470" i="6"/>
  <c r="W470" i="6" s="1"/>
  <c r="R470" i="6"/>
  <c r="S470" i="6" s="1"/>
  <c r="N470" i="6"/>
  <c r="M470" i="6"/>
  <c r="AM469" i="6"/>
  <c r="AK469" i="6"/>
  <c r="AJ469" i="6"/>
  <c r="AG469" i="6"/>
  <c r="AC469" i="6"/>
  <c r="AE469" i="6" s="1"/>
  <c r="Z469" i="6"/>
  <c r="AA469" i="6" s="1"/>
  <c r="V469" i="6"/>
  <c r="W469" i="6" s="1"/>
  <c r="R469" i="6"/>
  <c r="S469" i="6" s="1"/>
  <c r="N469" i="6"/>
  <c r="M469" i="6"/>
  <c r="AM468" i="6"/>
  <c r="AK468" i="6"/>
  <c r="AJ468" i="6"/>
  <c r="AG468" i="6"/>
  <c r="AC468" i="6"/>
  <c r="AE468" i="6" s="1"/>
  <c r="Z468" i="6"/>
  <c r="AA468" i="6" s="1"/>
  <c r="V468" i="6"/>
  <c r="W468" i="6" s="1"/>
  <c r="S468" i="6"/>
  <c r="R468" i="6"/>
  <c r="M468" i="6"/>
  <c r="N468" i="6" s="1"/>
  <c r="AM467" i="6"/>
  <c r="AK467" i="6"/>
  <c r="AJ467" i="6"/>
  <c r="AG467" i="6"/>
  <c r="AC467" i="6"/>
  <c r="AE467" i="6" s="1"/>
  <c r="Z467" i="6"/>
  <c r="AA467" i="6" s="1"/>
  <c r="V467" i="6"/>
  <c r="W467" i="6" s="1"/>
  <c r="S467" i="6"/>
  <c r="R467" i="6"/>
  <c r="N467" i="6"/>
  <c r="M467" i="6"/>
  <c r="AM466" i="6"/>
  <c r="AK466" i="6"/>
  <c r="AJ466" i="6"/>
  <c r="AG466" i="6"/>
  <c r="AC466" i="6"/>
  <c r="AE466" i="6" s="1"/>
  <c r="Z466" i="6"/>
  <c r="AA466" i="6" s="1"/>
  <c r="V466" i="6"/>
  <c r="W466" i="6" s="1"/>
  <c r="R466" i="6"/>
  <c r="S466" i="6" s="1"/>
  <c r="N466" i="6"/>
  <c r="M466" i="6"/>
  <c r="AM465" i="6"/>
  <c r="AJ465" i="6"/>
  <c r="AK465" i="6" s="1"/>
  <c r="AG465" i="6"/>
  <c r="AC465" i="6"/>
  <c r="AE465" i="6" s="1"/>
  <c r="Z465" i="6"/>
  <c r="AA465" i="6" s="1"/>
  <c r="V465" i="6"/>
  <c r="W465" i="6" s="1"/>
  <c r="R465" i="6"/>
  <c r="S465" i="6" s="1"/>
  <c r="M465" i="6"/>
  <c r="AM464" i="6"/>
  <c r="AJ464" i="6"/>
  <c r="AK464" i="6" s="1"/>
  <c r="AG464" i="6"/>
  <c r="AC464" i="6"/>
  <c r="AE464" i="6" s="1"/>
  <c r="Z464" i="6"/>
  <c r="AA464" i="6" s="1"/>
  <c r="V464" i="6"/>
  <c r="W464" i="6" s="1"/>
  <c r="R464" i="6"/>
  <c r="S464" i="6" s="1"/>
  <c r="M464" i="6"/>
  <c r="N464" i="6" s="1"/>
  <c r="AM463" i="6"/>
  <c r="AJ463" i="6"/>
  <c r="AG463" i="6"/>
  <c r="AC463" i="6"/>
  <c r="AE463" i="6" s="1"/>
  <c r="Z463" i="6"/>
  <c r="AA463" i="6" s="1"/>
  <c r="V463" i="6"/>
  <c r="W463" i="6" s="1"/>
  <c r="R463" i="6"/>
  <c r="S463" i="6" s="1"/>
  <c r="N463" i="6"/>
  <c r="M463" i="6"/>
  <c r="AM462" i="6"/>
  <c r="AK462" i="6"/>
  <c r="AJ462" i="6"/>
  <c r="AG462" i="6"/>
  <c r="AC462" i="6"/>
  <c r="AE462" i="6" s="1"/>
  <c r="Z462" i="6"/>
  <c r="AA462" i="6" s="1"/>
  <c r="V462" i="6"/>
  <c r="W462" i="6" s="1"/>
  <c r="S462" i="6"/>
  <c r="R462" i="6"/>
  <c r="N462" i="6"/>
  <c r="M462" i="6"/>
  <c r="AM461" i="6"/>
  <c r="AJ461" i="6"/>
  <c r="AG461" i="6"/>
  <c r="AC461" i="6"/>
  <c r="Z461" i="6"/>
  <c r="AA461" i="6" s="1"/>
  <c r="V461" i="6"/>
  <c r="W461" i="6" s="1"/>
  <c r="R461" i="6"/>
  <c r="S461" i="6" s="1"/>
  <c r="M461" i="6"/>
  <c r="N461" i="6" s="1"/>
  <c r="AM460" i="6"/>
  <c r="AK460" i="6"/>
  <c r="AJ460" i="6"/>
  <c r="AG460" i="6"/>
  <c r="AC460" i="6"/>
  <c r="AE460" i="6" s="1"/>
  <c r="Z460" i="6"/>
  <c r="AA460" i="6" s="1"/>
  <c r="V460" i="6"/>
  <c r="W460" i="6" s="1"/>
  <c r="R460" i="6"/>
  <c r="S460" i="6" s="1"/>
  <c r="N460" i="6"/>
  <c r="M460" i="6"/>
  <c r="AM459" i="6"/>
  <c r="AK459" i="6"/>
  <c r="AJ459" i="6"/>
  <c r="AG459" i="6"/>
  <c r="AC459" i="6"/>
  <c r="AE459" i="6" s="1"/>
  <c r="Z459" i="6"/>
  <c r="AA459" i="6" s="1"/>
  <c r="V459" i="6"/>
  <c r="W459" i="6" s="1"/>
  <c r="S459" i="6"/>
  <c r="R459" i="6"/>
  <c r="N459" i="6"/>
  <c r="M459" i="6"/>
  <c r="AM458" i="6"/>
  <c r="AK458" i="6"/>
  <c r="AJ458" i="6"/>
  <c r="AG458" i="6"/>
  <c r="AC458" i="6"/>
  <c r="AE458" i="6" s="1"/>
  <c r="Z458" i="6"/>
  <c r="AA458" i="6" s="1"/>
  <c r="V458" i="6"/>
  <c r="W458" i="6" s="1"/>
  <c r="R458" i="6"/>
  <c r="S458" i="6" s="1"/>
  <c r="N458" i="6"/>
  <c r="M458" i="6"/>
  <c r="AM457" i="6"/>
  <c r="AK457" i="6"/>
  <c r="AJ457" i="6"/>
  <c r="AG457" i="6"/>
  <c r="AC457" i="6"/>
  <c r="AE457" i="6" s="1"/>
  <c r="Z457" i="6"/>
  <c r="AA457" i="6" s="1"/>
  <c r="V457" i="6"/>
  <c r="W457" i="6" s="1"/>
  <c r="R457" i="6"/>
  <c r="S457" i="6" s="1"/>
  <c r="N457" i="6"/>
  <c r="M457" i="6"/>
  <c r="AM456" i="6"/>
  <c r="AK456" i="6"/>
  <c r="AJ456" i="6"/>
  <c r="AG456" i="6"/>
  <c r="AC456" i="6"/>
  <c r="AE456" i="6" s="1"/>
  <c r="Z456" i="6"/>
  <c r="AA456" i="6" s="1"/>
  <c r="V456" i="6"/>
  <c r="W456" i="6" s="1"/>
  <c r="R456" i="6"/>
  <c r="S456" i="6" s="1"/>
  <c r="N456" i="6"/>
  <c r="M456" i="6"/>
  <c r="AM455" i="6"/>
  <c r="AJ455" i="6"/>
  <c r="AK455" i="6" s="1"/>
  <c r="AG455" i="6"/>
  <c r="AC455" i="6"/>
  <c r="AE455" i="6" s="1"/>
  <c r="Z455" i="6"/>
  <c r="AA455" i="6" s="1"/>
  <c r="V455" i="6"/>
  <c r="W455" i="6" s="1"/>
  <c r="R455" i="6"/>
  <c r="S455" i="6" s="1"/>
  <c r="O455" i="6"/>
  <c r="M455" i="6"/>
  <c r="N455" i="6" s="1"/>
  <c r="AM454" i="6"/>
  <c r="AJ454" i="6"/>
  <c r="AK454" i="6" s="1"/>
  <c r="AG454" i="6"/>
  <c r="AC454" i="6"/>
  <c r="AE454" i="6" s="1"/>
  <c r="Z454" i="6"/>
  <c r="AA454" i="6" s="1"/>
  <c r="V454" i="6"/>
  <c r="W454" i="6" s="1"/>
  <c r="R454" i="6"/>
  <c r="S454" i="6" s="1"/>
  <c r="O454" i="6"/>
  <c r="M454" i="6"/>
  <c r="N454" i="6" s="1"/>
  <c r="AM453" i="6"/>
  <c r="AJ453" i="6"/>
  <c r="AK453" i="6" s="1"/>
  <c r="AG453" i="6"/>
  <c r="AC453" i="6"/>
  <c r="AE453" i="6" s="1"/>
  <c r="Z453" i="6"/>
  <c r="AA453" i="6" s="1"/>
  <c r="V453" i="6"/>
  <c r="W453" i="6" s="1"/>
  <c r="R453" i="6"/>
  <c r="S453" i="6" s="1"/>
  <c r="O453" i="6"/>
  <c r="M453" i="6"/>
  <c r="N453" i="6" s="1"/>
  <c r="AM452" i="6"/>
  <c r="AJ452" i="6"/>
  <c r="AK452" i="6" s="1"/>
  <c r="AG452" i="6"/>
  <c r="AC452" i="6"/>
  <c r="AE452" i="6" s="1"/>
  <c r="Z452" i="6"/>
  <c r="AA452" i="6" s="1"/>
  <c r="V452" i="6"/>
  <c r="W452" i="6" s="1"/>
  <c r="R452" i="6"/>
  <c r="S452" i="6" s="1"/>
  <c r="O452" i="6"/>
  <c r="M452" i="6"/>
  <c r="N452" i="6" s="1"/>
  <c r="AM451" i="6"/>
  <c r="AJ451" i="6"/>
  <c r="AK451" i="6" s="1"/>
  <c r="AG451" i="6"/>
  <c r="AC451" i="6"/>
  <c r="AE451" i="6" s="1"/>
  <c r="Z451" i="6"/>
  <c r="AA451" i="6" s="1"/>
  <c r="V451" i="6"/>
  <c r="W451" i="6" s="1"/>
  <c r="R451" i="6"/>
  <c r="S451" i="6" s="1"/>
  <c r="O451" i="6"/>
  <c r="M451" i="6"/>
  <c r="N451" i="6" s="1"/>
  <c r="AM450" i="6"/>
  <c r="AJ450" i="6"/>
  <c r="AK450" i="6" s="1"/>
  <c r="AG450" i="6"/>
  <c r="AC450" i="6"/>
  <c r="AE450" i="6" s="1"/>
  <c r="Z450" i="6"/>
  <c r="AA450" i="6" s="1"/>
  <c r="V450" i="6"/>
  <c r="W450" i="6" s="1"/>
  <c r="R450" i="6"/>
  <c r="S450" i="6" s="1"/>
  <c r="O450" i="6"/>
  <c r="M450" i="6"/>
  <c r="N450" i="6" s="1"/>
  <c r="AM449" i="6"/>
  <c r="AJ449" i="6"/>
  <c r="AK449" i="6" s="1"/>
  <c r="AG449" i="6"/>
  <c r="AC449" i="6"/>
  <c r="AE449" i="6" s="1"/>
  <c r="Z449" i="6"/>
  <c r="AA449" i="6" s="1"/>
  <c r="V449" i="6"/>
  <c r="W449" i="6" s="1"/>
  <c r="R449" i="6"/>
  <c r="S449" i="6" s="1"/>
  <c r="O449" i="6"/>
  <c r="M449" i="6"/>
  <c r="N449" i="6" s="1"/>
  <c r="AM448" i="6"/>
  <c r="AJ448" i="6"/>
  <c r="AK448" i="6" s="1"/>
  <c r="AG448" i="6"/>
  <c r="AC448" i="6"/>
  <c r="AE448" i="6" s="1"/>
  <c r="Z448" i="6"/>
  <c r="AA448" i="6" s="1"/>
  <c r="V448" i="6"/>
  <c r="W448" i="6" s="1"/>
  <c r="R448" i="6"/>
  <c r="S448" i="6" s="1"/>
  <c r="O448" i="6"/>
  <c r="M448" i="6"/>
  <c r="N448" i="6" s="1"/>
  <c r="AM447" i="6"/>
  <c r="AJ447" i="6"/>
  <c r="AK447" i="6" s="1"/>
  <c r="AG447" i="6"/>
  <c r="AC447" i="6"/>
  <c r="AE447" i="6" s="1"/>
  <c r="Z447" i="6"/>
  <c r="AA447" i="6" s="1"/>
  <c r="V447" i="6"/>
  <c r="W447" i="6" s="1"/>
  <c r="R447" i="6"/>
  <c r="S447" i="6" s="1"/>
  <c r="O447" i="6"/>
  <c r="M447" i="6"/>
  <c r="N447" i="6" s="1"/>
  <c r="AM446" i="6"/>
  <c r="AJ446" i="6"/>
  <c r="AK446" i="6" s="1"/>
  <c r="AG446" i="6"/>
  <c r="AC446" i="6"/>
  <c r="AE446" i="6" s="1"/>
  <c r="Z446" i="6"/>
  <c r="AA446" i="6" s="1"/>
  <c r="V446" i="6"/>
  <c r="W446" i="6" s="1"/>
  <c r="R446" i="6"/>
  <c r="S446" i="6" s="1"/>
  <c r="O446" i="6"/>
  <c r="M446" i="6"/>
  <c r="N446" i="6" s="1"/>
  <c r="AM445" i="6"/>
  <c r="AJ445" i="6"/>
  <c r="AK445" i="6" s="1"/>
  <c r="AG445" i="6"/>
  <c r="AC445" i="6"/>
  <c r="AE445" i="6" s="1"/>
  <c r="Z445" i="6"/>
  <c r="AA445" i="6" s="1"/>
  <c r="V445" i="6"/>
  <c r="W445" i="6" s="1"/>
  <c r="R445" i="6"/>
  <c r="S445" i="6" s="1"/>
  <c r="O445" i="6"/>
  <c r="M445" i="6"/>
  <c r="N445" i="6" s="1"/>
  <c r="AM444" i="6"/>
  <c r="AJ444" i="6"/>
  <c r="AK444" i="6" s="1"/>
  <c r="AG444" i="6"/>
  <c r="AC444" i="6"/>
  <c r="AE444" i="6" s="1"/>
  <c r="Z444" i="6"/>
  <c r="AA444" i="6" s="1"/>
  <c r="V444" i="6"/>
  <c r="W444" i="6" s="1"/>
  <c r="R444" i="6"/>
  <c r="S444" i="6" s="1"/>
  <c r="O444" i="6"/>
  <c r="M444" i="6"/>
  <c r="N444" i="6" s="1"/>
  <c r="AM443" i="6"/>
  <c r="AJ443" i="6"/>
  <c r="AK443" i="6" s="1"/>
  <c r="AG443" i="6"/>
  <c r="AC443" i="6"/>
  <c r="AE443" i="6" s="1"/>
  <c r="Z443" i="6"/>
  <c r="AA443" i="6" s="1"/>
  <c r="V443" i="6"/>
  <c r="W443" i="6" s="1"/>
  <c r="R443" i="6"/>
  <c r="S443" i="6" s="1"/>
  <c r="O443" i="6"/>
  <c r="M443" i="6"/>
  <c r="N443" i="6" s="1"/>
  <c r="AM442" i="6"/>
  <c r="AK442" i="6"/>
  <c r="AJ442" i="6"/>
  <c r="AG442" i="6"/>
  <c r="AC442" i="6"/>
  <c r="AE442" i="6" s="1"/>
  <c r="Z442" i="6"/>
  <c r="AA442" i="6" s="1"/>
  <c r="V442" i="6"/>
  <c r="W442" i="6" s="1"/>
  <c r="R442" i="6"/>
  <c r="S442" i="6" s="1"/>
  <c r="O442" i="6"/>
  <c r="M442" i="6"/>
  <c r="N442" i="6" s="1"/>
  <c r="AM441" i="6"/>
  <c r="AJ441" i="6"/>
  <c r="AG441" i="6"/>
  <c r="AC441" i="6"/>
  <c r="AE441" i="6" s="1"/>
  <c r="Z441" i="6"/>
  <c r="AA441" i="6" s="1"/>
  <c r="V441" i="6"/>
  <c r="W441" i="6" s="1"/>
  <c r="R441" i="6"/>
  <c r="S441" i="6" s="1"/>
  <c r="O441" i="6"/>
  <c r="M441" i="6"/>
  <c r="N441" i="6" s="1"/>
  <c r="AM440" i="6"/>
  <c r="AK440" i="6"/>
  <c r="AJ440" i="6"/>
  <c r="AG440" i="6"/>
  <c r="AC440" i="6"/>
  <c r="AE440" i="6" s="1"/>
  <c r="Z440" i="6"/>
  <c r="AA440" i="6" s="1"/>
  <c r="V440" i="6"/>
  <c r="W440" i="6" s="1"/>
  <c r="R440" i="6"/>
  <c r="S440" i="6" s="1"/>
  <c r="O440" i="6"/>
  <c r="M440" i="6"/>
  <c r="N440" i="6" s="1"/>
  <c r="AM439" i="6"/>
  <c r="AK439" i="6"/>
  <c r="AJ439" i="6"/>
  <c r="AG439" i="6"/>
  <c r="AC439" i="6"/>
  <c r="AE439" i="6" s="1"/>
  <c r="Z439" i="6"/>
  <c r="AA439" i="6" s="1"/>
  <c r="V439" i="6"/>
  <c r="W439" i="6" s="1"/>
  <c r="R439" i="6"/>
  <c r="S439" i="6" s="1"/>
  <c r="O439" i="6"/>
  <c r="M439" i="6"/>
  <c r="N439" i="6" s="1"/>
  <c r="AM438" i="6"/>
  <c r="AK438" i="6"/>
  <c r="AJ438" i="6"/>
  <c r="AG438" i="6"/>
  <c r="AC438" i="6"/>
  <c r="AE438" i="6" s="1"/>
  <c r="Z438" i="6"/>
  <c r="AA438" i="6" s="1"/>
  <c r="V438" i="6"/>
  <c r="W438" i="6" s="1"/>
  <c r="R438" i="6"/>
  <c r="S438" i="6" s="1"/>
  <c r="O438" i="6"/>
  <c r="M438" i="6"/>
  <c r="N438" i="6" s="1"/>
  <c r="AM437" i="6"/>
  <c r="AK437" i="6"/>
  <c r="AJ437" i="6"/>
  <c r="AG437" i="6"/>
  <c r="AC437" i="6"/>
  <c r="AE437" i="6" s="1"/>
  <c r="Z437" i="6"/>
  <c r="AA437" i="6" s="1"/>
  <c r="V437" i="6"/>
  <c r="W437" i="6" s="1"/>
  <c r="R437" i="6"/>
  <c r="S437" i="6" s="1"/>
  <c r="O437" i="6"/>
  <c r="M437" i="6"/>
  <c r="N437" i="6" s="1"/>
  <c r="AM436" i="6"/>
  <c r="AJ436" i="6"/>
  <c r="AK436" i="6" s="1"/>
  <c r="AG436" i="6"/>
  <c r="AC436" i="6"/>
  <c r="AE436" i="6" s="1"/>
  <c r="Z436" i="6"/>
  <c r="AA436" i="6" s="1"/>
  <c r="V436" i="6"/>
  <c r="W436" i="6" s="1"/>
  <c r="R436" i="6"/>
  <c r="S436" i="6" s="1"/>
  <c r="O436" i="6"/>
  <c r="M436" i="6"/>
  <c r="N436" i="6" s="1"/>
  <c r="AM435" i="6"/>
  <c r="AJ435" i="6"/>
  <c r="AK435" i="6" s="1"/>
  <c r="AG435" i="6"/>
  <c r="AC435" i="6"/>
  <c r="AE435" i="6" s="1"/>
  <c r="Z435" i="6"/>
  <c r="AA435" i="6" s="1"/>
  <c r="V435" i="6"/>
  <c r="W435" i="6" s="1"/>
  <c r="R435" i="6"/>
  <c r="S435" i="6" s="1"/>
  <c r="O435" i="6"/>
  <c r="M435" i="6"/>
  <c r="N435" i="6" s="1"/>
  <c r="AM434" i="6"/>
  <c r="AJ434" i="6"/>
  <c r="AK434" i="6" s="1"/>
  <c r="AG434" i="6"/>
  <c r="AC434" i="6"/>
  <c r="AE434" i="6" s="1"/>
  <c r="Z434" i="6"/>
  <c r="AA434" i="6" s="1"/>
  <c r="V434" i="6"/>
  <c r="W434" i="6" s="1"/>
  <c r="R434" i="6"/>
  <c r="S434" i="6" s="1"/>
  <c r="O434" i="6"/>
  <c r="M434" i="6"/>
  <c r="N434" i="6" s="1"/>
  <c r="AM433" i="6"/>
  <c r="AK433" i="6"/>
  <c r="AJ433" i="6"/>
  <c r="AG433" i="6"/>
  <c r="AC433" i="6"/>
  <c r="AE433" i="6" s="1"/>
  <c r="AA433" i="6"/>
  <c r="Z433" i="6"/>
  <c r="V433" i="6"/>
  <c r="W433" i="6" s="1"/>
  <c r="R433" i="6"/>
  <c r="S433" i="6" s="1"/>
  <c r="O433" i="6"/>
  <c r="N433" i="6"/>
  <c r="M433" i="6"/>
  <c r="AM432" i="6"/>
  <c r="AJ432" i="6"/>
  <c r="AK432" i="6" s="1"/>
  <c r="AG432" i="6"/>
  <c r="AC432" i="6"/>
  <c r="AE432" i="6" s="1"/>
  <c r="Z432" i="6"/>
  <c r="AA432" i="6" s="1"/>
  <c r="V432" i="6"/>
  <c r="W432" i="6" s="1"/>
  <c r="R432" i="6"/>
  <c r="S432" i="6" s="1"/>
  <c r="O432" i="6"/>
  <c r="M432" i="6"/>
  <c r="N432" i="6" s="1"/>
  <c r="AM431" i="6"/>
  <c r="AJ431" i="6"/>
  <c r="AK431" i="6" s="1"/>
  <c r="AG431" i="6"/>
  <c r="AC431" i="6"/>
  <c r="AE431" i="6" s="1"/>
  <c r="Z431" i="6"/>
  <c r="AA431" i="6" s="1"/>
  <c r="V431" i="6"/>
  <c r="W431" i="6" s="1"/>
  <c r="R431" i="6"/>
  <c r="S431" i="6" s="1"/>
  <c r="O431" i="6"/>
  <c r="N431" i="6"/>
  <c r="M431" i="6"/>
  <c r="AM430" i="6"/>
  <c r="AJ430" i="6"/>
  <c r="AK430" i="6" s="1"/>
  <c r="AG430" i="6"/>
  <c r="AC430" i="6"/>
  <c r="AE430" i="6" s="1"/>
  <c r="Z430" i="6"/>
  <c r="AA430" i="6" s="1"/>
  <c r="V430" i="6"/>
  <c r="W430" i="6" s="1"/>
  <c r="R430" i="6"/>
  <c r="S430" i="6" s="1"/>
  <c r="O430" i="6"/>
  <c r="M430" i="6"/>
  <c r="N430" i="6" s="1"/>
  <c r="AM429" i="6"/>
  <c r="AK429" i="6"/>
  <c r="AJ429" i="6"/>
  <c r="AG429" i="6"/>
  <c r="AC429" i="6"/>
  <c r="AE429" i="6" s="1"/>
  <c r="Z429" i="6"/>
  <c r="AA429" i="6" s="1"/>
  <c r="V429" i="6"/>
  <c r="W429" i="6" s="1"/>
  <c r="R429" i="6"/>
  <c r="S429" i="6" s="1"/>
  <c r="O429" i="6"/>
  <c r="M429" i="6"/>
  <c r="N429" i="6" s="1"/>
  <c r="AM428" i="6"/>
  <c r="AK428" i="6"/>
  <c r="AJ428" i="6"/>
  <c r="AG428" i="6"/>
  <c r="AC428" i="6"/>
  <c r="AE428" i="6" s="1"/>
  <c r="Z428" i="6"/>
  <c r="AA428" i="6" s="1"/>
  <c r="V428" i="6"/>
  <c r="W428" i="6" s="1"/>
  <c r="R428" i="6"/>
  <c r="S428" i="6" s="1"/>
  <c r="O428" i="6"/>
  <c r="M428" i="6"/>
  <c r="N428" i="6" s="1"/>
  <c r="AM427" i="6"/>
  <c r="AK427" i="6"/>
  <c r="AJ427" i="6"/>
  <c r="AG427" i="6"/>
  <c r="AC427" i="6"/>
  <c r="AE427" i="6" s="1"/>
  <c r="Z427" i="6"/>
  <c r="AA427" i="6" s="1"/>
  <c r="V427" i="6"/>
  <c r="W427" i="6" s="1"/>
  <c r="R427" i="6"/>
  <c r="S427" i="6" s="1"/>
  <c r="O427" i="6"/>
  <c r="M427" i="6"/>
  <c r="N427" i="6" s="1"/>
  <c r="AM426" i="6"/>
  <c r="AK426" i="6"/>
  <c r="AJ426" i="6"/>
  <c r="AG426" i="6"/>
  <c r="AC426" i="6"/>
  <c r="AE426" i="6" s="1"/>
  <c r="Z426" i="6"/>
  <c r="AA426" i="6" s="1"/>
  <c r="V426" i="6"/>
  <c r="W426" i="6" s="1"/>
  <c r="R426" i="6"/>
  <c r="S426" i="6" s="1"/>
  <c r="O426" i="6"/>
  <c r="M426" i="6"/>
  <c r="N426" i="6" s="1"/>
  <c r="AM425" i="6"/>
  <c r="AJ425" i="6"/>
  <c r="AK425" i="6" s="1"/>
  <c r="AG425" i="6"/>
  <c r="AC425" i="6"/>
  <c r="AE425" i="6" s="1"/>
  <c r="Z425" i="6"/>
  <c r="AA425" i="6" s="1"/>
  <c r="V425" i="6"/>
  <c r="W425" i="6" s="1"/>
  <c r="R425" i="6"/>
  <c r="S425" i="6" s="1"/>
  <c r="O425" i="6"/>
  <c r="M425" i="6"/>
  <c r="N425" i="6" s="1"/>
  <c r="AM424" i="6"/>
  <c r="AJ424" i="6"/>
  <c r="AK424" i="6" s="1"/>
  <c r="AG424" i="6"/>
  <c r="AC424" i="6"/>
  <c r="AE424" i="6" s="1"/>
  <c r="Z424" i="6"/>
  <c r="AA424" i="6" s="1"/>
  <c r="V424" i="6"/>
  <c r="W424" i="6" s="1"/>
  <c r="R424" i="6"/>
  <c r="S424" i="6" s="1"/>
  <c r="O424" i="6"/>
  <c r="M424" i="6"/>
  <c r="N424" i="6" s="1"/>
  <c r="AM423" i="6"/>
  <c r="AJ423" i="6"/>
  <c r="AK423" i="6" s="1"/>
  <c r="AG423" i="6"/>
  <c r="AC423" i="6"/>
  <c r="AE423" i="6" s="1"/>
  <c r="Z423" i="6"/>
  <c r="AA423" i="6" s="1"/>
  <c r="V423" i="6"/>
  <c r="W423" i="6" s="1"/>
  <c r="R423" i="6"/>
  <c r="S423" i="6" s="1"/>
  <c r="O423" i="6"/>
  <c r="M423" i="6"/>
  <c r="N423" i="6" s="1"/>
  <c r="AM422" i="6"/>
  <c r="AJ422" i="6"/>
  <c r="AK422" i="6" s="1"/>
  <c r="AG422" i="6"/>
  <c r="AC422" i="6"/>
  <c r="AE422" i="6" s="1"/>
  <c r="Z422" i="6"/>
  <c r="AA422" i="6" s="1"/>
  <c r="V422" i="6"/>
  <c r="W422" i="6" s="1"/>
  <c r="R422" i="6"/>
  <c r="S422" i="6" s="1"/>
  <c r="O422" i="6"/>
  <c r="M422" i="6"/>
  <c r="N422" i="6" s="1"/>
  <c r="AM421" i="6"/>
  <c r="AJ421" i="6"/>
  <c r="AK421" i="6" s="1"/>
  <c r="AG421" i="6"/>
  <c r="AC421" i="6"/>
  <c r="AE421" i="6" s="1"/>
  <c r="Z421" i="6"/>
  <c r="AA421" i="6" s="1"/>
  <c r="V421" i="6"/>
  <c r="W421" i="6" s="1"/>
  <c r="R421" i="6"/>
  <c r="S421" i="6" s="1"/>
  <c r="O421" i="6"/>
  <c r="M421" i="6"/>
  <c r="N421" i="6" s="1"/>
  <c r="AM420" i="6"/>
  <c r="AJ420" i="6"/>
  <c r="AK420" i="6" s="1"/>
  <c r="AG420" i="6"/>
  <c r="AC420" i="6"/>
  <c r="AE420" i="6" s="1"/>
  <c r="Z420" i="6"/>
  <c r="AA420" i="6" s="1"/>
  <c r="V420" i="6"/>
  <c r="W420" i="6" s="1"/>
  <c r="R420" i="6"/>
  <c r="S420" i="6" s="1"/>
  <c r="O420" i="6"/>
  <c r="M420" i="6"/>
  <c r="N420" i="6" s="1"/>
  <c r="AM419" i="6"/>
  <c r="AJ419" i="6"/>
  <c r="AK419" i="6" s="1"/>
  <c r="AG419" i="6"/>
  <c r="AC419" i="6"/>
  <c r="AE419" i="6" s="1"/>
  <c r="Z419" i="6"/>
  <c r="AA419" i="6" s="1"/>
  <c r="V419" i="6"/>
  <c r="W419" i="6" s="1"/>
  <c r="R419" i="6"/>
  <c r="S419" i="6" s="1"/>
  <c r="O419" i="6"/>
  <c r="M419" i="6"/>
  <c r="N419" i="6" s="1"/>
  <c r="AM418" i="6"/>
  <c r="AJ418" i="6"/>
  <c r="AK418" i="6" s="1"/>
  <c r="AG418" i="6"/>
  <c r="AC418" i="6"/>
  <c r="AE418" i="6" s="1"/>
  <c r="Z418" i="6"/>
  <c r="AA418" i="6" s="1"/>
  <c r="V418" i="6"/>
  <c r="W418" i="6" s="1"/>
  <c r="R418" i="6"/>
  <c r="S418" i="6" s="1"/>
  <c r="O418" i="6"/>
  <c r="M418" i="6"/>
  <c r="N418" i="6" s="1"/>
  <c r="AM417" i="6"/>
  <c r="AJ417" i="6"/>
  <c r="AK417" i="6" s="1"/>
  <c r="AG417" i="6"/>
  <c r="AC417" i="6"/>
  <c r="AE417" i="6" s="1"/>
  <c r="Z417" i="6"/>
  <c r="AA417" i="6" s="1"/>
  <c r="V417" i="6"/>
  <c r="W417" i="6" s="1"/>
  <c r="R417" i="6"/>
  <c r="S417" i="6" s="1"/>
  <c r="O417" i="6"/>
  <c r="M417" i="6"/>
  <c r="N417" i="6" s="1"/>
  <c r="AM416" i="6"/>
  <c r="AJ416" i="6"/>
  <c r="AK416" i="6" s="1"/>
  <c r="AG416" i="6"/>
  <c r="AC416" i="6"/>
  <c r="AE416" i="6" s="1"/>
  <c r="Z416" i="6"/>
  <c r="AA416" i="6" s="1"/>
  <c r="V416" i="6"/>
  <c r="W416" i="6" s="1"/>
  <c r="R416" i="6"/>
  <c r="S416" i="6" s="1"/>
  <c r="O416" i="6"/>
  <c r="M416" i="6"/>
  <c r="N416" i="6" s="1"/>
  <c r="AM415" i="6"/>
  <c r="AJ415" i="6"/>
  <c r="AK415" i="6" s="1"/>
  <c r="AG415" i="6"/>
  <c r="AC415" i="6"/>
  <c r="AE415" i="6" s="1"/>
  <c r="Z415" i="6"/>
  <c r="AA415" i="6" s="1"/>
  <c r="V415" i="6"/>
  <c r="W415" i="6" s="1"/>
  <c r="R415" i="6"/>
  <c r="S415" i="6" s="1"/>
  <c r="O415" i="6"/>
  <c r="M415" i="6"/>
  <c r="N415" i="6" s="1"/>
  <c r="AM414" i="6"/>
  <c r="AJ414" i="6"/>
  <c r="AK414" i="6" s="1"/>
  <c r="AG414" i="6"/>
  <c r="AC414" i="6"/>
  <c r="AE414" i="6" s="1"/>
  <c r="Z414" i="6"/>
  <c r="AA414" i="6" s="1"/>
  <c r="V414" i="6"/>
  <c r="W414" i="6" s="1"/>
  <c r="R414" i="6"/>
  <c r="S414" i="6" s="1"/>
  <c r="O414" i="6"/>
  <c r="M414" i="6"/>
  <c r="N414" i="6" s="1"/>
  <c r="AM413" i="6"/>
  <c r="AJ413" i="6"/>
  <c r="AK413" i="6" s="1"/>
  <c r="AG413" i="6"/>
  <c r="AC413" i="6"/>
  <c r="AE413" i="6" s="1"/>
  <c r="Z413" i="6"/>
  <c r="AA413" i="6" s="1"/>
  <c r="V413" i="6"/>
  <c r="W413" i="6" s="1"/>
  <c r="R413" i="6"/>
  <c r="S413" i="6" s="1"/>
  <c r="O413" i="6"/>
  <c r="M413" i="6"/>
  <c r="N413" i="6" s="1"/>
  <c r="AM412" i="6"/>
  <c r="AJ412" i="6"/>
  <c r="AK412" i="6" s="1"/>
  <c r="AG412" i="6"/>
  <c r="AC412" i="6"/>
  <c r="AE412" i="6" s="1"/>
  <c r="Z412" i="6"/>
  <c r="AA412" i="6" s="1"/>
  <c r="V412" i="6"/>
  <c r="W412" i="6" s="1"/>
  <c r="R412" i="6"/>
  <c r="S412" i="6" s="1"/>
  <c r="O412" i="6"/>
  <c r="M412" i="6"/>
  <c r="N412" i="6" s="1"/>
  <c r="AM411" i="6"/>
  <c r="AK411" i="6"/>
  <c r="AJ411" i="6"/>
  <c r="AG411" i="6"/>
  <c r="AC411" i="6"/>
  <c r="AE411" i="6" s="1"/>
  <c r="Z411" i="6"/>
  <c r="AA411" i="6" s="1"/>
  <c r="V411" i="6"/>
  <c r="W411" i="6" s="1"/>
  <c r="R411" i="6"/>
  <c r="S411" i="6" s="1"/>
  <c r="O411" i="6"/>
  <c r="M411" i="6"/>
  <c r="N411" i="6" s="1"/>
  <c r="AM410" i="6"/>
  <c r="AK410" i="6"/>
  <c r="AJ410" i="6"/>
  <c r="AG410" i="6"/>
  <c r="AC410" i="6"/>
  <c r="AE410" i="6" s="1"/>
  <c r="Z410" i="6"/>
  <c r="AA410" i="6" s="1"/>
  <c r="V410" i="6"/>
  <c r="W410" i="6" s="1"/>
  <c r="R410" i="6"/>
  <c r="S410" i="6" s="1"/>
  <c r="O410" i="6"/>
  <c r="M410" i="6"/>
  <c r="N410" i="6" s="1"/>
  <c r="AM409" i="6"/>
  <c r="AK409" i="6"/>
  <c r="AJ409" i="6"/>
  <c r="AG409" i="6"/>
  <c r="AC409" i="6"/>
  <c r="AE409" i="6" s="1"/>
  <c r="Z409" i="6"/>
  <c r="AA409" i="6" s="1"/>
  <c r="V409" i="6"/>
  <c r="W409" i="6" s="1"/>
  <c r="R409" i="6"/>
  <c r="S409" i="6" s="1"/>
  <c r="O409" i="6"/>
  <c r="M409" i="6"/>
  <c r="N409" i="6" s="1"/>
  <c r="AM408" i="6"/>
  <c r="AK408" i="6"/>
  <c r="AJ408" i="6"/>
  <c r="AG408" i="6"/>
  <c r="AC408" i="6"/>
  <c r="AE408" i="6" s="1"/>
  <c r="Z408" i="6"/>
  <c r="AA408" i="6" s="1"/>
  <c r="V408" i="6"/>
  <c r="W408" i="6" s="1"/>
  <c r="R408" i="6"/>
  <c r="S408" i="6" s="1"/>
  <c r="O408" i="6"/>
  <c r="M408" i="6"/>
  <c r="N408" i="6" s="1"/>
  <c r="AM407" i="6"/>
  <c r="AK407" i="6"/>
  <c r="AJ407" i="6"/>
  <c r="AG407" i="6"/>
  <c r="AC407" i="6"/>
  <c r="AE407" i="6" s="1"/>
  <c r="Z407" i="6"/>
  <c r="AA407" i="6" s="1"/>
  <c r="V407" i="6"/>
  <c r="W407" i="6" s="1"/>
  <c r="R407" i="6"/>
  <c r="S407" i="6" s="1"/>
  <c r="O407" i="6"/>
  <c r="M407" i="6"/>
  <c r="N407" i="6" s="1"/>
  <c r="AM406" i="6"/>
  <c r="AK406" i="6"/>
  <c r="AJ406" i="6"/>
  <c r="AG406" i="6"/>
  <c r="AC406" i="6"/>
  <c r="AE406" i="6" s="1"/>
  <c r="Z406" i="6"/>
  <c r="AA406" i="6" s="1"/>
  <c r="V406" i="6"/>
  <c r="W406" i="6" s="1"/>
  <c r="R406" i="6"/>
  <c r="S406" i="6" s="1"/>
  <c r="O406" i="6"/>
  <c r="M406" i="6"/>
  <c r="N406" i="6" s="1"/>
  <c r="AM405" i="6"/>
  <c r="AK405" i="6"/>
  <c r="AJ405" i="6"/>
  <c r="AG405" i="6"/>
  <c r="AC405" i="6"/>
  <c r="AE405" i="6" s="1"/>
  <c r="Z405" i="6"/>
  <c r="AA405" i="6" s="1"/>
  <c r="V405" i="6"/>
  <c r="W405" i="6" s="1"/>
  <c r="R405" i="6"/>
  <c r="S405" i="6" s="1"/>
  <c r="O405" i="6"/>
  <c r="M405" i="6"/>
  <c r="N405" i="6" s="1"/>
  <c r="AM404" i="6"/>
  <c r="AK404" i="6"/>
  <c r="AJ404" i="6"/>
  <c r="AG404" i="6"/>
  <c r="AC404" i="6"/>
  <c r="AE404" i="6" s="1"/>
  <c r="Z404" i="6"/>
  <c r="AA404" i="6" s="1"/>
  <c r="V404" i="6"/>
  <c r="W404" i="6" s="1"/>
  <c r="R404" i="6"/>
  <c r="S404" i="6" s="1"/>
  <c r="O404" i="6"/>
  <c r="M404" i="6"/>
  <c r="N404" i="6" s="1"/>
  <c r="AM403" i="6"/>
  <c r="AK403" i="6"/>
  <c r="AJ403" i="6"/>
  <c r="AG403" i="6"/>
  <c r="AC403" i="6"/>
  <c r="AE403" i="6" s="1"/>
  <c r="Z403" i="6"/>
  <c r="AA403" i="6" s="1"/>
  <c r="V403" i="6"/>
  <c r="W403" i="6" s="1"/>
  <c r="R403" i="6"/>
  <c r="S403" i="6" s="1"/>
  <c r="O403" i="6"/>
  <c r="M403" i="6"/>
  <c r="N403" i="6" s="1"/>
  <c r="AM402" i="6"/>
  <c r="AK402" i="6"/>
  <c r="AJ402" i="6"/>
  <c r="AG402" i="6"/>
  <c r="AC402" i="6"/>
  <c r="AE402" i="6" s="1"/>
  <c r="Z402" i="6"/>
  <c r="AA402" i="6" s="1"/>
  <c r="V402" i="6"/>
  <c r="W402" i="6" s="1"/>
  <c r="R402" i="6"/>
  <c r="S402" i="6" s="1"/>
  <c r="O402" i="6"/>
  <c r="M402" i="6"/>
  <c r="N402" i="6" s="1"/>
  <c r="AM401" i="6"/>
  <c r="AK401" i="6"/>
  <c r="AJ401" i="6"/>
  <c r="AG401" i="6"/>
  <c r="AC401" i="6"/>
  <c r="AE401" i="6" s="1"/>
  <c r="Z401" i="6"/>
  <c r="AA401" i="6" s="1"/>
  <c r="V401" i="6"/>
  <c r="W401" i="6" s="1"/>
  <c r="R401" i="6"/>
  <c r="S401" i="6" s="1"/>
  <c r="O401" i="6"/>
  <c r="M401" i="6"/>
  <c r="N401" i="6" s="1"/>
  <c r="AM400" i="6"/>
  <c r="AK400" i="6"/>
  <c r="AJ400" i="6"/>
  <c r="AG400" i="6"/>
  <c r="AC400" i="6"/>
  <c r="AE400" i="6" s="1"/>
  <c r="Z400" i="6"/>
  <c r="AA400" i="6" s="1"/>
  <c r="V400" i="6"/>
  <c r="W400" i="6" s="1"/>
  <c r="R400" i="6"/>
  <c r="S400" i="6" s="1"/>
  <c r="O400" i="6"/>
  <c r="M400" i="6"/>
  <c r="N400" i="6" s="1"/>
  <c r="AM399" i="6"/>
  <c r="AK399" i="6"/>
  <c r="AJ399" i="6"/>
  <c r="AG399" i="6"/>
  <c r="AC399" i="6"/>
  <c r="AE399" i="6" s="1"/>
  <c r="Z399" i="6"/>
  <c r="AA399" i="6" s="1"/>
  <c r="V399" i="6"/>
  <c r="W399" i="6" s="1"/>
  <c r="R399" i="6"/>
  <c r="S399" i="6" s="1"/>
  <c r="O399" i="6"/>
  <c r="M399" i="6"/>
  <c r="N399" i="6" s="1"/>
  <c r="AM398" i="6"/>
  <c r="AK398" i="6"/>
  <c r="AJ398" i="6"/>
  <c r="AG398" i="6"/>
  <c r="AC398" i="6"/>
  <c r="AE398" i="6" s="1"/>
  <c r="Z398" i="6"/>
  <c r="AA398" i="6" s="1"/>
  <c r="V398" i="6"/>
  <c r="W398" i="6" s="1"/>
  <c r="R398" i="6"/>
  <c r="S398" i="6" s="1"/>
  <c r="O398" i="6"/>
  <c r="M398" i="6"/>
  <c r="N398" i="6" s="1"/>
  <c r="AM397" i="6"/>
  <c r="AK397" i="6"/>
  <c r="AJ397" i="6"/>
  <c r="AG397" i="6"/>
  <c r="AC397" i="6"/>
  <c r="AE397" i="6" s="1"/>
  <c r="Z397" i="6"/>
  <c r="AA397" i="6" s="1"/>
  <c r="V397" i="6"/>
  <c r="W397" i="6" s="1"/>
  <c r="R397" i="6"/>
  <c r="S397" i="6" s="1"/>
  <c r="O397" i="6"/>
  <c r="M397" i="6"/>
  <c r="N397" i="6" s="1"/>
  <c r="AM396" i="6"/>
  <c r="AK396" i="6"/>
  <c r="AJ396" i="6"/>
  <c r="AG396" i="6"/>
  <c r="AC396" i="6"/>
  <c r="AE396" i="6" s="1"/>
  <c r="Z396" i="6"/>
  <c r="AA396" i="6" s="1"/>
  <c r="V396" i="6"/>
  <c r="W396" i="6" s="1"/>
  <c r="R396" i="6"/>
  <c r="S396" i="6" s="1"/>
  <c r="O396" i="6"/>
  <c r="M396" i="6"/>
  <c r="N396" i="6" s="1"/>
  <c r="AM395" i="6"/>
  <c r="AK395" i="6"/>
  <c r="AJ395" i="6"/>
  <c r="AG395" i="6"/>
  <c r="AC395" i="6"/>
  <c r="AE395" i="6" s="1"/>
  <c r="Z395" i="6"/>
  <c r="AA395" i="6" s="1"/>
  <c r="V395" i="6"/>
  <c r="W395" i="6" s="1"/>
  <c r="R395" i="6"/>
  <c r="S395" i="6" s="1"/>
  <c r="O395" i="6"/>
  <c r="M395" i="6"/>
  <c r="N395" i="6" s="1"/>
  <c r="AM394" i="6"/>
  <c r="AK394" i="6"/>
  <c r="AJ394" i="6"/>
  <c r="AG394" i="6"/>
  <c r="AC394" i="6"/>
  <c r="AE394" i="6" s="1"/>
  <c r="Z394" i="6"/>
  <c r="AA394" i="6" s="1"/>
  <c r="V394" i="6"/>
  <c r="W394" i="6" s="1"/>
  <c r="R394" i="6"/>
  <c r="S394" i="6" s="1"/>
  <c r="O394" i="6"/>
  <c r="M394" i="6"/>
  <c r="N394" i="6" s="1"/>
  <c r="AM393" i="6"/>
  <c r="AK393" i="6"/>
  <c r="AJ393" i="6"/>
  <c r="AG393" i="6"/>
  <c r="AC393" i="6"/>
  <c r="AE393" i="6" s="1"/>
  <c r="Z393" i="6"/>
  <c r="AA393" i="6" s="1"/>
  <c r="V393" i="6"/>
  <c r="W393" i="6" s="1"/>
  <c r="R393" i="6"/>
  <c r="S393" i="6" s="1"/>
  <c r="O393" i="6"/>
  <c r="M393" i="6"/>
  <c r="N393" i="6" s="1"/>
  <c r="AM392" i="6"/>
  <c r="AK392" i="6"/>
  <c r="AJ392" i="6"/>
  <c r="AG392" i="6"/>
  <c r="AC392" i="6"/>
  <c r="AE392" i="6" s="1"/>
  <c r="Z392" i="6"/>
  <c r="AA392" i="6" s="1"/>
  <c r="V392" i="6"/>
  <c r="W392" i="6" s="1"/>
  <c r="R392" i="6"/>
  <c r="S392" i="6" s="1"/>
  <c r="O392" i="6"/>
  <c r="M392" i="6"/>
  <c r="N392" i="6" s="1"/>
  <c r="AM391" i="6"/>
  <c r="AJ391" i="6"/>
  <c r="AK391" i="6" s="1"/>
  <c r="AG391" i="6"/>
  <c r="AC391" i="6"/>
  <c r="Z391" i="6"/>
  <c r="AA391" i="6" s="1"/>
  <c r="V391" i="6"/>
  <c r="W391" i="6" s="1"/>
  <c r="R391" i="6"/>
  <c r="M391" i="6"/>
  <c r="AM390" i="6"/>
  <c r="AJ390" i="6"/>
  <c r="AG390" i="6"/>
  <c r="AC390" i="6"/>
  <c r="AE390" i="6" s="1"/>
  <c r="Z390" i="6"/>
  <c r="AA390" i="6" s="1"/>
  <c r="V390" i="6"/>
  <c r="W390" i="6" s="1"/>
  <c r="R390" i="6"/>
  <c r="S390" i="6" s="1"/>
  <c r="M390" i="6"/>
  <c r="N390" i="6" s="1"/>
  <c r="AM389" i="6"/>
  <c r="AJ389" i="6"/>
  <c r="AG389" i="6"/>
  <c r="AC389" i="6"/>
  <c r="AE389" i="6" s="1"/>
  <c r="Z389" i="6"/>
  <c r="AA389" i="6" s="1"/>
  <c r="V389" i="6"/>
  <c r="W389" i="6" s="1"/>
  <c r="R389" i="6"/>
  <c r="S389" i="6" s="1"/>
  <c r="M389" i="6"/>
  <c r="N389" i="6" s="1"/>
  <c r="AM388" i="6"/>
  <c r="AJ388" i="6"/>
  <c r="AG388" i="6"/>
  <c r="AC388" i="6"/>
  <c r="AE388" i="6" s="1"/>
  <c r="Z388" i="6"/>
  <c r="AA388" i="6" s="1"/>
  <c r="V388" i="6"/>
  <c r="W388" i="6" s="1"/>
  <c r="R388" i="6"/>
  <c r="S388" i="6" s="1"/>
  <c r="M388" i="6"/>
  <c r="N388" i="6" s="1"/>
  <c r="AM387" i="6"/>
  <c r="AK387" i="6"/>
  <c r="AJ387" i="6"/>
  <c r="AG387" i="6"/>
  <c r="AC387" i="6"/>
  <c r="AE387" i="6" s="1"/>
  <c r="Z387" i="6"/>
  <c r="AA387" i="6" s="1"/>
  <c r="V387" i="6"/>
  <c r="W387" i="6" s="1"/>
  <c r="R387" i="6"/>
  <c r="S387" i="6" s="1"/>
  <c r="O387" i="6"/>
  <c r="M387" i="6"/>
  <c r="N387" i="6" s="1"/>
  <c r="AM386" i="6"/>
  <c r="AK386" i="6"/>
  <c r="AJ386" i="6"/>
  <c r="AG386" i="6"/>
  <c r="AC386" i="6"/>
  <c r="AE386" i="6" s="1"/>
  <c r="Z386" i="6"/>
  <c r="AA386" i="6" s="1"/>
  <c r="V386" i="6"/>
  <c r="W386" i="6" s="1"/>
  <c r="R386" i="6"/>
  <c r="S386" i="6" s="1"/>
  <c r="O386" i="6"/>
  <c r="M386" i="6"/>
  <c r="N386" i="6" s="1"/>
  <c r="AM385" i="6"/>
  <c r="AK385" i="6"/>
  <c r="AJ385" i="6"/>
  <c r="AG385" i="6"/>
  <c r="AC385" i="6"/>
  <c r="AE385" i="6" s="1"/>
  <c r="Z385" i="6"/>
  <c r="AA385" i="6" s="1"/>
  <c r="V385" i="6"/>
  <c r="W385" i="6" s="1"/>
  <c r="R385" i="6"/>
  <c r="S385" i="6" s="1"/>
  <c r="O385" i="6"/>
  <c r="M385" i="6"/>
  <c r="N385" i="6" s="1"/>
  <c r="AM384" i="6"/>
  <c r="AK384" i="6"/>
  <c r="AJ384" i="6"/>
  <c r="AG384" i="6"/>
  <c r="AC384" i="6"/>
  <c r="AE384" i="6" s="1"/>
  <c r="Z384" i="6"/>
  <c r="AA384" i="6" s="1"/>
  <c r="V384" i="6"/>
  <c r="W384" i="6" s="1"/>
  <c r="R384" i="6"/>
  <c r="S384" i="6" s="1"/>
  <c r="O384" i="6"/>
  <c r="M384" i="6"/>
  <c r="N384" i="6" s="1"/>
  <c r="AM383" i="6"/>
  <c r="AK383" i="6"/>
  <c r="AJ383" i="6"/>
  <c r="AG383" i="6"/>
  <c r="AC383" i="6"/>
  <c r="AE383" i="6" s="1"/>
  <c r="Z383" i="6"/>
  <c r="AA383" i="6" s="1"/>
  <c r="V383" i="6"/>
  <c r="W383" i="6" s="1"/>
  <c r="R383" i="6"/>
  <c r="S383" i="6" s="1"/>
  <c r="O383" i="6"/>
  <c r="M383" i="6"/>
  <c r="N383" i="6" s="1"/>
  <c r="AM382" i="6"/>
  <c r="AK382" i="6"/>
  <c r="AJ382" i="6"/>
  <c r="AG382" i="6"/>
  <c r="AC382" i="6"/>
  <c r="AE382" i="6" s="1"/>
  <c r="Z382" i="6"/>
  <c r="AA382" i="6" s="1"/>
  <c r="V382" i="6"/>
  <c r="W382" i="6" s="1"/>
  <c r="R382" i="6"/>
  <c r="S382" i="6" s="1"/>
  <c r="O382" i="6"/>
  <c r="M382" i="6"/>
  <c r="N382" i="6" s="1"/>
  <c r="AM381" i="6"/>
  <c r="AK381" i="6"/>
  <c r="AJ381" i="6"/>
  <c r="AG381" i="6"/>
  <c r="AC381" i="6"/>
  <c r="AE381" i="6" s="1"/>
  <c r="Z381" i="6"/>
  <c r="AA381" i="6" s="1"/>
  <c r="V381" i="6"/>
  <c r="W381" i="6" s="1"/>
  <c r="R381" i="6"/>
  <c r="S381" i="6" s="1"/>
  <c r="O381" i="6"/>
  <c r="M381" i="6"/>
  <c r="N381" i="6" s="1"/>
  <c r="AM380" i="6"/>
  <c r="AK380" i="6"/>
  <c r="AJ380" i="6"/>
  <c r="AG380" i="6"/>
  <c r="AC380" i="6"/>
  <c r="AE380" i="6" s="1"/>
  <c r="Z380" i="6"/>
  <c r="AA380" i="6" s="1"/>
  <c r="V380" i="6"/>
  <c r="W380" i="6" s="1"/>
  <c r="R380" i="6"/>
  <c r="S380" i="6" s="1"/>
  <c r="O380" i="6"/>
  <c r="M380" i="6"/>
  <c r="N380" i="6" s="1"/>
  <c r="AM379" i="6"/>
  <c r="AK379" i="6"/>
  <c r="AJ379" i="6"/>
  <c r="AG379" i="6"/>
  <c r="AC379" i="6"/>
  <c r="AE379" i="6" s="1"/>
  <c r="Z379" i="6"/>
  <c r="AA379" i="6" s="1"/>
  <c r="V379" i="6"/>
  <c r="W379" i="6" s="1"/>
  <c r="R379" i="6"/>
  <c r="S379" i="6" s="1"/>
  <c r="O379" i="6"/>
  <c r="M379" i="6"/>
  <c r="N379" i="6" s="1"/>
  <c r="AM378" i="6"/>
  <c r="AK378" i="6"/>
  <c r="AJ378" i="6"/>
  <c r="AG378" i="6"/>
  <c r="AC378" i="6"/>
  <c r="AE378" i="6" s="1"/>
  <c r="Z378" i="6"/>
  <c r="AA378" i="6" s="1"/>
  <c r="V378" i="6"/>
  <c r="W378" i="6" s="1"/>
  <c r="R378" i="6"/>
  <c r="S378" i="6" s="1"/>
  <c r="O378" i="6"/>
  <c r="M378" i="6"/>
  <c r="N378" i="6" s="1"/>
  <c r="AM377" i="6"/>
  <c r="AK377" i="6"/>
  <c r="AJ377" i="6"/>
  <c r="AG377" i="6"/>
  <c r="AC377" i="6"/>
  <c r="AE377" i="6" s="1"/>
  <c r="Z377" i="6"/>
  <c r="AA377" i="6" s="1"/>
  <c r="V377" i="6"/>
  <c r="W377" i="6" s="1"/>
  <c r="R377" i="6"/>
  <c r="S377" i="6" s="1"/>
  <c r="O377" i="6"/>
  <c r="M377" i="6"/>
  <c r="N377" i="6" s="1"/>
  <c r="AM376" i="6"/>
  <c r="AK376" i="6"/>
  <c r="AJ376" i="6"/>
  <c r="AG376" i="6"/>
  <c r="AC376" i="6"/>
  <c r="AE376" i="6" s="1"/>
  <c r="Z376" i="6"/>
  <c r="AA376" i="6" s="1"/>
  <c r="V376" i="6"/>
  <c r="W376" i="6" s="1"/>
  <c r="R376" i="6"/>
  <c r="S376" i="6" s="1"/>
  <c r="O376" i="6"/>
  <c r="M376" i="6"/>
  <c r="N376" i="6" s="1"/>
  <c r="AM375" i="6"/>
  <c r="AK375" i="6"/>
  <c r="AJ375" i="6"/>
  <c r="AG375" i="6"/>
  <c r="AC375" i="6"/>
  <c r="AE375" i="6" s="1"/>
  <c r="Z375" i="6"/>
  <c r="AA375" i="6" s="1"/>
  <c r="V375" i="6"/>
  <c r="W375" i="6" s="1"/>
  <c r="R375" i="6"/>
  <c r="S375" i="6" s="1"/>
  <c r="O375" i="6"/>
  <c r="M375" i="6"/>
  <c r="N375" i="6" s="1"/>
  <c r="AM374" i="6"/>
  <c r="AK374" i="6"/>
  <c r="AJ374" i="6"/>
  <c r="AG374" i="6"/>
  <c r="AC374" i="6"/>
  <c r="AE374" i="6" s="1"/>
  <c r="Z374" i="6"/>
  <c r="AA374" i="6" s="1"/>
  <c r="V374" i="6"/>
  <c r="W374" i="6" s="1"/>
  <c r="R374" i="6"/>
  <c r="S374" i="6" s="1"/>
  <c r="O374" i="6"/>
  <c r="M374" i="6"/>
  <c r="N374" i="6" s="1"/>
  <c r="AM373" i="6"/>
  <c r="AK373" i="6"/>
  <c r="AJ373" i="6"/>
  <c r="AG373" i="6"/>
  <c r="AC373" i="6"/>
  <c r="AE373" i="6" s="1"/>
  <c r="Z373" i="6"/>
  <c r="AA373" i="6" s="1"/>
  <c r="V373" i="6"/>
  <c r="W373" i="6" s="1"/>
  <c r="R373" i="6"/>
  <c r="S373" i="6" s="1"/>
  <c r="O373" i="6"/>
  <c r="M373" i="6"/>
  <c r="N373" i="6" s="1"/>
  <c r="AM372" i="6"/>
  <c r="AK372" i="6"/>
  <c r="AJ372" i="6"/>
  <c r="AG372" i="6"/>
  <c r="AC372" i="6"/>
  <c r="AE372" i="6" s="1"/>
  <c r="Z372" i="6"/>
  <c r="AA372" i="6" s="1"/>
  <c r="V372" i="6"/>
  <c r="W372" i="6" s="1"/>
  <c r="R372" i="6"/>
  <c r="S372" i="6" s="1"/>
  <c r="O372" i="6"/>
  <c r="M372" i="6"/>
  <c r="N372" i="6" s="1"/>
  <c r="AM371" i="6"/>
  <c r="AK371" i="6"/>
  <c r="AJ371" i="6"/>
  <c r="AG371" i="6"/>
  <c r="AC371" i="6"/>
  <c r="AE371" i="6" s="1"/>
  <c r="Z371" i="6"/>
  <c r="AA371" i="6" s="1"/>
  <c r="V371" i="6"/>
  <c r="W371" i="6" s="1"/>
  <c r="R371" i="6"/>
  <c r="S371" i="6" s="1"/>
  <c r="O371" i="6"/>
  <c r="M371" i="6"/>
  <c r="N371" i="6" s="1"/>
  <c r="AM370" i="6"/>
  <c r="AK370" i="6"/>
  <c r="AJ370" i="6"/>
  <c r="AG370" i="6"/>
  <c r="AC370" i="6"/>
  <c r="AE370" i="6" s="1"/>
  <c r="Z370" i="6"/>
  <c r="AA370" i="6" s="1"/>
  <c r="V370" i="6"/>
  <c r="W370" i="6" s="1"/>
  <c r="R370" i="6"/>
  <c r="S370" i="6" s="1"/>
  <c r="O370" i="6"/>
  <c r="M370" i="6"/>
  <c r="N370" i="6" s="1"/>
  <c r="AM369" i="6"/>
  <c r="AK369" i="6"/>
  <c r="AJ369" i="6"/>
  <c r="AG369" i="6"/>
  <c r="AC369" i="6"/>
  <c r="AE369" i="6" s="1"/>
  <c r="Z369" i="6"/>
  <c r="AA369" i="6" s="1"/>
  <c r="V369" i="6"/>
  <c r="W369" i="6" s="1"/>
  <c r="R369" i="6"/>
  <c r="S369" i="6" s="1"/>
  <c r="O369" i="6"/>
  <c r="M369" i="6"/>
  <c r="N369" i="6" s="1"/>
  <c r="AM368" i="6"/>
  <c r="AK368" i="6"/>
  <c r="AJ368" i="6"/>
  <c r="AG368" i="6"/>
  <c r="AC368" i="6"/>
  <c r="AE368" i="6" s="1"/>
  <c r="Z368" i="6"/>
  <c r="AA368" i="6" s="1"/>
  <c r="V368" i="6"/>
  <c r="W368" i="6" s="1"/>
  <c r="R368" i="6"/>
  <c r="S368" i="6" s="1"/>
  <c r="O368" i="6"/>
  <c r="M368" i="6"/>
  <c r="N368" i="6" s="1"/>
  <c r="AM367" i="6"/>
  <c r="AK367" i="6"/>
  <c r="AJ367" i="6"/>
  <c r="AG367" i="6"/>
  <c r="AC367" i="6"/>
  <c r="AE367" i="6" s="1"/>
  <c r="Z367" i="6"/>
  <c r="AA367" i="6" s="1"/>
  <c r="V367" i="6"/>
  <c r="W367" i="6" s="1"/>
  <c r="R367" i="6"/>
  <c r="S367" i="6" s="1"/>
  <c r="O367" i="6"/>
  <c r="M367" i="6"/>
  <c r="N367" i="6" s="1"/>
  <c r="AM366" i="6"/>
  <c r="AK366" i="6"/>
  <c r="AJ366" i="6"/>
  <c r="AG366" i="6"/>
  <c r="AC366" i="6"/>
  <c r="AE366" i="6" s="1"/>
  <c r="Z366" i="6"/>
  <c r="AA366" i="6" s="1"/>
  <c r="V366" i="6"/>
  <c r="W366" i="6" s="1"/>
  <c r="R366" i="6"/>
  <c r="S366" i="6" s="1"/>
  <c r="O366" i="6"/>
  <c r="M366" i="6"/>
  <c r="N366" i="6" s="1"/>
  <c r="AM365" i="6"/>
  <c r="AK365" i="6"/>
  <c r="AJ365" i="6"/>
  <c r="AG365" i="6"/>
  <c r="AC365" i="6"/>
  <c r="AE365" i="6" s="1"/>
  <c r="Z365" i="6"/>
  <c r="AA365" i="6" s="1"/>
  <c r="V365" i="6"/>
  <c r="W365" i="6" s="1"/>
  <c r="R365" i="6"/>
  <c r="S365" i="6" s="1"/>
  <c r="O365" i="6"/>
  <c r="M365" i="6"/>
  <c r="N365" i="6" s="1"/>
  <c r="AM364" i="6"/>
  <c r="AK364" i="6"/>
  <c r="AJ364" i="6"/>
  <c r="AG364" i="6"/>
  <c r="AC364" i="6"/>
  <c r="AE364" i="6" s="1"/>
  <c r="Z364" i="6"/>
  <c r="AA364" i="6" s="1"/>
  <c r="V364" i="6"/>
  <c r="W364" i="6" s="1"/>
  <c r="R364" i="6"/>
  <c r="S364" i="6" s="1"/>
  <c r="O364" i="6"/>
  <c r="M364" i="6"/>
  <c r="N364" i="6" s="1"/>
  <c r="AM363" i="6"/>
  <c r="AK363" i="6"/>
  <c r="AJ363" i="6"/>
  <c r="AG363" i="6"/>
  <c r="AC363" i="6"/>
  <c r="AE363" i="6" s="1"/>
  <c r="Z363" i="6"/>
  <c r="AA363" i="6" s="1"/>
  <c r="V363" i="6"/>
  <c r="W363" i="6" s="1"/>
  <c r="R363" i="6"/>
  <c r="S363" i="6" s="1"/>
  <c r="O363" i="6"/>
  <c r="M363" i="6"/>
  <c r="N363" i="6" s="1"/>
  <c r="AM362" i="6"/>
  <c r="AJ362" i="6"/>
  <c r="AK362" i="6" s="1"/>
  <c r="AG362" i="6"/>
  <c r="AC362" i="6"/>
  <c r="AE362" i="6" s="1"/>
  <c r="Z362" i="6"/>
  <c r="AA362" i="6" s="1"/>
  <c r="V362" i="6"/>
  <c r="W362" i="6" s="1"/>
  <c r="R362" i="6"/>
  <c r="S362" i="6" s="1"/>
  <c r="M362" i="6"/>
  <c r="N362" i="6" s="1"/>
  <c r="AM361" i="6"/>
  <c r="AJ361" i="6"/>
  <c r="AK361" i="6" s="1"/>
  <c r="AG361" i="6"/>
  <c r="AC361" i="6"/>
  <c r="AE361" i="6" s="1"/>
  <c r="Z361" i="6"/>
  <c r="AA361" i="6" s="1"/>
  <c r="V361" i="6"/>
  <c r="W361" i="6" s="1"/>
  <c r="R361" i="6"/>
  <c r="S361" i="6" s="1"/>
  <c r="M361" i="6"/>
  <c r="N361" i="6" s="1"/>
  <c r="AM360" i="6"/>
  <c r="AJ360" i="6"/>
  <c r="AK360" i="6" s="1"/>
  <c r="AG360" i="6"/>
  <c r="AC360" i="6"/>
  <c r="AE360" i="6" s="1"/>
  <c r="Z360" i="6"/>
  <c r="AA360" i="6" s="1"/>
  <c r="V360" i="6"/>
  <c r="W360" i="6" s="1"/>
  <c r="R360" i="6"/>
  <c r="S360" i="6" s="1"/>
  <c r="M360" i="6"/>
  <c r="N360" i="6" s="1"/>
  <c r="AM359" i="6"/>
  <c r="AJ359" i="6"/>
  <c r="AK359" i="6" s="1"/>
  <c r="AG359" i="6"/>
  <c r="AC359" i="6"/>
  <c r="AE359" i="6" s="1"/>
  <c r="Z359" i="6"/>
  <c r="AA359" i="6" s="1"/>
  <c r="V359" i="6"/>
  <c r="W359" i="6" s="1"/>
  <c r="R359" i="6"/>
  <c r="S359" i="6" s="1"/>
  <c r="M359" i="6"/>
  <c r="N359" i="6" s="1"/>
  <c r="AM358" i="6"/>
  <c r="AJ358" i="6"/>
  <c r="AK358" i="6" s="1"/>
  <c r="AG358" i="6"/>
  <c r="AC358" i="6"/>
  <c r="AE358" i="6" s="1"/>
  <c r="Z358" i="6"/>
  <c r="AA358" i="6" s="1"/>
  <c r="V358" i="6"/>
  <c r="W358" i="6" s="1"/>
  <c r="R358" i="6"/>
  <c r="S358" i="6" s="1"/>
  <c r="M358" i="6"/>
  <c r="N358" i="6" s="1"/>
  <c r="AM357" i="6"/>
  <c r="AJ357" i="6"/>
  <c r="AK357" i="6" s="1"/>
  <c r="AG357" i="6"/>
  <c r="AC357" i="6"/>
  <c r="AE357" i="6" s="1"/>
  <c r="Z357" i="6"/>
  <c r="AA357" i="6" s="1"/>
  <c r="V357" i="6"/>
  <c r="W357" i="6" s="1"/>
  <c r="R357" i="6"/>
  <c r="S357" i="6" s="1"/>
  <c r="M357" i="6"/>
  <c r="N357" i="6" s="1"/>
  <c r="AM356" i="6"/>
  <c r="AJ356" i="6"/>
  <c r="AK356" i="6" s="1"/>
  <c r="AG356" i="6"/>
  <c r="AC356" i="6"/>
  <c r="AE356" i="6" s="1"/>
  <c r="Z356" i="6"/>
  <c r="AA356" i="6" s="1"/>
  <c r="V356" i="6"/>
  <c r="W356" i="6" s="1"/>
  <c r="R356" i="6"/>
  <c r="S356" i="6" s="1"/>
  <c r="M356" i="6"/>
  <c r="N356" i="6" s="1"/>
  <c r="AM355" i="6"/>
  <c r="AJ355" i="6"/>
  <c r="AK355" i="6" s="1"/>
  <c r="AG355" i="6"/>
  <c r="AC355" i="6"/>
  <c r="AE355" i="6" s="1"/>
  <c r="Z355" i="6"/>
  <c r="AA355" i="6" s="1"/>
  <c r="V355" i="6"/>
  <c r="W355" i="6" s="1"/>
  <c r="R355" i="6"/>
  <c r="S355" i="6" s="1"/>
  <c r="M355" i="6"/>
  <c r="N355" i="6" s="1"/>
  <c r="AM354" i="6"/>
  <c r="AJ354" i="6"/>
  <c r="AK354" i="6" s="1"/>
  <c r="AG354" i="6"/>
  <c r="AC354" i="6"/>
  <c r="AE354" i="6" s="1"/>
  <c r="Z354" i="6"/>
  <c r="AA354" i="6" s="1"/>
  <c r="V354" i="6"/>
  <c r="W354" i="6" s="1"/>
  <c r="R354" i="6"/>
  <c r="S354" i="6" s="1"/>
  <c r="M354" i="6"/>
  <c r="N354" i="6" s="1"/>
  <c r="AM353" i="6"/>
  <c r="AJ353" i="6"/>
  <c r="AK353" i="6" s="1"/>
  <c r="AG353" i="6"/>
  <c r="AC353" i="6"/>
  <c r="AE353" i="6" s="1"/>
  <c r="Z353" i="6"/>
  <c r="AA353" i="6" s="1"/>
  <c r="V353" i="6"/>
  <c r="W353" i="6" s="1"/>
  <c r="R353" i="6"/>
  <c r="S353" i="6" s="1"/>
  <c r="M353" i="6"/>
  <c r="N353" i="6" s="1"/>
  <c r="AM352" i="6"/>
  <c r="AJ352" i="6"/>
  <c r="AK352" i="6" s="1"/>
  <c r="AG352" i="6"/>
  <c r="AC352" i="6"/>
  <c r="AE352" i="6" s="1"/>
  <c r="Z352" i="6"/>
  <c r="AA352" i="6" s="1"/>
  <c r="V352" i="6"/>
  <c r="W352" i="6" s="1"/>
  <c r="R352" i="6"/>
  <c r="S352" i="6" s="1"/>
  <c r="M352" i="6"/>
  <c r="N352" i="6" s="1"/>
  <c r="AM351" i="6"/>
  <c r="AJ351" i="6"/>
  <c r="AK351" i="6" s="1"/>
  <c r="AG351" i="6"/>
  <c r="AC351" i="6"/>
  <c r="AE351" i="6" s="1"/>
  <c r="Z351" i="6"/>
  <c r="AA351" i="6" s="1"/>
  <c r="V351" i="6"/>
  <c r="W351" i="6" s="1"/>
  <c r="R351" i="6"/>
  <c r="S351" i="6" s="1"/>
  <c r="M351" i="6"/>
  <c r="N351" i="6" s="1"/>
  <c r="AM350" i="6"/>
  <c r="AJ350" i="6"/>
  <c r="AK350" i="6" s="1"/>
  <c r="AG350" i="6"/>
  <c r="AC350" i="6"/>
  <c r="AE350" i="6" s="1"/>
  <c r="Z350" i="6"/>
  <c r="AA350" i="6" s="1"/>
  <c r="V350" i="6"/>
  <c r="W350" i="6" s="1"/>
  <c r="R350" i="6"/>
  <c r="S350" i="6" s="1"/>
  <c r="M350" i="6"/>
  <c r="N350" i="6" s="1"/>
  <c r="AM349" i="6"/>
  <c r="AJ349" i="6"/>
  <c r="AK349" i="6" s="1"/>
  <c r="AG349" i="6"/>
  <c r="AC349" i="6"/>
  <c r="AE349" i="6" s="1"/>
  <c r="Z349" i="6"/>
  <c r="AA349" i="6" s="1"/>
  <c r="V349" i="6"/>
  <c r="W349" i="6" s="1"/>
  <c r="R349" i="6"/>
  <c r="S349" i="6" s="1"/>
  <c r="M349" i="6"/>
  <c r="N349" i="6" s="1"/>
  <c r="AM348" i="6"/>
  <c r="AJ348" i="6"/>
  <c r="AK348" i="6" s="1"/>
  <c r="AG348" i="6"/>
  <c r="AC348" i="6"/>
  <c r="AE348" i="6" s="1"/>
  <c r="Z348" i="6"/>
  <c r="AA348" i="6" s="1"/>
  <c r="V348" i="6"/>
  <c r="W348" i="6" s="1"/>
  <c r="R348" i="6"/>
  <c r="S348" i="6" s="1"/>
  <c r="M348" i="6"/>
  <c r="N348" i="6" s="1"/>
  <c r="AM347" i="6"/>
  <c r="AJ347" i="6"/>
  <c r="AK347" i="6" s="1"/>
  <c r="AG347" i="6"/>
  <c r="AC347" i="6"/>
  <c r="AE347" i="6" s="1"/>
  <c r="Z347" i="6"/>
  <c r="AA347" i="6" s="1"/>
  <c r="V347" i="6"/>
  <c r="W347" i="6" s="1"/>
  <c r="R347" i="6"/>
  <c r="S347" i="6" s="1"/>
  <c r="M347" i="6"/>
  <c r="N347" i="6" s="1"/>
  <c r="AM346" i="6"/>
  <c r="AJ346" i="6"/>
  <c r="AK346" i="6" s="1"/>
  <c r="AG346" i="6"/>
  <c r="AC346" i="6"/>
  <c r="AE346" i="6" s="1"/>
  <c r="Z346" i="6"/>
  <c r="AA346" i="6" s="1"/>
  <c r="V346" i="6"/>
  <c r="W346" i="6" s="1"/>
  <c r="R346" i="6"/>
  <c r="S346" i="6" s="1"/>
  <c r="M346" i="6"/>
  <c r="N346" i="6" s="1"/>
  <c r="AM345" i="6"/>
  <c r="AJ345" i="6"/>
  <c r="AK345" i="6" s="1"/>
  <c r="AG345" i="6"/>
  <c r="AC345" i="6"/>
  <c r="AE345" i="6" s="1"/>
  <c r="Z345" i="6"/>
  <c r="AA345" i="6" s="1"/>
  <c r="V345" i="6"/>
  <c r="W345" i="6" s="1"/>
  <c r="R345" i="6"/>
  <c r="S345" i="6" s="1"/>
  <c r="M345" i="6"/>
  <c r="N345" i="6" s="1"/>
  <c r="AM344" i="6"/>
  <c r="AJ344" i="6"/>
  <c r="AK344" i="6" s="1"/>
  <c r="AG344" i="6"/>
  <c r="AC344" i="6"/>
  <c r="AE344" i="6" s="1"/>
  <c r="Z344" i="6"/>
  <c r="AA344" i="6" s="1"/>
  <c r="V344" i="6"/>
  <c r="W344" i="6" s="1"/>
  <c r="R344" i="6"/>
  <c r="S344" i="6" s="1"/>
  <c r="M344" i="6"/>
  <c r="N344" i="6" s="1"/>
  <c r="AM343" i="6"/>
  <c r="AJ343" i="6"/>
  <c r="AK343" i="6" s="1"/>
  <c r="AG343" i="6"/>
  <c r="AC343" i="6"/>
  <c r="AE343" i="6" s="1"/>
  <c r="Z343" i="6"/>
  <c r="AA343" i="6" s="1"/>
  <c r="V343" i="6"/>
  <c r="W343" i="6" s="1"/>
  <c r="R343" i="6"/>
  <c r="S343" i="6" s="1"/>
  <c r="M343" i="6"/>
  <c r="N343" i="6" s="1"/>
  <c r="AM342" i="6"/>
  <c r="AJ342" i="6"/>
  <c r="AK342" i="6" s="1"/>
  <c r="AG342" i="6"/>
  <c r="AC342" i="6"/>
  <c r="AE342" i="6" s="1"/>
  <c r="Z342" i="6"/>
  <c r="AA342" i="6" s="1"/>
  <c r="V342" i="6"/>
  <c r="W342" i="6" s="1"/>
  <c r="R342" i="6"/>
  <c r="S342" i="6" s="1"/>
  <c r="M342" i="6"/>
  <c r="N342" i="6" s="1"/>
  <c r="AM341" i="6"/>
  <c r="AJ341" i="6"/>
  <c r="AK341" i="6" s="1"/>
  <c r="AG341" i="6"/>
  <c r="AC341" i="6"/>
  <c r="AE341" i="6" s="1"/>
  <c r="Z341" i="6"/>
  <c r="AA341" i="6" s="1"/>
  <c r="V341" i="6"/>
  <c r="W341" i="6" s="1"/>
  <c r="R341" i="6"/>
  <c r="S341" i="6" s="1"/>
  <c r="M341" i="6"/>
  <c r="N341" i="6" s="1"/>
  <c r="AM340" i="6"/>
  <c r="AJ340" i="6"/>
  <c r="AK340" i="6" s="1"/>
  <c r="AG340" i="6"/>
  <c r="AC340" i="6"/>
  <c r="AE340" i="6" s="1"/>
  <c r="Z340" i="6"/>
  <c r="AA340" i="6" s="1"/>
  <c r="V340" i="6"/>
  <c r="W340" i="6" s="1"/>
  <c r="R340" i="6"/>
  <c r="S340" i="6" s="1"/>
  <c r="M340" i="6"/>
  <c r="N340" i="6" s="1"/>
  <c r="AM339" i="6"/>
  <c r="AJ339" i="6"/>
  <c r="AK339" i="6" s="1"/>
  <c r="AG339" i="6"/>
  <c r="AC339" i="6"/>
  <c r="AE339" i="6" s="1"/>
  <c r="Z339" i="6"/>
  <c r="AA339" i="6" s="1"/>
  <c r="V339" i="6"/>
  <c r="W339" i="6" s="1"/>
  <c r="R339" i="6"/>
  <c r="S339" i="6" s="1"/>
  <c r="M339" i="6"/>
  <c r="N339" i="6" s="1"/>
  <c r="AM338" i="6"/>
  <c r="AJ338" i="6"/>
  <c r="AK338" i="6" s="1"/>
  <c r="AG338" i="6"/>
  <c r="AC338" i="6"/>
  <c r="AE338" i="6" s="1"/>
  <c r="Z338" i="6"/>
  <c r="AA338" i="6" s="1"/>
  <c r="V338" i="6"/>
  <c r="W338" i="6" s="1"/>
  <c r="R338" i="6"/>
  <c r="S338" i="6" s="1"/>
  <c r="M338" i="6"/>
  <c r="N338" i="6" s="1"/>
  <c r="AM337" i="6"/>
  <c r="AJ337" i="6"/>
  <c r="AK337" i="6" s="1"/>
  <c r="AG337" i="6"/>
  <c r="AC337" i="6"/>
  <c r="AE337" i="6" s="1"/>
  <c r="Z337" i="6"/>
  <c r="AA337" i="6" s="1"/>
  <c r="V337" i="6"/>
  <c r="W337" i="6" s="1"/>
  <c r="R337" i="6"/>
  <c r="S337" i="6" s="1"/>
  <c r="M337" i="6"/>
  <c r="N337" i="6" s="1"/>
  <c r="AM336" i="6"/>
  <c r="AJ336" i="6"/>
  <c r="AK336" i="6" s="1"/>
  <c r="AG336" i="6"/>
  <c r="AC336" i="6"/>
  <c r="AE336" i="6" s="1"/>
  <c r="Z336" i="6"/>
  <c r="AA336" i="6" s="1"/>
  <c r="V336" i="6"/>
  <c r="W336" i="6" s="1"/>
  <c r="R336" i="6"/>
  <c r="S336" i="6" s="1"/>
  <c r="M336" i="6"/>
  <c r="N336" i="6" s="1"/>
  <c r="AM335" i="6"/>
  <c r="AJ335" i="6"/>
  <c r="AK335" i="6" s="1"/>
  <c r="AG335" i="6"/>
  <c r="AC335" i="6"/>
  <c r="AE335" i="6" s="1"/>
  <c r="Z335" i="6"/>
  <c r="AA335" i="6" s="1"/>
  <c r="V335" i="6"/>
  <c r="W335" i="6" s="1"/>
  <c r="R335" i="6"/>
  <c r="S335" i="6" s="1"/>
  <c r="M335" i="6"/>
  <c r="N335" i="6" s="1"/>
  <c r="AM334" i="6"/>
  <c r="AJ334" i="6"/>
  <c r="AK334" i="6" s="1"/>
  <c r="AG334" i="6"/>
  <c r="AC334" i="6"/>
  <c r="AE334" i="6" s="1"/>
  <c r="Z334" i="6"/>
  <c r="AA334" i="6" s="1"/>
  <c r="V334" i="6"/>
  <c r="W334" i="6" s="1"/>
  <c r="R334" i="6"/>
  <c r="S334" i="6" s="1"/>
  <c r="M334" i="6"/>
  <c r="N334" i="6" s="1"/>
  <c r="AM333" i="6"/>
  <c r="AJ333" i="6"/>
  <c r="AK333" i="6" s="1"/>
  <c r="AG333" i="6"/>
  <c r="AC333" i="6"/>
  <c r="AE333" i="6" s="1"/>
  <c r="Z333" i="6"/>
  <c r="AA333" i="6" s="1"/>
  <c r="V333" i="6"/>
  <c r="W333" i="6" s="1"/>
  <c r="R333" i="6"/>
  <c r="S333" i="6" s="1"/>
  <c r="M333" i="6"/>
  <c r="N333" i="6" s="1"/>
  <c r="AM332" i="6"/>
  <c r="AJ332" i="6"/>
  <c r="AK332" i="6" s="1"/>
  <c r="AG332" i="6"/>
  <c r="AC332" i="6"/>
  <c r="AE332" i="6" s="1"/>
  <c r="Z332" i="6"/>
  <c r="AA332" i="6" s="1"/>
  <c r="V332" i="6"/>
  <c r="W332" i="6" s="1"/>
  <c r="R332" i="6"/>
  <c r="S332" i="6" s="1"/>
  <c r="M332" i="6"/>
  <c r="N332" i="6" s="1"/>
  <c r="AM331" i="6"/>
  <c r="AJ331" i="6"/>
  <c r="AK331" i="6" s="1"/>
  <c r="AG331" i="6"/>
  <c r="AC331" i="6"/>
  <c r="AE331" i="6" s="1"/>
  <c r="Z331" i="6"/>
  <c r="AA331" i="6" s="1"/>
  <c r="V331" i="6"/>
  <c r="W331" i="6" s="1"/>
  <c r="R331" i="6"/>
  <c r="S331" i="6" s="1"/>
  <c r="M331" i="6"/>
  <c r="N331" i="6" s="1"/>
  <c r="AM330" i="6"/>
  <c r="AJ330" i="6"/>
  <c r="AK330" i="6" s="1"/>
  <c r="AG330" i="6"/>
  <c r="AC330" i="6"/>
  <c r="AE330" i="6" s="1"/>
  <c r="Z330" i="6"/>
  <c r="AA330" i="6" s="1"/>
  <c r="V330" i="6"/>
  <c r="W330" i="6" s="1"/>
  <c r="R330" i="6"/>
  <c r="S330" i="6" s="1"/>
  <c r="M330" i="6"/>
  <c r="N330" i="6" s="1"/>
  <c r="AM329" i="6"/>
  <c r="AJ329" i="6"/>
  <c r="AK329" i="6" s="1"/>
  <c r="AG329" i="6"/>
  <c r="AC329" i="6"/>
  <c r="AE329" i="6" s="1"/>
  <c r="Z329" i="6"/>
  <c r="AA329" i="6" s="1"/>
  <c r="V329" i="6"/>
  <c r="W329" i="6" s="1"/>
  <c r="R329" i="6"/>
  <c r="S329" i="6" s="1"/>
  <c r="M329" i="6"/>
  <c r="N329" i="6" s="1"/>
  <c r="AM328" i="6"/>
  <c r="AJ328" i="6"/>
  <c r="AK328" i="6" s="1"/>
  <c r="AG328" i="6"/>
  <c r="AC328" i="6"/>
  <c r="AE328" i="6" s="1"/>
  <c r="Z328" i="6"/>
  <c r="AA328" i="6" s="1"/>
  <c r="V328" i="6"/>
  <c r="W328" i="6" s="1"/>
  <c r="R328" i="6"/>
  <c r="S328" i="6" s="1"/>
  <c r="M328" i="6"/>
  <c r="N328" i="6" s="1"/>
  <c r="AM327" i="6"/>
  <c r="AJ327" i="6"/>
  <c r="AK327" i="6" s="1"/>
  <c r="AG327" i="6"/>
  <c r="AC327" i="6"/>
  <c r="AE327" i="6" s="1"/>
  <c r="Z327" i="6"/>
  <c r="AA327" i="6" s="1"/>
  <c r="V327" i="6"/>
  <c r="W327" i="6" s="1"/>
  <c r="R327" i="6"/>
  <c r="S327" i="6" s="1"/>
  <c r="M327" i="6"/>
  <c r="N327" i="6" s="1"/>
  <c r="AM326" i="6"/>
  <c r="AJ326" i="6"/>
  <c r="AK326" i="6" s="1"/>
  <c r="AG326" i="6"/>
  <c r="AC326" i="6"/>
  <c r="AE326" i="6" s="1"/>
  <c r="Z326" i="6"/>
  <c r="AA326" i="6" s="1"/>
  <c r="V326" i="6"/>
  <c r="W326" i="6" s="1"/>
  <c r="R326" i="6"/>
  <c r="S326" i="6" s="1"/>
  <c r="M326" i="6"/>
  <c r="N326" i="6" s="1"/>
  <c r="AM325" i="6"/>
  <c r="AJ325" i="6"/>
  <c r="AK325" i="6" s="1"/>
  <c r="AG325" i="6"/>
  <c r="AC325" i="6"/>
  <c r="AE325" i="6" s="1"/>
  <c r="Z325" i="6"/>
  <c r="AA325" i="6" s="1"/>
  <c r="V325" i="6"/>
  <c r="W325" i="6" s="1"/>
  <c r="R325" i="6"/>
  <c r="S325" i="6" s="1"/>
  <c r="M325" i="6"/>
  <c r="N325" i="6" s="1"/>
  <c r="AM324" i="6"/>
  <c r="AJ324" i="6"/>
  <c r="AK324" i="6" s="1"/>
  <c r="AG324" i="6"/>
  <c r="AC324" i="6"/>
  <c r="AE324" i="6" s="1"/>
  <c r="Z324" i="6"/>
  <c r="AA324" i="6" s="1"/>
  <c r="V324" i="6"/>
  <c r="W324" i="6" s="1"/>
  <c r="R324" i="6"/>
  <c r="S324" i="6" s="1"/>
  <c r="M324" i="6"/>
  <c r="N324" i="6" s="1"/>
  <c r="AM323" i="6"/>
  <c r="AJ323" i="6"/>
  <c r="AK323" i="6" s="1"/>
  <c r="AG323" i="6"/>
  <c r="AC323" i="6"/>
  <c r="AE323" i="6" s="1"/>
  <c r="Z323" i="6"/>
  <c r="AA323" i="6" s="1"/>
  <c r="V323" i="6"/>
  <c r="W323" i="6" s="1"/>
  <c r="R323" i="6"/>
  <c r="S323" i="6" s="1"/>
  <c r="M323" i="6"/>
  <c r="N323" i="6" s="1"/>
  <c r="AM322" i="6"/>
  <c r="AJ322" i="6"/>
  <c r="AK322" i="6" s="1"/>
  <c r="AG322" i="6"/>
  <c r="AC322" i="6"/>
  <c r="AE322" i="6" s="1"/>
  <c r="Z322" i="6"/>
  <c r="AA322" i="6" s="1"/>
  <c r="V322" i="6"/>
  <c r="W322" i="6" s="1"/>
  <c r="R322" i="6"/>
  <c r="S322" i="6" s="1"/>
  <c r="M322" i="6"/>
  <c r="N322" i="6" s="1"/>
  <c r="AM321" i="6"/>
  <c r="AJ321" i="6"/>
  <c r="AK321" i="6" s="1"/>
  <c r="AG321" i="6"/>
  <c r="AC321" i="6"/>
  <c r="AE321" i="6" s="1"/>
  <c r="Z321" i="6"/>
  <c r="AA321" i="6" s="1"/>
  <c r="V321" i="6"/>
  <c r="W321" i="6" s="1"/>
  <c r="R321" i="6"/>
  <c r="S321" i="6" s="1"/>
  <c r="M321" i="6"/>
  <c r="N321" i="6" s="1"/>
  <c r="AM320" i="6"/>
  <c r="AJ320" i="6"/>
  <c r="AK320" i="6" s="1"/>
  <c r="AG320" i="6"/>
  <c r="AC320" i="6"/>
  <c r="AE320" i="6" s="1"/>
  <c r="Z320" i="6"/>
  <c r="AA320" i="6" s="1"/>
  <c r="V320" i="6"/>
  <c r="W320" i="6" s="1"/>
  <c r="R320" i="6"/>
  <c r="S320" i="6" s="1"/>
  <c r="M320" i="6"/>
  <c r="N320" i="6" s="1"/>
  <c r="AM319" i="6"/>
  <c r="AJ319" i="6"/>
  <c r="AK319" i="6" s="1"/>
  <c r="AG319" i="6"/>
  <c r="AC319" i="6"/>
  <c r="AE319" i="6" s="1"/>
  <c r="Z319" i="6"/>
  <c r="AA319" i="6" s="1"/>
  <c r="V319" i="6"/>
  <c r="W319" i="6" s="1"/>
  <c r="R319" i="6"/>
  <c r="S319" i="6" s="1"/>
  <c r="M319" i="6"/>
  <c r="N319" i="6" s="1"/>
  <c r="AM318" i="6"/>
  <c r="AJ318" i="6"/>
  <c r="AK318" i="6" s="1"/>
  <c r="AG318" i="6"/>
  <c r="AC318" i="6"/>
  <c r="AE318" i="6" s="1"/>
  <c r="Z318" i="6"/>
  <c r="AA318" i="6" s="1"/>
  <c r="V318" i="6"/>
  <c r="W318" i="6" s="1"/>
  <c r="R318" i="6"/>
  <c r="S318" i="6" s="1"/>
  <c r="M318" i="6"/>
  <c r="N318" i="6" s="1"/>
  <c r="AM317" i="6"/>
  <c r="AJ317" i="6"/>
  <c r="AK317" i="6" s="1"/>
  <c r="AG317" i="6"/>
  <c r="AC317" i="6"/>
  <c r="AE317" i="6" s="1"/>
  <c r="Z317" i="6"/>
  <c r="AA317" i="6" s="1"/>
  <c r="V317" i="6"/>
  <c r="W317" i="6" s="1"/>
  <c r="R317" i="6"/>
  <c r="S317" i="6" s="1"/>
  <c r="M317" i="6"/>
  <c r="N317" i="6" s="1"/>
  <c r="AM316" i="6"/>
  <c r="AJ316" i="6"/>
  <c r="AK316" i="6" s="1"/>
  <c r="AG316" i="6"/>
  <c r="AC316" i="6"/>
  <c r="AE316" i="6" s="1"/>
  <c r="Z316" i="6"/>
  <c r="AA316" i="6" s="1"/>
  <c r="V316" i="6"/>
  <c r="W316" i="6" s="1"/>
  <c r="R316" i="6"/>
  <c r="S316" i="6" s="1"/>
  <c r="M316" i="6"/>
  <c r="N316" i="6" s="1"/>
  <c r="AM315" i="6"/>
  <c r="AJ315" i="6"/>
  <c r="AK315" i="6" s="1"/>
  <c r="AG315" i="6"/>
  <c r="AC315" i="6"/>
  <c r="AE315" i="6" s="1"/>
  <c r="Z315" i="6"/>
  <c r="AA315" i="6" s="1"/>
  <c r="V315" i="6"/>
  <c r="W315" i="6" s="1"/>
  <c r="R315" i="6"/>
  <c r="S315" i="6" s="1"/>
  <c r="M315" i="6"/>
  <c r="N315" i="6" s="1"/>
  <c r="AM314" i="6"/>
  <c r="AJ314" i="6"/>
  <c r="AK314" i="6" s="1"/>
  <c r="AG314" i="6"/>
  <c r="AC314" i="6"/>
  <c r="AE314" i="6" s="1"/>
  <c r="Z314" i="6"/>
  <c r="AA314" i="6" s="1"/>
  <c r="V314" i="6"/>
  <c r="W314" i="6" s="1"/>
  <c r="R314" i="6"/>
  <c r="S314" i="6" s="1"/>
  <c r="M314" i="6"/>
  <c r="N314" i="6" s="1"/>
  <c r="AM313" i="6"/>
  <c r="AJ313" i="6"/>
  <c r="AK313" i="6" s="1"/>
  <c r="AG313" i="6"/>
  <c r="AC313" i="6"/>
  <c r="AE313" i="6" s="1"/>
  <c r="Z313" i="6"/>
  <c r="AA313" i="6" s="1"/>
  <c r="V313" i="6"/>
  <c r="W313" i="6" s="1"/>
  <c r="R313" i="6"/>
  <c r="S313" i="6" s="1"/>
  <c r="M313" i="6"/>
  <c r="N313" i="6" s="1"/>
  <c r="AM312" i="6"/>
  <c r="AJ312" i="6"/>
  <c r="AK312" i="6" s="1"/>
  <c r="AG312" i="6"/>
  <c r="AC312" i="6"/>
  <c r="AE312" i="6" s="1"/>
  <c r="Z312" i="6"/>
  <c r="AA312" i="6" s="1"/>
  <c r="V312" i="6"/>
  <c r="W312" i="6" s="1"/>
  <c r="R312" i="6"/>
  <c r="S312" i="6" s="1"/>
  <c r="M312" i="6"/>
  <c r="N312" i="6" s="1"/>
  <c r="AM311" i="6"/>
  <c r="AJ311" i="6"/>
  <c r="AK311" i="6" s="1"/>
  <c r="AG311" i="6"/>
  <c r="AC311" i="6"/>
  <c r="AE311" i="6" s="1"/>
  <c r="Z311" i="6"/>
  <c r="AA311" i="6" s="1"/>
  <c r="V311" i="6"/>
  <c r="W311" i="6" s="1"/>
  <c r="R311" i="6"/>
  <c r="S311" i="6" s="1"/>
  <c r="M311" i="6"/>
  <c r="N311" i="6" s="1"/>
  <c r="AM310" i="6"/>
  <c r="AJ310" i="6"/>
  <c r="AK310" i="6" s="1"/>
  <c r="AG310" i="6"/>
  <c r="AC310" i="6"/>
  <c r="AE310" i="6" s="1"/>
  <c r="Z310" i="6"/>
  <c r="AA310" i="6" s="1"/>
  <c r="V310" i="6"/>
  <c r="W310" i="6" s="1"/>
  <c r="R310" i="6"/>
  <c r="S310" i="6" s="1"/>
  <c r="M310" i="6"/>
  <c r="N310" i="6" s="1"/>
  <c r="AM309" i="6"/>
  <c r="AJ309" i="6"/>
  <c r="AK309" i="6" s="1"/>
  <c r="AG309" i="6"/>
  <c r="AC309" i="6"/>
  <c r="AE309" i="6" s="1"/>
  <c r="Z309" i="6"/>
  <c r="AA309" i="6" s="1"/>
  <c r="V309" i="6"/>
  <c r="W309" i="6" s="1"/>
  <c r="R309" i="6"/>
  <c r="S309" i="6" s="1"/>
  <c r="M309" i="6"/>
  <c r="N309" i="6" s="1"/>
  <c r="AM308" i="6"/>
  <c r="AJ308" i="6"/>
  <c r="AK308" i="6" s="1"/>
  <c r="AG308" i="6"/>
  <c r="AC308" i="6"/>
  <c r="AE308" i="6" s="1"/>
  <c r="Z308" i="6"/>
  <c r="AA308" i="6" s="1"/>
  <c r="V308" i="6"/>
  <c r="W308" i="6" s="1"/>
  <c r="R308" i="6"/>
  <c r="S308" i="6" s="1"/>
  <c r="M308" i="6"/>
  <c r="N308" i="6" s="1"/>
  <c r="AM307" i="6"/>
  <c r="AJ307" i="6"/>
  <c r="AK307" i="6" s="1"/>
  <c r="AG307" i="6"/>
  <c r="AC307" i="6"/>
  <c r="AE307" i="6" s="1"/>
  <c r="Z307" i="6"/>
  <c r="AA307" i="6" s="1"/>
  <c r="V307" i="6"/>
  <c r="W307" i="6" s="1"/>
  <c r="R307" i="6"/>
  <c r="S307" i="6" s="1"/>
  <c r="M307" i="6"/>
  <c r="N307" i="6" s="1"/>
  <c r="AM306" i="6"/>
  <c r="AJ306" i="6"/>
  <c r="AK306" i="6" s="1"/>
  <c r="AG306" i="6"/>
  <c r="AC306" i="6"/>
  <c r="AE306" i="6" s="1"/>
  <c r="Z306" i="6"/>
  <c r="AA306" i="6" s="1"/>
  <c r="V306" i="6"/>
  <c r="W306" i="6" s="1"/>
  <c r="R306" i="6"/>
  <c r="S306" i="6" s="1"/>
  <c r="M306" i="6"/>
  <c r="N306" i="6" s="1"/>
  <c r="AM305" i="6"/>
  <c r="AJ305" i="6"/>
  <c r="AK305" i="6" s="1"/>
  <c r="AG305" i="6"/>
  <c r="AC305" i="6"/>
  <c r="AE305" i="6" s="1"/>
  <c r="Z305" i="6"/>
  <c r="AA305" i="6" s="1"/>
  <c r="V305" i="6"/>
  <c r="W305" i="6" s="1"/>
  <c r="R305" i="6"/>
  <c r="S305" i="6" s="1"/>
  <c r="M305" i="6"/>
  <c r="N305" i="6" s="1"/>
  <c r="AM304" i="6"/>
  <c r="AJ304" i="6"/>
  <c r="AK304" i="6" s="1"/>
  <c r="AG304" i="6"/>
  <c r="AC304" i="6"/>
  <c r="AE304" i="6" s="1"/>
  <c r="Z304" i="6"/>
  <c r="AA304" i="6" s="1"/>
  <c r="V304" i="6"/>
  <c r="W304" i="6" s="1"/>
  <c r="R304" i="6"/>
  <c r="S304" i="6" s="1"/>
  <c r="M304" i="6"/>
  <c r="N304" i="6" s="1"/>
  <c r="AM303" i="6"/>
  <c r="AJ303" i="6"/>
  <c r="AK303" i="6" s="1"/>
  <c r="AG303" i="6"/>
  <c r="AC303" i="6"/>
  <c r="AE303" i="6" s="1"/>
  <c r="Z303" i="6"/>
  <c r="AA303" i="6" s="1"/>
  <c r="V303" i="6"/>
  <c r="W303" i="6" s="1"/>
  <c r="R303" i="6"/>
  <c r="S303" i="6" s="1"/>
  <c r="M303" i="6"/>
  <c r="N303" i="6" s="1"/>
  <c r="AM302" i="6"/>
  <c r="AJ302" i="6"/>
  <c r="AK302" i="6" s="1"/>
  <c r="AG302" i="6"/>
  <c r="AC302" i="6"/>
  <c r="AE302" i="6" s="1"/>
  <c r="Z302" i="6"/>
  <c r="AA302" i="6" s="1"/>
  <c r="V302" i="6"/>
  <c r="W302" i="6" s="1"/>
  <c r="R302" i="6"/>
  <c r="S302" i="6" s="1"/>
  <c r="M302" i="6"/>
  <c r="N302" i="6" s="1"/>
  <c r="AM301" i="6"/>
  <c r="AJ301" i="6"/>
  <c r="AK301" i="6" s="1"/>
  <c r="AG301" i="6"/>
  <c r="AC301" i="6"/>
  <c r="AE301" i="6" s="1"/>
  <c r="Z301" i="6"/>
  <c r="AA301" i="6" s="1"/>
  <c r="V301" i="6"/>
  <c r="W301" i="6" s="1"/>
  <c r="R301" i="6"/>
  <c r="S301" i="6" s="1"/>
  <c r="M301" i="6"/>
  <c r="N301" i="6" s="1"/>
  <c r="AM300" i="6"/>
  <c r="AJ300" i="6"/>
  <c r="AK300" i="6" s="1"/>
  <c r="AG300" i="6"/>
  <c r="AC300" i="6"/>
  <c r="AE300" i="6" s="1"/>
  <c r="Z300" i="6"/>
  <c r="AA300" i="6" s="1"/>
  <c r="V300" i="6"/>
  <c r="W300" i="6" s="1"/>
  <c r="R300" i="6"/>
  <c r="S300" i="6" s="1"/>
  <c r="M300" i="6"/>
  <c r="N300" i="6" s="1"/>
  <c r="AM299" i="6"/>
  <c r="AJ299" i="6"/>
  <c r="AK299" i="6" s="1"/>
  <c r="AG299" i="6"/>
  <c r="AC299" i="6"/>
  <c r="AE299" i="6" s="1"/>
  <c r="Z299" i="6"/>
  <c r="AA299" i="6" s="1"/>
  <c r="V299" i="6"/>
  <c r="W299" i="6" s="1"/>
  <c r="R299" i="6"/>
  <c r="S299" i="6" s="1"/>
  <c r="M299" i="6"/>
  <c r="N299" i="6" s="1"/>
  <c r="AM298" i="6"/>
  <c r="AJ298" i="6"/>
  <c r="AK298" i="6" s="1"/>
  <c r="AG298" i="6"/>
  <c r="AC298" i="6"/>
  <c r="AE298" i="6" s="1"/>
  <c r="Z298" i="6"/>
  <c r="AA298" i="6" s="1"/>
  <c r="V298" i="6"/>
  <c r="W298" i="6" s="1"/>
  <c r="R298" i="6"/>
  <c r="S298" i="6" s="1"/>
  <c r="M298" i="6"/>
  <c r="N298" i="6" s="1"/>
  <c r="AM297" i="6"/>
  <c r="AJ297" i="6"/>
  <c r="AK297" i="6" s="1"/>
  <c r="AG297" i="6"/>
  <c r="AC297" i="6"/>
  <c r="AE297" i="6" s="1"/>
  <c r="Z297" i="6"/>
  <c r="AA297" i="6" s="1"/>
  <c r="V297" i="6"/>
  <c r="W297" i="6" s="1"/>
  <c r="R297" i="6"/>
  <c r="S297" i="6" s="1"/>
  <c r="M297" i="6"/>
  <c r="N297" i="6" s="1"/>
  <c r="AM296" i="6"/>
  <c r="AJ296" i="6"/>
  <c r="AK296" i="6" s="1"/>
  <c r="AG296" i="6"/>
  <c r="AC296" i="6"/>
  <c r="AE296" i="6" s="1"/>
  <c r="Z296" i="6"/>
  <c r="AA296" i="6" s="1"/>
  <c r="V296" i="6"/>
  <c r="W296" i="6" s="1"/>
  <c r="R296" i="6"/>
  <c r="S296" i="6" s="1"/>
  <c r="M296" i="6"/>
  <c r="N296" i="6" s="1"/>
  <c r="AM295" i="6"/>
  <c r="AJ295" i="6"/>
  <c r="AK295" i="6" s="1"/>
  <c r="AG295" i="6"/>
  <c r="AC295" i="6"/>
  <c r="AE295" i="6" s="1"/>
  <c r="Z295" i="6"/>
  <c r="AA295" i="6" s="1"/>
  <c r="V295" i="6"/>
  <c r="W295" i="6" s="1"/>
  <c r="R295" i="6"/>
  <c r="S295" i="6" s="1"/>
  <c r="M295" i="6"/>
  <c r="N295" i="6" s="1"/>
  <c r="AM294" i="6"/>
  <c r="AJ294" i="6"/>
  <c r="AK294" i="6" s="1"/>
  <c r="AG294" i="6"/>
  <c r="AC294" i="6"/>
  <c r="AE294" i="6" s="1"/>
  <c r="Z294" i="6"/>
  <c r="AA294" i="6" s="1"/>
  <c r="V294" i="6"/>
  <c r="W294" i="6" s="1"/>
  <c r="R294" i="6"/>
  <c r="S294" i="6" s="1"/>
  <c r="M294" i="6"/>
  <c r="N294" i="6" s="1"/>
  <c r="AM293" i="6"/>
  <c r="AJ293" i="6"/>
  <c r="AK293" i="6" s="1"/>
  <c r="AG293" i="6"/>
  <c r="AC293" i="6"/>
  <c r="AE293" i="6" s="1"/>
  <c r="Z293" i="6"/>
  <c r="AA293" i="6" s="1"/>
  <c r="V293" i="6"/>
  <c r="W293" i="6" s="1"/>
  <c r="R293" i="6"/>
  <c r="S293" i="6" s="1"/>
  <c r="M293" i="6"/>
  <c r="N293" i="6" s="1"/>
  <c r="AM292" i="6"/>
  <c r="AJ292" i="6"/>
  <c r="AK292" i="6" s="1"/>
  <c r="AG292" i="6"/>
  <c r="AC292" i="6"/>
  <c r="AE292" i="6" s="1"/>
  <c r="Z292" i="6"/>
  <c r="AA292" i="6" s="1"/>
  <c r="V292" i="6"/>
  <c r="W292" i="6" s="1"/>
  <c r="R292" i="6"/>
  <c r="S292" i="6" s="1"/>
  <c r="M292" i="6"/>
  <c r="N292" i="6" s="1"/>
  <c r="AM291" i="6"/>
  <c r="AJ291" i="6"/>
  <c r="AK291" i="6" s="1"/>
  <c r="AG291" i="6"/>
  <c r="AC291" i="6"/>
  <c r="AE291" i="6" s="1"/>
  <c r="Z291" i="6"/>
  <c r="AA291" i="6" s="1"/>
  <c r="V291" i="6"/>
  <c r="W291" i="6" s="1"/>
  <c r="R291" i="6"/>
  <c r="S291" i="6" s="1"/>
  <c r="M291" i="6"/>
  <c r="N291" i="6" s="1"/>
  <c r="AM290" i="6"/>
  <c r="AJ290" i="6"/>
  <c r="AK290" i="6" s="1"/>
  <c r="AG290" i="6"/>
  <c r="AC290" i="6"/>
  <c r="AE290" i="6" s="1"/>
  <c r="Z290" i="6"/>
  <c r="AA290" i="6" s="1"/>
  <c r="V290" i="6"/>
  <c r="W290" i="6" s="1"/>
  <c r="R290" i="6"/>
  <c r="S290" i="6" s="1"/>
  <c r="M290" i="6"/>
  <c r="N290" i="6" s="1"/>
  <c r="AM289" i="6"/>
  <c r="AJ289" i="6"/>
  <c r="AK289" i="6" s="1"/>
  <c r="AG289" i="6"/>
  <c r="AC289" i="6"/>
  <c r="AE289" i="6" s="1"/>
  <c r="Z289" i="6"/>
  <c r="AA289" i="6" s="1"/>
  <c r="V289" i="6"/>
  <c r="W289" i="6" s="1"/>
  <c r="R289" i="6"/>
  <c r="S289" i="6" s="1"/>
  <c r="M289" i="6"/>
  <c r="N289" i="6" s="1"/>
  <c r="AM288" i="6"/>
  <c r="AJ288" i="6"/>
  <c r="AK288" i="6" s="1"/>
  <c r="AG288" i="6"/>
  <c r="AC288" i="6"/>
  <c r="AE288" i="6" s="1"/>
  <c r="Z288" i="6"/>
  <c r="AA288" i="6" s="1"/>
  <c r="V288" i="6"/>
  <c r="W288" i="6" s="1"/>
  <c r="R288" i="6"/>
  <c r="S288" i="6" s="1"/>
  <c r="M288" i="6"/>
  <c r="N288" i="6" s="1"/>
  <c r="AM287" i="6"/>
  <c r="AJ287" i="6"/>
  <c r="AK287" i="6" s="1"/>
  <c r="AG287" i="6"/>
  <c r="AC287" i="6"/>
  <c r="AE287" i="6" s="1"/>
  <c r="Z287" i="6"/>
  <c r="AA287" i="6" s="1"/>
  <c r="V287" i="6"/>
  <c r="W287" i="6" s="1"/>
  <c r="R287" i="6"/>
  <c r="S287" i="6" s="1"/>
  <c r="M287" i="6"/>
  <c r="N287" i="6" s="1"/>
  <c r="AM286" i="6"/>
  <c r="AJ286" i="6"/>
  <c r="AK286" i="6" s="1"/>
  <c r="AG286" i="6"/>
  <c r="AC286" i="6"/>
  <c r="AE286" i="6" s="1"/>
  <c r="Z286" i="6"/>
  <c r="AA286" i="6" s="1"/>
  <c r="V286" i="6"/>
  <c r="W286" i="6" s="1"/>
  <c r="R286" i="6"/>
  <c r="S286" i="6" s="1"/>
  <c r="M286" i="6"/>
  <c r="N286" i="6" s="1"/>
  <c r="AM285" i="6"/>
  <c r="AJ285" i="6"/>
  <c r="AK285" i="6" s="1"/>
  <c r="AG285" i="6"/>
  <c r="AC285" i="6"/>
  <c r="AE285" i="6" s="1"/>
  <c r="Z285" i="6"/>
  <c r="AA285" i="6" s="1"/>
  <c r="V285" i="6"/>
  <c r="W285" i="6" s="1"/>
  <c r="R285" i="6"/>
  <c r="S285" i="6" s="1"/>
  <c r="M285" i="6"/>
  <c r="N285" i="6" s="1"/>
  <c r="AM284" i="6"/>
  <c r="AJ284" i="6"/>
  <c r="AK284" i="6" s="1"/>
  <c r="AG284" i="6"/>
  <c r="AC284" i="6"/>
  <c r="AE284" i="6" s="1"/>
  <c r="Z284" i="6"/>
  <c r="AA284" i="6" s="1"/>
  <c r="V284" i="6"/>
  <c r="W284" i="6" s="1"/>
  <c r="R284" i="6"/>
  <c r="S284" i="6" s="1"/>
  <c r="M284" i="6"/>
  <c r="N284" i="6" s="1"/>
  <c r="AM283" i="6"/>
  <c r="AJ283" i="6"/>
  <c r="AK283" i="6" s="1"/>
  <c r="AG283" i="6"/>
  <c r="AC283" i="6"/>
  <c r="AE283" i="6" s="1"/>
  <c r="Z283" i="6"/>
  <c r="AA283" i="6" s="1"/>
  <c r="V283" i="6"/>
  <c r="W283" i="6" s="1"/>
  <c r="R283" i="6"/>
  <c r="S283" i="6" s="1"/>
  <c r="M283" i="6"/>
  <c r="N283" i="6" s="1"/>
  <c r="AM282" i="6"/>
  <c r="AJ282" i="6"/>
  <c r="AK282" i="6" s="1"/>
  <c r="AG282" i="6"/>
  <c r="AC282" i="6"/>
  <c r="AE282" i="6" s="1"/>
  <c r="Z282" i="6"/>
  <c r="AA282" i="6" s="1"/>
  <c r="V282" i="6"/>
  <c r="W282" i="6" s="1"/>
  <c r="R282" i="6"/>
  <c r="S282" i="6" s="1"/>
  <c r="M282" i="6"/>
  <c r="N282" i="6" s="1"/>
  <c r="AM281" i="6"/>
  <c r="AJ281" i="6"/>
  <c r="AK281" i="6" s="1"/>
  <c r="AG281" i="6"/>
  <c r="AC281" i="6"/>
  <c r="AE281" i="6" s="1"/>
  <c r="Z281" i="6"/>
  <c r="AA281" i="6" s="1"/>
  <c r="V281" i="6"/>
  <c r="W281" i="6" s="1"/>
  <c r="R281" i="6"/>
  <c r="S281" i="6" s="1"/>
  <c r="M281" i="6"/>
  <c r="N281" i="6" s="1"/>
  <c r="AM280" i="6"/>
  <c r="AJ280" i="6"/>
  <c r="AK280" i="6" s="1"/>
  <c r="AG280" i="6"/>
  <c r="AC280" i="6"/>
  <c r="AE280" i="6" s="1"/>
  <c r="Z280" i="6"/>
  <c r="AA280" i="6" s="1"/>
  <c r="V280" i="6"/>
  <c r="W280" i="6" s="1"/>
  <c r="R280" i="6"/>
  <c r="S280" i="6" s="1"/>
  <c r="M280" i="6"/>
  <c r="N280" i="6" s="1"/>
  <c r="AM279" i="6"/>
  <c r="AJ279" i="6"/>
  <c r="AK279" i="6" s="1"/>
  <c r="AG279" i="6"/>
  <c r="AC279" i="6"/>
  <c r="AE279" i="6" s="1"/>
  <c r="Z279" i="6"/>
  <c r="AA279" i="6" s="1"/>
  <c r="V279" i="6"/>
  <c r="W279" i="6" s="1"/>
  <c r="R279" i="6"/>
  <c r="S279" i="6" s="1"/>
  <c r="M279" i="6"/>
  <c r="N279" i="6" s="1"/>
  <c r="AM278" i="6"/>
  <c r="AJ278" i="6"/>
  <c r="AG278" i="6"/>
  <c r="AC278" i="6"/>
  <c r="AE278" i="6" s="1"/>
  <c r="Z278" i="6"/>
  <c r="AA278" i="6" s="1"/>
  <c r="V278" i="6"/>
  <c r="W278" i="6" s="1"/>
  <c r="R278" i="6"/>
  <c r="S278" i="6" s="1"/>
  <c r="M278" i="6"/>
  <c r="N278" i="6" s="1"/>
  <c r="AM277" i="6"/>
  <c r="AJ277" i="6"/>
  <c r="AK277" i="6" s="1"/>
  <c r="AG277" i="6"/>
  <c r="AC277" i="6"/>
  <c r="AE277" i="6" s="1"/>
  <c r="Z277" i="6"/>
  <c r="AA277" i="6" s="1"/>
  <c r="V277" i="6"/>
  <c r="W277" i="6" s="1"/>
  <c r="R277" i="6"/>
  <c r="S277" i="6" s="1"/>
  <c r="M277" i="6"/>
  <c r="N277" i="6" s="1"/>
  <c r="AM276" i="6"/>
  <c r="AJ276" i="6"/>
  <c r="AK276" i="6" s="1"/>
  <c r="AG276" i="6"/>
  <c r="AC276" i="6"/>
  <c r="AE276" i="6" s="1"/>
  <c r="Z276" i="6"/>
  <c r="AA276" i="6" s="1"/>
  <c r="V276" i="6"/>
  <c r="W276" i="6" s="1"/>
  <c r="R276" i="6"/>
  <c r="S276" i="6" s="1"/>
  <c r="M276" i="6"/>
  <c r="N276" i="6" s="1"/>
  <c r="AM275" i="6"/>
  <c r="AJ275" i="6"/>
  <c r="AK275" i="6" s="1"/>
  <c r="AG275" i="6"/>
  <c r="AC275" i="6"/>
  <c r="AE275" i="6" s="1"/>
  <c r="Z275" i="6"/>
  <c r="AA275" i="6" s="1"/>
  <c r="V275" i="6"/>
  <c r="W275" i="6" s="1"/>
  <c r="R275" i="6"/>
  <c r="S275" i="6" s="1"/>
  <c r="M275" i="6"/>
  <c r="N275" i="6" s="1"/>
  <c r="AM274" i="6"/>
  <c r="AJ274" i="6"/>
  <c r="AK274" i="6" s="1"/>
  <c r="AG274" i="6"/>
  <c r="AC274" i="6"/>
  <c r="AE274" i="6" s="1"/>
  <c r="Z274" i="6"/>
  <c r="AA274" i="6" s="1"/>
  <c r="V274" i="6"/>
  <c r="W274" i="6" s="1"/>
  <c r="R274" i="6"/>
  <c r="S274" i="6" s="1"/>
  <c r="M274" i="6"/>
  <c r="N274" i="6" s="1"/>
  <c r="AM273" i="6"/>
  <c r="AJ273" i="6"/>
  <c r="AK273" i="6" s="1"/>
  <c r="AG273" i="6"/>
  <c r="AC273" i="6"/>
  <c r="AE273" i="6" s="1"/>
  <c r="Z273" i="6"/>
  <c r="AA273" i="6" s="1"/>
  <c r="V273" i="6"/>
  <c r="W273" i="6" s="1"/>
  <c r="R273" i="6"/>
  <c r="S273" i="6" s="1"/>
  <c r="M273" i="6"/>
  <c r="N273" i="6" s="1"/>
  <c r="AM272" i="6"/>
  <c r="AJ272" i="6"/>
  <c r="AK272" i="6" s="1"/>
  <c r="AG272" i="6"/>
  <c r="AC272" i="6"/>
  <c r="AE272" i="6" s="1"/>
  <c r="Z272" i="6"/>
  <c r="AA272" i="6" s="1"/>
  <c r="V272" i="6"/>
  <c r="W272" i="6" s="1"/>
  <c r="R272" i="6"/>
  <c r="S272" i="6" s="1"/>
  <c r="M272" i="6"/>
  <c r="N272" i="6" s="1"/>
  <c r="AM271" i="6"/>
  <c r="AJ271" i="6"/>
  <c r="AK271" i="6" s="1"/>
  <c r="AG271" i="6"/>
  <c r="AC271" i="6"/>
  <c r="AE271" i="6" s="1"/>
  <c r="Z271" i="6"/>
  <c r="AA271" i="6" s="1"/>
  <c r="V271" i="6"/>
  <c r="W271" i="6" s="1"/>
  <c r="R271" i="6"/>
  <c r="S271" i="6" s="1"/>
  <c r="M271" i="6"/>
  <c r="N271" i="6" s="1"/>
  <c r="AM270" i="6"/>
  <c r="AJ270" i="6"/>
  <c r="AK270" i="6" s="1"/>
  <c r="AG270" i="6"/>
  <c r="AC270" i="6"/>
  <c r="AE270" i="6" s="1"/>
  <c r="Z270" i="6"/>
  <c r="AA270" i="6" s="1"/>
  <c r="V270" i="6"/>
  <c r="W270" i="6" s="1"/>
  <c r="R270" i="6"/>
  <c r="S270" i="6" s="1"/>
  <c r="M270" i="6"/>
  <c r="N270" i="6" s="1"/>
  <c r="AM269" i="6"/>
  <c r="AJ269" i="6"/>
  <c r="AK269" i="6" s="1"/>
  <c r="AG269" i="6"/>
  <c r="AC269" i="6"/>
  <c r="AE269" i="6" s="1"/>
  <c r="Z269" i="6"/>
  <c r="AA269" i="6" s="1"/>
  <c r="V269" i="6"/>
  <c r="W269" i="6" s="1"/>
  <c r="R269" i="6"/>
  <c r="S269" i="6" s="1"/>
  <c r="M269" i="6"/>
  <c r="N269" i="6" s="1"/>
  <c r="AM268" i="6"/>
  <c r="AJ268" i="6"/>
  <c r="AK268" i="6" s="1"/>
  <c r="AG268" i="6"/>
  <c r="AC268" i="6"/>
  <c r="AE268" i="6" s="1"/>
  <c r="Z268" i="6"/>
  <c r="AA268" i="6" s="1"/>
  <c r="V268" i="6"/>
  <c r="W268" i="6" s="1"/>
  <c r="R268" i="6"/>
  <c r="S268" i="6" s="1"/>
  <c r="M268" i="6"/>
  <c r="N268" i="6" s="1"/>
  <c r="AM267" i="6"/>
  <c r="AJ267" i="6"/>
  <c r="AK267" i="6" s="1"/>
  <c r="AG267" i="6"/>
  <c r="AC267" i="6"/>
  <c r="AE267" i="6" s="1"/>
  <c r="Z267" i="6"/>
  <c r="AA267" i="6" s="1"/>
  <c r="V267" i="6"/>
  <c r="W267" i="6" s="1"/>
  <c r="R267" i="6"/>
  <c r="S267" i="6" s="1"/>
  <c r="M267" i="6"/>
  <c r="N267" i="6" s="1"/>
  <c r="AM266" i="6"/>
  <c r="AJ266" i="6"/>
  <c r="AK266" i="6" s="1"/>
  <c r="AG266" i="6"/>
  <c r="AC266" i="6"/>
  <c r="AE266" i="6" s="1"/>
  <c r="Z266" i="6"/>
  <c r="AA266" i="6" s="1"/>
  <c r="V266" i="6"/>
  <c r="W266" i="6" s="1"/>
  <c r="R266" i="6"/>
  <c r="S266" i="6" s="1"/>
  <c r="M266" i="6"/>
  <c r="N266" i="6" s="1"/>
  <c r="AM265" i="6"/>
  <c r="AJ265" i="6"/>
  <c r="AK265" i="6" s="1"/>
  <c r="AG265" i="6"/>
  <c r="AC265" i="6"/>
  <c r="AE265" i="6" s="1"/>
  <c r="Z265" i="6"/>
  <c r="AA265" i="6" s="1"/>
  <c r="V265" i="6"/>
  <c r="W265" i="6" s="1"/>
  <c r="R265" i="6"/>
  <c r="S265" i="6" s="1"/>
  <c r="M265" i="6"/>
  <c r="N265" i="6" s="1"/>
  <c r="AM264" i="6"/>
  <c r="AJ264" i="6"/>
  <c r="AK264" i="6" s="1"/>
  <c r="AG264" i="6"/>
  <c r="AC264" i="6"/>
  <c r="AE264" i="6" s="1"/>
  <c r="Z264" i="6"/>
  <c r="AA264" i="6" s="1"/>
  <c r="V264" i="6"/>
  <c r="W264" i="6" s="1"/>
  <c r="R264" i="6"/>
  <c r="S264" i="6" s="1"/>
  <c r="M264" i="6"/>
  <c r="N264" i="6" s="1"/>
  <c r="AM263" i="6"/>
  <c r="AJ263" i="6"/>
  <c r="AG263" i="6"/>
  <c r="AC263" i="6"/>
  <c r="AE263" i="6" s="1"/>
  <c r="Z263" i="6"/>
  <c r="AA263" i="6" s="1"/>
  <c r="V263" i="6"/>
  <c r="W263" i="6" s="1"/>
  <c r="R263" i="6"/>
  <c r="S263" i="6" s="1"/>
  <c r="M263" i="6"/>
  <c r="N263" i="6" s="1"/>
  <c r="AM262" i="6"/>
  <c r="AJ262" i="6"/>
  <c r="AG262" i="6"/>
  <c r="AC262" i="6"/>
  <c r="AE262" i="6" s="1"/>
  <c r="Z262" i="6"/>
  <c r="AA262" i="6" s="1"/>
  <c r="V262" i="6"/>
  <c r="W262" i="6" s="1"/>
  <c r="R262" i="6"/>
  <c r="S262" i="6" s="1"/>
  <c r="M262" i="6"/>
  <c r="N262" i="6" s="1"/>
  <c r="AM261" i="6"/>
  <c r="AJ261" i="6"/>
  <c r="AK261" i="6" s="1"/>
  <c r="AG261" i="6"/>
  <c r="AC261" i="6"/>
  <c r="AE261" i="6" s="1"/>
  <c r="Z261" i="6"/>
  <c r="AA261" i="6" s="1"/>
  <c r="V261" i="6"/>
  <c r="W261" i="6" s="1"/>
  <c r="R261" i="6"/>
  <c r="S261" i="6" s="1"/>
  <c r="M261" i="6"/>
  <c r="N261" i="6" s="1"/>
  <c r="AM260" i="6"/>
  <c r="AJ260" i="6"/>
  <c r="AK260" i="6" s="1"/>
  <c r="AG260" i="6"/>
  <c r="AC260" i="6"/>
  <c r="AE260" i="6" s="1"/>
  <c r="Z260" i="6"/>
  <c r="AA260" i="6" s="1"/>
  <c r="V260" i="6"/>
  <c r="W260" i="6" s="1"/>
  <c r="R260" i="6"/>
  <c r="S260" i="6" s="1"/>
  <c r="M260" i="6"/>
  <c r="N260" i="6" s="1"/>
  <c r="AM259" i="6"/>
  <c r="AJ259" i="6"/>
  <c r="AK259" i="6" s="1"/>
  <c r="AG259" i="6"/>
  <c r="AC259" i="6"/>
  <c r="AE259" i="6" s="1"/>
  <c r="Z259" i="6"/>
  <c r="AA259" i="6" s="1"/>
  <c r="V259" i="6"/>
  <c r="W259" i="6" s="1"/>
  <c r="R259" i="6"/>
  <c r="S259" i="6" s="1"/>
  <c r="M259" i="6"/>
  <c r="N259" i="6" s="1"/>
  <c r="AM258" i="6"/>
  <c r="AJ258" i="6"/>
  <c r="AK258" i="6" s="1"/>
  <c r="AG258" i="6"/>
  <c r="AC258" i="6"/>
  <c r="AE258" i="6" s="1"/>
  <c r="Z258" i="6"/>
  <c r="AA258" i="6" s="1"/>
  <c r="V258" i="6"/>
  <c r="W258" i="6" s="1"/>
  <c r="R258" i="6"/>
  <c r="S258" i="6" s="1"/>
  <c r="M258" i="6"/>
  <c r="N258" i="6" s="1"/>
  <c r="AM257" i="6"/>
  <c r="AJ257" i="6"/>
  <c r="AK257" i="6" s="1"/>
  <c r="AG257" i="6"/>
  <c r="AC257" i="6"/>
  <c r="AE257" i="6" s="1"/>
  <c r="Z257" i="6"/>
  <c r="AA257" i="6" s="1"/>
  <c r="V257" i="6"/>
  <c r="W257" i="6" s="1"/>
  <c r="R257" i="6"/>
  <c r="S257" i="6" s="1"/>
  <c r="M257" i="6"/>
  <c r="N257" i="6" s="1"/>
  <c r="AM256" i="6"/>
  <c r="AJ256" i="6"/>
  <c r="AK256" i="6" s="1"/>
  <c r="AG256" i="6"/>
  <c r="AC256" i="6"/>
  <c r="AE256" i="6" s="1"/>
  <c r="Z256" i="6"/>
  <c r="AA256" i="6" s="1"/>
  <c r="V256" i="6"/>
  <c r="W256" i="6" s="1"/>
  <c r="R256" i="6"/>
  <c r="S256" i="6" s="1"/>
  <c r="M256" i="6"/>
  <c r="N256" i="6" s="1"/>
  <c r="AM255" i="6"/>
  <c r="AJ255" i="6"/>
  <c r="AK255" i="6" s="1"/>
  <c r="AG255" i="6"/>
  <c r="AC255" i="6"/>
  <c r="AE255" i="6" s="1"/>
  <c r="Z255" i="6"/>
  <c r="AA255" i="6" s="1"/>
  <c r="V255" i="6"/>
  <c r="W255" i="6" s="1"/>
  <c r="R255" i="6"/>
  <c r="S255" i="6" s="1"/>
  <c r="M255" i="6"/>
  <c r="N255" i="6" s="1"/>
  <c r="AM254" i="6"/>
  <c r="AJ254" i="6"/>
  <c r="AK254" i="6" s="1"/>
  <c r="AG254" i="6"/>
  <c r="AC254" i="6"/>
  <c r="AE254" i="6" s="1"/>
  <c r="Z254" i="6"/>
  <c r="AA254" i="6" s="1"/>
  <c r="V254" i="6"/>
  <c r="W254" i="6" s="1"/>
  <c r="R254" i="6"/>
  <c r="S254" i="6" s="1"/>
  <c r="M254" i="6"/>
  <c r="N254" i="6" s="1"/>
  <c r="AM253" i="6"/>
  <c r="AJ253" i="6"/>
  <c r="AK253" i="6" s="1"/>
  <c r="AG253" i="6"/>
  <c r="AC253" i="6"/>
  <c r="AE253" i="6" s="1"/>
  <c r="Z253" i="6"/>
  <c r="AA253" i="6" s="1"/>
  <c r="V253" i="6"/>
  <c r="W253" i="6" s="1"/>
  <c r="R253" i="6"/>
  <c r="S253" i="6" s="1"/>
  <c r="M253" i="6"/>
  <c r="N253" i="6" s="1"/>
  <c r="AM252" i="6"/>
  <c r="AJ252" i="6"/>
  <c r="AK252" i="6" s="1"/>
  <c r="AG252" i="6"/>
  <c r="AC252" i="6"/>
  <c r="AE252" i="6" s="1"/>
  <c r="Z252" i="6"/>
  <c r="AA252" i="6" s="1"/>
  <c r="V252" i="6"/>
  <c r="W252" i="6" s="1"/>
  <c r="R252" i="6"/>
  <c r="S252" i="6" s="1"/>
  <c r="M252" i="6"/>
  <c r="N252" i="6" s="1"/>
  <c r="AM251" i="6"/>
  <c r="AJ251" i="6"/>
  <c r="AG251" i="6"/>
  <c r="AC251" i="6"/>
  <c r="AE251" i="6" s="1"/>
  <c r="Z251" i="6"/>
  <c r="AA251" i="6" s="1"/>
  <c r="V251" i="6"/>
  <c r="W251" i="6" s="1"/>
  <c r="R251" i="6"/>
  <c r="S251" i="6" s="1"/>
  <c r="M251" i="6"/>
  <c r="N251" i="6" s="1"/>
  <c r="AM250" i="6"/>
  <c r="AJ250" i="6"/>
  <c r="AG250" i="6"/>
  <c r="AC250" i="6"/>
  <c r="AE250" i="6" s="1"/>
  <c r="Z250" i="6"/>
  <c r="AA250" i="6" s="1"/>
  <c r="V250" i="6"/>
  <c r="W250" i="6" s="1"/>
  <c r="R250" i="6"/>
  <c r="S250" i="6" s="1"/>
  <c r="M250" i="6"/>
  <c r="N250" i="6" s="1"/>
  <c r="AM249" i="6"/>
  <c r="AJ249" i="6"/>
  <c r="AG249" i="6"/>
  <c r="AC249" i="6"/>
  <c r="AE249" i="6" s="1"/>
  <c r="Z249" i="6"/>
  <c r="AA249" i="6" s="1"/>
  <c r="V249" i="6"/>
  <c r="W249" i="6" s="1"/>
  <c r="R249" i="6"/>
  <c r="S249" i="6" s="1"/>
  <c r="M249" i="6"/>
  <c r="N249" i="6" s="1"/>
  <c r="AM248" i="6"/>
  <c r="AJ248" i="6"/>
  <c r="AK248" i="6" s="1"/>
  <c r="AG248" i="6"/>
  <c r="AC248" i="6"/>
  <c r="AE248" i="6" s="1"/>
  <c r="Z248" i="6"/>
  <c r="AA248" i="6" s="1"/>
  <c r="V248" i="6"/>
  <c r="W248" i="6" s="1"/>
  <c r="R248" i="6"/>
  <c r="S248" i="6" s="1"/>
  <c r="M248" i="6"/>
  <c r="N248" i="6" s="1"/>
  <c r="AM247" i="6"/>
  <c r="AJ247" i="6"/>
  <c r="AG247" i="6"/>
  <c r="AC247" i="6"/>
  <c r="AE247" i="6" s="1"/>
  <c r="Z247" i="6"/>
  <c r="AA247" i="6" s="1"/>
  <c r="V247" i="6"/>
  <c r="W247" i="6" s="1"/>
  <c r="R247" i="6"/>
  <c r="S247" i="6" s="1"/>
  <c r="M247" i="6"/>
  <c r="N247" i="6" s="1"/>
  <c r="AM246" i="6"/>
  <c r="AJ246" i="6"/>
  <c r="AK246" i="6" s="1"/>
  <c r="AG246" i="6"/>
  <c r="AC246" i="6"/>
  <c r="AE246" i="6" s="1"/>
  <c r="Z246" i="6"/>
  <c r="AA246" i="6" s="1"/>
  <c r="V246" i="6"/>
  <c r="W246" i="6" s="1"/>
  <c r="R246" i="6"/>
  <c r="S246" i="6" s="1"/>
  <c r="M246" i="6"/>
  <c r="N246" i="6" s="1"/>
  <c r="AM245" i="6"/>
  <c r="AJ245" i="6"/>
  <c r="AK245" i="6" s="1"/>
  <c r="AG245" i="6"/>
  <c r="AC245" i="6"/>
  <c r="AE245" i="6" s="1"/>
  <c r="Z245" i="6"/>
  <c r="AA245" i="6" s="1"/>
  <c r="V245" i="6"/>
  <c r="W245" i="6" s="1"/>
  <c r="R245" i="6"/>
  <c r="S245" i="6" s="1"/>
  <c r="M245" i="6"/>
  <c r="N245" i="6" s="1"/>
  <c r="AM244" i="6"/>
  <c r="AJ244" i="6"/>
  <c r="AK244" i="6" s="1"/>
  <c r="AG244" i="6"/>
  <c r="AC244" i="6"/>
  <c r="AE244" i="6" s="1"/>
  <c r="Z244" i="6"/>
  <c r="AA244" i="6" s="1"/>
  <c r="V244" i="6"/>
  <c r="W244" i="6" s="1"/>
  <c r="R244" i="6"/>
  <c r="S244" i="6" s="1"/>
  <c r="M244" i="6"/>
  <c r="N244" i="6" s="1"/>
  <c r="AM243" i="6"/>
  <c r="AJ243" i="6"/>
  <c r="AK243" i="6" s="1"/>
  <c r="AG243" i="6"/>
  <c r="AC243" i="6"/>
  <c r="AE243" i="6" s="1"/>
  <c r="Z243" i="6"/>
  <c r="AA243" i="6" s="1"/>
  <c r="V243" i="6"/>
  <c r="W243" i="6" s="1"/>
  <c r="R243" i="6"/>
  <c r="S243" i="6" s="1"/>
  <c r="M243" i="6"/>
  <c r="N243" i="6" s="1"/>
  <c r="AM242" i="6"/>
  <c r="AJ242" i="6"/>
  <c r="AK242" i="6" s="1"/>
  <c r="AG242" i="6"/>
  <c r="AC242" i="6"/>
  <c r="AE242" i="6" s="1"/>
  <c r="Z242" i="6"/>
  <c r="AA242" i="6" s="1"/>
  <c r="V242" i="6"/>
  <c r="W242" i="6" s="1"/>
  <c r="R242" i="6"/>
  <c r="S242" i="6" s="1"/>
  <c r="M242" i="6"/>
  <c r="N242" i="6" s="1"/>
  <c r="AM241" i="6"/>
  <c r="AJ241" i="6"/>
  <c r="AK241" i="6" s="1"/>
  <c r="AG241" i="6"/>
  <c r="AC241" i="6"/>
  <c r="AE241" i="6" s="1"/>
  <c r="Z241" i="6"/>
  <c r="AA241" i="6" s="1"/>
  <c r="V241" i="6"/>
  <c r="W241" i="6" s="1"/>
  <c r="R241" i="6"/>
  <c r="S241" i="6" s="1"/>
  <c r="M241" i="6"/>
  <c r="N241" i="6" s="1"/>
  <c r="AM240" i="6"/>
  <c r="AJ240" i="6"/>
  <c r="AK240" i="6" s="1"/>
  <c r="AG240" i="6"/>
  <c r="AC240" i="6"/>
  <c r="AE240" i="6" s="1"/>
  <c r="Z240" i="6"/>
  <c r="AA240" i="6" s="1"/>
  <c r="V240" i="6"/>
  <c r="W240" i="6" s="1"/>
  <c r="R240" i="6"/>
  <c r="S240" i="6" s="1"/>
  <c r="M240" i="6"/>
  <c r="N240" i="6" s="1"/>
  <c r="AM239" i="6"/>
  <c r="AJ239" i="6"/>
  <c r="AK239" i="6" s="1"/>
  <c r="AG239" i="6"/>
  <c r="AC239" i="6"/>
  <c r="AE239" i="6" s="1"/>
  <c r="Z239" i="6"/>
  <c r="AA239" i="6" s="1"/>
  <c r="V239" i="6"/>
  <c r="W239" i="6" s="1"/>
  <c r="R239" i="6"/>
  <c r="S239" i="6" s="1"/>
  <c r="M239" i="6"/>
  <c r="N239" i="6" s="1"/>
  <c r="AM238" i="6"/>
  <c r="AJ238" i="6"/>
  <c r="AK238" i="6" s="1"/>
  <c r="AG238" i="6"/>
  <c r="AC238" i="6"/>
  <c r="AE238" i="6" s="1"/>
  <c r="Z238" i="6"/>
  <c r="AA238" i="6" s="1"/>
  <c r="V238" i="6"/>
  <c r="W238" i="6" s="1"/>
  <c r="R238" i="6"/>
  <c r="S238" i="6" s="1"/>
  <c r="M238" i="6"/>
  <c r="N238" i="6" s="1"/>
  <c r="AM237" i="6"/>
  <c r="AJ237" i="6"/>
  <c r="AK237" i="6" s="1"/>
  <c r="AG237" i="6"/>
  <c r="AC237" i="6"/>
  <c r="AE237" i="6" s="1"/>
  <c r="Z237" i="6"/>
  <c r="AA237" i="6" s="1"/>
  <c r="V237" i="6"/>
  <c r="W237" i="6" s="1"/>
  <c r="R237" i="6"/>
  <c r="S237" i="6" s="1"/>
  <c r="M237" i="6"/>
  <c r="N237" i="6" s="1"/>
  <c r="AM236" i="6"/>
  <c r="AJ236" i="6"/>
  <c r="AK236" i="6" s="1"/>
  <c r="AG236" i="6"/>
  <c r="AC236" i="6"/>
  <c r="AE236" i="6" s="1"/>
  <c r="Z236" i="6"/>
  <c r="AA236" i="6" s="1"/>
  <c r="V236" i="6"/>
  <c r="W236" i="6" s="1"/>
  <c r="R236" i="6"/>
  <c r="S236" i="6" s="1"/>
  <c r="M236" i="6"/>
  <c r="N236" i="6" s="1"/>
  <c r="AM235" i="6"/>
  <c r="AJ235" i="6"/>
  <c r="AK235" i="6" s="1"/>
  <c r="AG235" i="6"/>
  <c r="AC235" i="6"/>
  <c r="AE235" i="6" s="1"/>
  <c r="Z235" i="6"/>
  <c r="AA235" i="6" s="1"/>
  <c r="V235" i="6"/>
  <c r="W235" i="6" s="1"/>
  <c r="R235" i="6"/>
  <c r="S235" i="6" s="1"/>
  <c r="M235" i="6"/>
  <c r="N235" i="6" s="1"/>
  <c r="AM234" i="6"/>
  <c r="AJ234" i="6"/>
  <c r="AK234" i="6" s="1"/>
  <c r="AG234" i="6"/>
  <c r="AC234" i="6"/>
  <c r="AE234" i="6" s="1"/>
  <c r="Z234" i="6"/>
  <c r="AA234" i="6" s="1"/>
  <c r="V234" i="6"/>
  <c r="W234" i="6" s="1"/>
  <c r="R234" i="6"/>
  <c r="S234" i="6" s="1"/>
  <c r="M234" i="6"/>
  <c r="N234" i="6" s="1"/>
  <c r="AM233" i="6"/>
  <c r="AJ233" i="6"/>
  <c r="AK233" i="6" s="1"/>
  <c r="AG233" i="6"/>
  <c r="AC233" i="6"/>
  <c r="AE233" i="6" s="1"/>
  <c r="Z233" i="6"/>
  <c r="AA233" i="6" s="1"/>
  <c r="V233" i="6"/>
  <c r="W233" i="6" s="1"/>
  <c r="R233" i="6"/>
  <c r="S233" i="6" s="1"/>
  <c r="M233" i="6"/>
  <c r="N233" i="6" s="1"/>
  <c r="AM232" i="6"/>
  <c r="AJ232" i="6"/>
  <c r="AK232" i="6" s="1"/>
  <c r="AG232" i="6"/>
  <c r="AC232" i="6"/>
  <c r="AE232" i="6" s="1"/>
  <c r="Z232" i="6"/>
  <c r="AA232" i="6" s="1"/>
  <c r="V232" i="6"/>
  <c r="W232" i="6" s="1"/>
  <c r="R232" i="6"/>
  <c r="S232" i="6" s="1"/>
  <c r="M232" i="6"/>
  <c r="N232" i="6" s="1"/>
  <c r="AM231" i="6"/>
  <c r="AJ231" i="6"/>
  <c r="AK231" i="6" s="1"/>
  <c r="AG231" i="6"/>
  <c r="AC231" i="6"/>
  <c r="AE231" i="6" s="1"/>
  <c r="Z231" i="6"/>
  <c r="AA231" i="6" s="1"/>
  <c r="V231" i="6"/>
  <c r="W231" i="6" s="1"/>
  <c r="R231" i="6"/>
  <c r="S231" i="6" s="1"/>
  <c r="M231" i="6"/>
  <c r="N231" i="6" s="1"/>
  <c r="AM230" i="6"/>
  <c r="AJ230" i="6"/>
  <c r="AK230" i="6" s="1"/>
  <c r="AG230" i="6"/>
  <c r="AC230" i="6"/>
  <c r="AE230" i="6" s="1"/>
  <c r="Z230" i="6"/>
  <c r="AA230" i="6" s="1"/>
  <c r="V230" i="6"/>
  <c r="W230" i="6" s="1"/>
  <c r="R230" i="6"/>
  <c r="S230" i="6" s="1"/>
  <c r="M230" i="6"/>
  <c r="N230" i="6" s="1"/>
  <c r="AM229" i="6"/>
  <c r="AJ229" i="6"/>
  <c r="AK229" i="6" s="1"/>
  <c r="AG229" i="6"/>
  <c r="AC229" i="6"/>
  <c r="AE229" i="6" s="1"/>
  <c r="Z229" i="6"/>
  <c r="AA229" i="6" s="1"/>
  <c r="V229" i="6"/>
  <c r="W229" i="6" s="1"/>
  <c r="R229" i="6"/>
  <c r="M229" i="6"/>
  <c r="N229" i="6" s="1"/>
  <c r="AM228" i="6"/>
  <c r="AJ228" i="6"/>
  <c r="AK228" i="6" s="1"/>
  <c r="AG228" i="6"/>
  <c r="AC228" i="6"/>
  <c r="AE228" i="6" s="1"/>
  <c r="Z228" i="6"/>
  <c r="AA228" i="6" s="1"/>
  <c r="V228" i="6"/>
  <c r="W228" i="6" s="1"/>
  <c r="R228" i="6"/>
  <c r="M228" i="6"/>
  <c r="N228" i="6" s="1"/>
  <c r="AM227" i="6"/>
  <c r="AJ227" i="6"/>
  <c r="AK227" i="6" s="1"/>
  <c r="AG227" i="6"/>
  <c r="AC227" i="6"/>
  <c r="AE227" i="6" s="1"/>
  <c r="Z227" i="6"/>
  <c r="AA227" i="6" s="1"/>
  <c r="V227" i="6"/>
  <c r="W227" i="6" s="1"/>
  <c r="R227" i="6"/>
  <c r="M227" i="6"/>
  <c r="N227" i="6" s="1"/>
  <c r="AM226" i="6"/>
  <c r="AJ226" i="6"/>
  <c r="AK226" i="6" s="1"/>
  <c r="AG226" i="6"/>
  <c r="AC226" i="6"/>
  <c r="AE226" i="6" s="1"/>
  <c r="Z226" i="6"/>
  <c r="AA226" i="6" s="1"/>
  <c r="V226" i="6"/>
  <c r="W226" i="6" s="1"/>
  <c r="R226" i="6"/>
  <c r="S226" i="6" s="1"/>
  <c r="M226" i="6"/>
  <c r="N226" i="6" s="1"/>
  <c r="AM225" i="6"/>
  <c r="AJ225" i="6"/>
  <c r="AK225" i="6" s="1"/>
  <c r="AG225" i="6"/>
  <c r="AC225" i="6"/>
  <c r="AE225" i="6" s="1"/>
  <c r="Z225" i="6"/>
  <c r="AA225" i="6" s="1"/>
  <c r="V225" i="6"/>
  <c r="W225" i="6" s="1"/>
  <c r="R225" i="6"/>
  <c r="S225" i="6" s="1"/>
  <c r="M225" i="6"/>
  <c r="N225" i="6" s="1"/>
  <c r="AM224" i="6"/>
  <c r="AJ224" i="6"/>
  <c r="AK224" i="6" s="1"/>
  <c r="AG224" i="6"/>
  <c r="AC224" i="6"/>
  <c r="AE224" i="6" s="1"/>
  <c r="Z224" i="6"/>
  <c r="AA224" i="6" s="1"/>
  <c r="V224" i="6"/>
  <c r="W224" i="6" s="1"/>
  <c r="R224" i="6"/>
  <c r="S224" i="6" s="1"/>
  <c r="M224" i="6"/>
  <c r="N224" i="6" s="1"/>
  <c r="AM223" i="6"/>
  <c r="AJ223" i="6"/>
  <c r="AK223" i="6" s="1"/>
  <c r="AG223" i="6"/>
  <c r="AC223" i="6"/>
  <c r="AE223" i="6" s="1"/>
  <c r="Z223" i="6"/>
  <c r="AA223" i="6" s="1"/>
  <c r="V223" i="6"/>
  <c r="W223" i="6" s="1"/>
  <c r="R223" i="6"/>
  <c r="S223" i="6" s="1"/>
  <c r="M223" i="6"/>
  <c r="N223" i="6" s="1"/>
  <c r="AM222" i="6"/>
  <c r="AJ222" i="6"/>
  <c r="AK222" i="6" s="1"/>
  <c r="AG222" i="6"/>
  <c r="AC222" i="6"/>
  <c r="AE222" i="6" s="1"/>
  <c r="Z222" i="6"/>
  <c r="AA222" i="6" s="1"/>
  <c r="V222" i="6"/>
  <c r="W222" i="6" s="1"/>
  <c r="R222" i="6"/>
  <c r="S222" i="6" s="1"/>
  <c r="M222" i="6"/>
  <c r="N222" i="6" s="1"/>
  <c r="AM221" i="6"/>
  <c r="AJ221" i="6"/>
  <c r="AK221" i="6" s="1"/>
  <c r="AG221" i="6"/>
  <c r="AC221" i="6"/>
  <c r="AE221" i="6" s="1"/>
  <c r="Z221" i="6"/>
  <c r="AA221" i="6" s="1"/>
  <c r="V221" i="6"/>
  <c r="W221" i="6" s="1"/>
  <c r="R221" i="6"/>
  <c r="S221" i="6" s="1"/>
  <c r="M221" i="6"/>
  <c r="N221" i="6" s="1"/>
  <c r="AM220" i="6"/>
  <c r="AJ220" i="6"/>
  <c r="AK220" i="6" s="1"/>
  <c r="AG220" i="6"/>
  <c r="AC220" i="6"/>
  <c r="AE220" i="6" s="1"/>
  <c r="Z220" i="6"/>
  <c r="AA220" i="6" s="1"/>
  <c r="V220" i="6"/>
  <c r="W220" i="6" s="1"/>
  <c r="R220" i="6"/>
  <c r="S220" i="6" s="1"/>
  <c r="M220" i="6"/>
  <c r="N220" i="6" s="1"/>
  <c r="AM219" i="6"/>
  <c r="AJ219" i="6"/>
  <c r="AK219" i="6" s="1"/>
  <c r="AG219" i="6"/>
  <c r="AC219" i="6"/>
  <c r="AE219" i="6" s="1"/>
  <c r="Z219" i="6"/>
  <c r="AA219" i="6" s="1"/>
  <c r="V219" i="6"/>
  <c r="W219" i="6" s="1"/>
  <c r="R219" i="6"/>
  <c r="S219" i="6" s="1"/>
  <c r="M219" i="6"/>
  <c r="N219" i="6" s="1"/>
  <c r="AM218" i="6"/>
  <c r="AJ218" i="6"/>
  <c r="AK218" i="6" s="1"/>
  <c r="AG218" i="6"/>
  <c r="AC218" i="6"/>
  <c r="AE218" i="6" s="1"/>
  <c r="Z218" i="6"/>
  <c r="AA218" i="6" s="1"/>
  <c r="V218" i="6"/>
  <c r="W218" i="6" s="1"/>
  <c r="R218" i="6"/>
  <c r="S218" i="6" s="1"/>
  <c r="M218" i="6"/>
  <c r="N218" i="6" s="1"/>
  <c r="AM217" i="6"/>
  <c r="AJ217" i="6"/>
  <c r="AK217" i="6" s="1"/>
  <c r="AG217" i="6"/>
  <c r="AC217" i="6"/>
  <c r="AE217" i="6" s="1"/>
  <c r="Z217" i="6"/>
  <c r="AA217" i="6" s="1"/>
  <c r="V217" i="6"/>
  <c r="W217" i="6" s="1"/>
  <c r="R217" i="6"/>
  <c r="S217" i="6" s="1"/>
  <c r="M217" i="6"/>
  <c r="N217" i="6" s="1"/>
  <c r="AM216" i="6"/>
  <c r="AJ216" i="6"/>
  <c r="AK216" i="6" s="1"/>
  <c r="AG216" i="6"/>
  <c r="AC216" i="6"/>
  <c r="AE216" i="6" s="1"/>
  <c r="Z216" i="6"/>
  <c r="AA216" i="6" s="1"/>
  <c r="V216" i="6"/>
  <c r="W216" i="6" s="1"/>
  <c r="R216" i="6"/>
  <c r="S216" i="6" s="1"/>
  <c r="M216" i="6"/>
  <c r="N216" i="6" s="1"/>
  <c r="AM215" i="6"/>
  <c r="AJ215" i="6"/>
  <c r="AK215" i="6" s="1"/>
  <c r="AG215" i="6"/>
  <c r="AC215" i="6"/>
  <c r="AE215" i="6" s="1"/>
  <c r="Z215" i="6"/>
  <c r="AA215" i="6" s="1"/>
  <c r="V215" i="6"/>
  <c r="W215" i="6" s="1"/>
  <c r="R215" i="6"/>
  <c r="S215" i="6" s="1"/>
  <c r="M215" i="6"/>
  <c r="N215" i="6" s="1"/>
  <c r="AM214" i="6"/>
  <c r="AJ214" i="6"/>
  <c r="AK214" i="6" s="1"/>
  <c r="AG214" i="6"/>
  <c r="AC214" i="6"/>
  <c r="AE214" i="6" s="1"/>
  <c r="Z214" i="6"/>
  <c r="AA214" i="6" s="1"/>
  <c r="V214" i="6"/>
  <c r="W214" i="6" s="1"/>
  <c r="R214" i="6"/>
  <c r="S214" i="6" s="1"/>
  <c r="M214" i="6"/>
  <c r="N214" i="6" s="1"/>
  <c r="AM213" i="6"/>
  <c r="AJ213" i="6"/>
  <c r="AK213" i="6" s="1"/>
  <c r="AG213" i="6"/>
  <c r="AC213" i="6"/>
  <c r="AE213" i="6" s="1"/>
  <c r="Z213" i="6"/>
  <c r="AA213" i="6" s="1"/>
  <c r="V213" i="6"/>
  <c r="W213" i="6" s="1"/>
  <c r="R213" i="6"/>
  <c r="S213" i="6" s="1"/>
  <c r="M213" i="6"/>
  <c r="N213" i="6" s="1"/>
  <c r="AM212" i="6"/>
  <c r="AJ212" i="6"/>
  <c r="AK212" i="6" s="1"/>
  <c r="AG212" i="6"/>
  <c r="AC212" i="6"/>
  <c r="AE212" i="6" s="1"/>
  <c r="Z212" i="6"/>
  <c r="AA212" i="6" s="1"/>
  <c r="V212" i="6"/>
  <c r="W212" i="6" s="1"/>
  <c r="R212" i="6"/>
  <c r="S212" i="6" s="1"/>
  <c r="M212" i="6"/>
  <c r="N212" i="6" s="1"/>
  <c r="AM211" i="6"/>
  <c r="AJ211" i="6"/>
  <c r="AK211" i="6" s="1"/>
  <c r="AG211" i="6"/>
  <c r="AC211" i="6"/>
  <c r="AE211" i="6" s="1"/>
  <c r="Z211" i="6"/>
  <c r="AA211" i="6" s="1"/>
  <c r="V211" i="6"/>
  <c r="W211" i="6" s="1"/>
  <c r="R211" i="6"/>
  <c r="S211" i="6" s="1"/>
  <c r="M211" i="6"/>
  <c r="N211" i="6" s="1"/>
  <c r="AM210" i="6"/>
  <c r="AJ210" i="6"/>
  <c r="AK210" i="6" s="1"/>
  <c r="AG210" i="6"/>
  <c r="AC210" i="6"/>
  <c r="AE210" i="6" s="1"/>
  <c r="Z210" i="6"/>
  <c r="AA210" i="6" s="1"/>
  <c r="V210" i="6"/>
  <c r="W210" i="6" s="1"/>
  <c r="R210" i="6"/>
  <c r="S210" i="6" s="1"/>
  <c r="M210" i="6"/>
  <c r="N210" i="6" s="1"/>
  <c r="AM209" i="6"/>
  <c r="AJ209" i="6"/>
  <c r="AK209" i="6" s="1"/>
  <c r="AG209" i="6"/>
  <c r="AC209" i="6"/>
  <c r="AE209" i="6" s="1"/>
  <c r="Z209" i="6"/>
  <c r="AA209" i="6" s="1"/>
  <c r="V209" i="6"/>
  <c r="W209" i="6" s="1"/>
  <c r="R209" i="6"/>
  <c r="S209" i="6" s="1"/>
  <c r="M209" i="6"/>
  <c r="N209" i="6" s="1"/>
  <c r="AM208" i="6"/>
  <c r="AJ208" i="6"/>
  <c r="AK208" i="6" s="1"/>
  <c r="AG208" i="6"/>
  <c r="AC208" i="6"/>
  <c r="AE208" i="6" s="1"/>
  <c r="Z208" i="6"/>
  <c r="AA208" i="6" s="1"/>
  <c r="V208" i="6"/>
  <c r="W208" i="6" s="1"/>
  <c r="R208" i="6"/>
  <c r="M208" i="6"/>
  <c r="AM207" i="6"/>
  <c r="AJ207" i="6"/>
  <c r="AK207" i="6" s="1"/>
  <c r="AG207" i="6"/>
  <c r="AC207" i="6"/>
  <c r="AE207" i="6" s="1"/>
  <c r="Z207" i="6"/>
  <c r="AA207" i="6" s="1"/>
  <c r="V207" i="6"/>
  <c r="W207" i="6" s="1"/>
  <c r="R207" i="6"/>
  <c r="S207" i="6" s="1"/>
  <c r="M207" i="6"/>
  <c r="N207" i="6" s="1"/>
  <c r="AM206" i="6"/>
  <c r="AJ206" i="6"/>
  <c r="AK206" i="6" s="1"/>
  <c r="AG206" i="6"/>
  <c r="AC206" i="6"/>
  <c r="AE206" i="6" s="1"/>
  <c r="Z206" i="6"/>
  <c r="AA206" i="6" s="1"/>
  <c r="V206" i="6"/>
  <c r="W206" i="6" s="1"/>
  <c r="R206" i="6"/>
  <c r="S206" i="6" s="1"/>
  <c r="M206" i="6"/>
  <c r="N206" i="6" s="1"/>
  <c r="AM205" i="6"/>
  <c r="AJ205" i="6"/>
  <c r="AK205" i="6" s="1"/>
  <c r="AG205" i="6"/>
  <c r="AC205" i="6"/>
  <c r="AE205" i="6" s="1"/>
  <c r="Z205" i="6"/>
  <c r="AA205" i="6" s="1"/>
  <c r="V205" i="6"/>
  <c r="W205" i="6" s="1"/>
  <c r="R205" i="6"/>
  <c r="S205" i="6" s="1"/>
  <c r="M205" i="6"/>
  <c r="N205" i="6" s="1"/>
  <c r="AM204" i="6"/>
  <c r="AJ204" i="6"/>
  <c r="AK204" i="6" s="1"/>
  <c r="AG204" i="6"/>
  <c r="AC204" i="6"/>
  <c r="AE204" i="6" s="1"/>
  <c r="Z204" i="6"/>
  <c r="AA204" i="6" s="1"/>
  <c r="V204" i="6"/>
  <c r="W204" i="6" s="1"/>
  <c r="R204" i="6"/>
  <c r="S204" i="6" s="1"/>
  <c r="M204" i="6"/>
  <c r="N204" i="6" s="1"/>
  <c r="AM203" i="6"/>
  <c r="AJ203" i="6"/>
  <c r="AK203" i="6" s="1"/>
  <c r="AG203" i="6"/>
  <c r="AC203" i="6"/>
  <c r="AE203" i="6" s="1"/>
  <c r="Z203" i="6"/>
  <c r="AA203" i="6" s="1"/>
  <c r="V203" i="6"/>
  <c r="W203" i="6" s="1"/>
  <c r="R203" i="6"/>
  <c r="S203" i="6" s="1"/>
  <c r="M203" i="6"/>
  <c r="N203" i="6" s="1"/>
  <c r="AM202" i="6"/>
  <c r="AJ202" i="6"/>
  <c r="AK202" i="6" s="1"/>
  <c r="AG202" i="6"/>
  <c r="AC202" i="6"/>
  <c r="AE202" i="6" s="1"/>
  <c r="Z202" i="6"/>
  <c r="AA202" i="6" s="1"/>
  <c r="V202" i="6"/>
  <c r="W202" i="6" s="1"/>
  <c r="R202" i="6"/>
  <c r="S202" i="6" s="1"/>
  <c r="M202" i="6"/>
  <c r="N202" i="6" s="1"/>
  <c r="AM201" i="6"/>
  <c r="AJ201" i="6"/>
  <c r="AK201" i="6" s="1"/>
  <c r="AG201" i="6"/>
  <c r="AC201" i="6"/>
  <c r="Z201" i="6"/>
  <c r="AA201" i="6" s="1"/>
  <c r="V201" i="6"/>
  <c r="W201" i="6" s="1"/>
  <c r="R201" i="6"/>
  <c r="S201" i="6" s="1"/>
  <c r="M201" i="6"/>
  <c r="N201" i="6" s="1"/>
  <c r="AM200" i="6"/>
  <c r="AJ200" i="6"/>
  <c r="AK200" i="6" s="1"/>
  <c r="AG200" i="6"/>
  <c r="AC200" i="6"/>
  <c r="AE200" i="6" s="1"/>
  <c r="Z200" i="6"/>
  <c r="AA200" i="6" s="1"/>
  <c r="V200" i="6"/>
  <c r="W200" i="6" s="1"/>
  <c r="R200" i="6"/>
  <c r="S200" i="6" s="1"/>
  <c r="M200" i="6"/>
  <c r="N200" i="6" s="1"/>
  <c r="AM199" i="6"/>
  <c r="AJ199" i="6"/>
  <c r="AK199" i="6" s="1"/>
  <c r="AG199" i="6"/>
  <c r="AC199" i="6"/>
  <c r="AE199" i="6" s="1"/>
  <c r="Z199" i="6"/>
  <c r="AA199" i="6" s="1"/>
  <c r="V199" i="6"/>
  <c r="W199" i="6" s="1"/>
  <c r="R199" i="6"/>
  <c r="S199" i="6" s="1"/>
  <c r="M199" i="6"/>
  <c r="N199" i="6" s="1"/>
  <c r="AM198" i="6"/>
  <c r="AJ198" i="6"/>
  <c r="AK198" i="6" s="1"/>
  <c r="AG198" i="6"/>
  <c r="AC198" i="6"/>
  <c r="AE198" i="6" s="1"/>
  <c r="Z198" i="6"/>
  <c r="AA198" i="6" s="1"/>
  <c r="V198" i="6"/>
  <c r="W198" i="6" s="1"/>
  <c r="R198" i="6"/>
  <c r="M198" i="6"/>
  <c r="AM197" i="6"/>
  <c r="AJ197" i="6"/>
  <c r="AK197" i="6" s="1"/>
  <c r="AG197" i="6"/>
  <c r="AC197" i="6"/>
  <c r="Z197" i="6"/>
  <c r="AA197" i="6" s="1"/>
  <c r="V197" i="6"/>
  <c r="W197" i="6" s="1"/>
  <c r="R197" i="6"/>
  <c r="S197" i="6" s="1"/>
  <c r="M197" i="6"/>
  <c r="N197" i="6" s="1"/>
  <c r="AM196" i="6"/>
  <c r="AJ196" i="6"/>
  <c r="AG196" i="6"/>
  <c r="AC196" i="6"/>
  <c r="AE196" i="6" s="1"/>
  <c r="Z196" i="6"/>
  <c r="AA196" i="6" s="1"/>
  <c r="V196" i="6"/>
  <c r="W196" i="6" s="1"/>
  <c r="R196" i="6"/>
  <c r="S196" i="6" s="1"/>
  <c r="M196" i="6"/>
  <c r="N196" i="6" s="1"/>
  <c r="AM195" i="6"/>
  <c r="AJ195" i="6"/>
  <c r="AG195" i="6"/>
  <c r="AC195" i="6"/>
  <c r="AE195" i="6" s="1"/>
  <c r="Z195" i="6"/>
  <c r="AA195" i="6" s="1"/>
  <c r="V195" i="6"/>
  <c r="W195" i="6" s="1"/>
  <c r="R195" i="6"/>
  <c r="S195" i="6" s="1"/>
  <c r="M195" i="6"/>
  <c r="N195" i="6" s="1"/>
  <c r="AM194" i="6"/>
  <c r="AJ194" i="6"/>
  <c r="AG194" i="6"/>
  <c r="AC194" i="6"/>
  <c r="AE194" i="6" s="1"/>
  <c r="Z194" i="6"/>
  <c r="AA194" i="6" s="1"/>
  <c r="V194" i="6"/>
  <c r="W194" i="6" s="1"/>
  <c r="R194" i="6"/>
  <c r="S194" i="6" s="1"/>
  <c r="M194" i="6"/>
  <c r="N194" i="6" s="1"/>
  <c r="AM193" i="6"/>
  <c r="AJ193" i="6"/>
  <c r="AK193" i="6" s="1"/>
  <c r="AG193" i="6"/>
  <c r="AC193" i="6"/>
  <c r="AE193" i="6" s="1"/>
  <c r="Z193" i="6"/>
  <c r="AA193" i="6" s="1"/>
  <c r="V193" i="6"/>
  <c r="W193" i="6" s="1"/>
  <c r="R193" i="6"/>
  <c r="M193" i="6"/>
  <c r="N193" i="6" s="1"/>
  <c r="AM192" i="6"/>
  <c r="AJ192" i="6"/>
  <c r="AK192" i="6" s="1"/>
  <c r="AG192" i="6"/>
  <c r="AC192" i="6"/>
  <c r="AE192" i="6" s="1"/>
  <c r="Z192" i="6"/>
  <c r="AA192" i="6" s="1"/>
  <c r="V192" i="6"/>
  <c r="W192" i="6" s="1"/>
  <c r="R192" i="6"/>
  <c r="S192" i="6" s="1"/>
  <c r="M192" i="6"/>
  <c r="N192" i="6" s="1"/>
  <c r="AM191" i="6"/>
  <c r="AJ191" i="6"/>
  <c r="AK191" i="6" s="1"/>
  <c r="AG191" i="6"/>
  <c r="AC191" i="6"/>
  <c r="AE191" i="6" s="1"/>
  <c r="Z191" i="6"/>
  <c r="AA191" i="6" s="1"/>
  <c r="V191" i="6"/>
  <c r="W191" i="6" s="1"/>
  <c r="R191" i="6"/>
  <c r="M191" i="6"/>
  <c r="N191" i="6" s="1"/>
  <c r="AM190" i="6"/>
  <c r="AJ190" i="6"/>
  <c r="AK190" i="6" s="1"/>
  <c r="AG190" i="6"/>
  <c r="AC190" i="6"/>
  <c r="AE190" i="6" s="1"/>
  <c r="Z190" i="6"/>
  <c r="AA190" i="6" s="1"/>
  <c r="V190" i="6"/>
  <c r="W190" i="6" s="1"/>
  <c r="R190" i="6"/>
  <c r="M190" i="6"/>
  <c r="N190" i="6" s="1"/>
  <c r="AM189" i="6"/>
  <c r="AJ189" i="6"/>
  <c r="AK189" i="6" s="1"/>
  <c r="AG189" i="6"/>
  <c r="AC189" i="6"/>
  <c r="AE189" i="6" s="1"/>
  <c r="Z189" i="6"/>
  <c r="AA189" i="6" s="1"/>
  <c r="V189" i="6"/>
  <c r="W189" i="6" s="1"/>
  <c r="R189" i="6"/>
  <c r="M189" i="6"/>
  <c r="N189" i="6" s="1"/>
  <c r="AM188" i="6"/>
  <c r="AJ188" i="6"/>
  <c r="AK188" i="6" s="1"/>
  <c r="AG188" i="6"/>
  <c r="AC188" i="6"/>
  <c r="AE188" i="6" s="1"/>
  <c r="Z188" i="6"/>
  <c r="AA188" i="6" s="1"/>
  <c r="V188" i="6"/>
  <c r="W188" i="6" s="1"/>
  <c r="R188" i="6"/>
  <c r="S188" i="6" s="1"/>
  <c r="M188" i="6"/>
  <c r="N188" i="6" s="1"/>
  <c r="AM187" i="6"/>
  <c r="AJ187" i="6"/>
  <c r="AK187" i="6" s="1"/>
  <c r="AG187" i="6"/>
  <c r="AC187" i="6"/>
  <c r="AE187" i="6" s="1"/>
  <c r="Z187" i="6"/>
  <c r="AA187" i="6" s="1"/>
  <c r="V187" i="6"/>
  <c r="W187" i="6" s="1"/>
  <c r="R187" i="6"/>
  <c r="S187" i="6" s="1"/>
  <c r="M187" i="6"/>
  <c r="N187" i="6" s="1"/>
  <c r="AM186" i="6"/>
  <c r="AJ186" i="6"/>
  <c r="AK186" i="6" s="1"/>
  <c r="AG186" i="6"/>
  <c r="AC186" i="6"/>
  <c r="AE186" i="6" s="1"/>
  <c r="Z186" i="6"/>
  <c r="AA186" i="6" s="1"/>
  <c r="V186" i="6"/>
  <c r="W186" i="6" s="1"/>
  <c r="R186" i="6"/>
  <c r="S186" i="6" s="1"/>
  <c r="M186" i="6"/>
  <c r="N186" i="6" s="1"/>
  <c r="AM185" i="6"/>
  <c r="AJ185" i="6"/>
  <c r="AK185" i="6" s="1"/>
  <c r="AG185" i="6"/>
  <c r="AC185" i="6"/>
  <c r="AE185" i="6" s="1"/>
  <c r="Z185" i="6"/>
  <c r="AA185" i="6" s="1"/>
  <c r="V185" i="6"/>
  <c r="W185" i="6" s="1"/>
  <c r="R185" i="6"/>
  <c r="S185" i="6" s="1"/>
  <c r="M185" i="6"/>
  <c r="N185" i="6" s="1"/>
  <c r="AM184" i="6"/>
  <c r="AJ184" i="6"/>
  <c r="AK184" i="6" s="1"/>
  <c r="AG184" i="6"/>
  <c r="AC184" i="6"/>
  <c r="AE184" i="6" s="1"/>
  <c r="Z184" i="6"/>
  <c r="AA184" i="6" s="1"/>
  <c r="V184" i="6"/>
  <c r="W184" i="6" s="1"/>
  <c r="R184" i="6"/>
  <c r="M184" i="6"/>
  <c r="N184" i="6" s="1"/>
  <c r="AM183" i="6"/>
  <c r="AJ183" i="6"/>
  <c r="AK183" i="6" s="1"/>
  <c r="AG183" i="6"/>
  <c r="AC183" i="6"/>
  <c r="AE183" i="6" s="1"/>
  <c r="Z183" i="6"/>
  <c r="AA183" i="6" s="1"/>
  <c r="V183" i="6"/>
  <c r="W183" i="6" s="1"/>
  <c r="R183" i="6"/>
  <c r="S183" i="6" s="1"/>
  <c r="M183" i="6"/>
  <c r="N183" i="6" s="1"/>
  <c r="AM182" i="6"/>
  <c r="AJ182" i="6"/>
  <c r="AK182" i="6" s="1"/>
  <c r="AG182" i="6"/>
  <c r="AC182" i="6"/>
  <c r="AE182" i="6" s="1"/>
  <c r="Z182" i="6"/>
  <c r="AA182" i="6" s="1"/>
  <c r="V182" i="6"/>
  <c r="W182" i="6" s="1"/>
  <c r="R182" i="6"/>
  <c r="S182" i="6" s="1"/>
  <c r="M182" i="6"/>
  <c r="N182" i="6" s="1"/>
  <c r="AM181" i="6"/>
  <c r="AJ181" i="6"/>
  <c r="AK181" i="6" s="1"/>
  <c r="AG181" i="6"/>
  <c r="AC181" i="6"/>
  <c r="AE181" i="6" s="1"/>
  <c r="Z181" i="6"/>
  <c r="AA181" i="6" s="1"/>
  <c r="V181" i="6"/>
  <c r="W181" i="6" s="1"/>
  <c r="R181" i="6"/>
  <c r="S181" i="6" s="1"/>
  <c r="M181" i="6"/>
  <c r="N181" i="6" s="1"/>
  <c r="AM180" i="6"/>
  <c r="AJ180" i="6"/>
  <c r="AK180" i="6" s="1"/>
  <c r="AG180" i="6"/>
  <c r="AC180" i="6"/>
  <c r="AE180" i="6" s="1"/>
  <c r="Z180" i="6"/>
  <c r="AA180" i="6" s="1"/>
  <c r="V180" i="6"/>
  <c r="W180" i="6" s="1"/>
  <c r="R180" i="6"/>
  <c r="S180" i="6" s="1"/>
  <c r="M180" i="6"/>
  <c r="N180" i="6" s="1"/>
  <c r="AM179" i="6"/>
  <c r="AJ179" i="6"/>
  <c r="AK179" i="6" s="1"/>
  <c r="AG179" i="6"/>
  <c r="AC179" i="6"/>
  <c r="AE179" i="6" s="1"/>
  <c r="Z179" i="6"/>
  <c r="AA179" i="6" s="1"/>
  <c r="V179" i="6"/>
  <c r="W179" i="6" s="1"/>
  <c r="R179" i="6"/>
  <c r="S179" i="6" s="1"/>
  <c r="M179" i="6"/>
  <c r="N179" i="6" s="1"/>
  <c r="AM178" i="6"/>
  <c r="AJ178" i="6"/>
  <c r="AK178" i="6" s="1"/>
  <c r="AG178" i="6"/>
  <c r="AC178" i="6"/>
  <c r="AE178" i="6" s="1"/>
  <c r="Z178" i="6"/>
  <c r="AA178" i="6" s="1"/>
  <c r="V178" i="6"/>
  <c r="W178" i="6" s="1"/>
  <c r="R178" i="6"/>
  <c r="S178" i="6" s="1"/>
  <c r="M178" i="6"/>
  <c r="N178" i="6" s="1"/>
  <c r="AM177" i="6"/>
  <c r="AJ177" i="6"/>
  <c r="AK177" i="6" s="1"/>
  <c r="AG177" i="6"/>
  <c r="AC177" i="6"/>
  <c r="AE177" i="6" s="1"/>
  <c r="Z177" i="6"/>
  <c r="AA177" i="6" s="1"/>
  <c r="V177" i="6"/>
  <c r="W177" i="6" s="1"/>
  <c r="R177" i="6"/>
  <c r="S177" i="6" s="1"/>
  <c r="M177" i="6"/>
  <c r="N177" i="6" s="1"/>
  <c r="AM176" i="6"/>
  <c r="AJ176" i="6"/>
  <c r="AK176" i="6" s="1"/>
  <c r="AG176" i="6"/>
  <c r="AC176" i="6"/>
  <c r="AE176" i="6" s="1"/>
  <c r="Z176" i="6"/>
  <c r="AA176" i="6" s="1"/>
  <c r="V176" i="6"/>
  <c r="W176" i="6" s="1"/>
  <c r="R176" i="6"/>
  <c r="S176" i="6" s="1"/>
  <c r="M176" i="6"/>
  <c r="N176" i="6" s="1"/>
  <c r="AM175" i="6"/>
  <c r="AJ175" i="6"/>
  <c r="AK175" i="6" s="1"/>
  <c r="AG175" i="6"/>
  <c r="AC175" i="6"/>
  <c r="AE175" i="6" s="1"/>
  <c r="Z175" i="6"/>
  <c r="AA175" i="6" s="1"/>
  <c r="V175" i="6"/>
  <c r="W175" i="6" s="1"/>
  <c r="R175" i="6"/>
  <c r="S175" i="6" s="1"/>
  <c r="M175" i="6"/>
  <c r="N175" i="6" s="1"/>
  <c r="AM174" i="6"/>
  <c r="AJ174" i="6"/>
  <c r="AK174" i="6" s="1"/>
  <c r="AG174" i="6"/>
  <c r="AC174" i="6"/>
  <c r="AE174" i="6" s="1"/>
  <c r="Z174" i="6"/>
  <c r="AA174" i="6" s="1"/>
  <c r="V174" i="6"/>
  <c r="W174" i="6" s="1"/>
  <c r="R174" i="6"/>
  <c r="S174" i="6" s="1"/>
  <c r="M174" i="6"/>
  <c r="N174" i="6" s="1"/>
  <c r="AM173" i="6"/>
  <c r="AJ173" i="6"/>
  <c r="AK173" i="6" s="1"/>
  <c r="AG173" i="6"/>
  <c r="AC173" i="6"/>
  <c r="AE173" i="6" s="1"/>
  <c r="Z173" i="6"/>
  <c r="AA173" i="6" s="1"/>
  <c r="V173" i="6"/>
  <c r="W173" i="6" s="1"/>
  <c r="R173" i="6"/>
  <c r="S173" i="6" s="1"/>
  <c r="M173" i="6"/>
  <c r="N173" i="6" s="1"/>
  <c r="AM172" i="6"/>
  <c r="AJ172" i="6"/>
  <c r="AK172" i="6" s="1"/>
  <c r="AG172" i="6"/>
  <c r="AC172" i="6"/>
  <c r="AE172" i="6" s="1"/>
  <c r="Z172" i="6"/>
  <c r="AA172" i="6" s="1"/>
  <c r="V172" i="6"/>
  <c r="W172" i="6" s="1"/>
  <c r="R172" i="6"/>
  <c r="S172" i="6" s="1"/>
  <c r="M172" i="6"/>
  <c r="N172" i="6" s="1"/>
  <c r="AM171" i="6"/>
  <c r="AJ171" i="6"/>
  <c r="AK171" i="6" s="1"/>
  <c r="AG171" i="6"/>
  <c r="AC171" i="6"/>
  <c r="AE171" i="6" s="1"/>
  <c r="Z171" i="6"/>
  <c r="AA171" i="6" s="1"/>
  <c r="V171" i="6"/>
  <c r="W171" i="6" s="1"/>
  <c r="R171" i="6"/>
  <c r="S171" i="6" s="1"/>
  <c r="M171" i="6"/>
  <c r="N171" i="6" s="1"/>
  <c r="AM170" i="6"/>
  <c r="AJ170" i="6"/>
  <c r="AK170" i="6" s="1"/>
  <c r="AG170" i="6"/>
  <c r="AC170" i="6"/>
  <c r="AE170" i="6" s="1"/>
  <c r="Z170" i="6"/>
  <c r="V170" i="6"/>
  <c r="W170" i="6" s="1"/>
  <c r="R170" i="6"/>
  <c r="S170" i="6" s="1"/>
  <c r="M170" i="6"/>
  <c r="N170" i="6" s="1"/>
  <c r="AM169" i="6"/>
  <c r="AJ169" i="6"/>
  <c r="AK169" i="6" s="1"/>
  <c r="AG169" i="6"/>
  <c r="AC169" i="6"/>
  <c r="AE169" i="6" s="1"/>
  <c r="Z169" i="6"/>
  <c r="AA169" i="6" s="1"/>
  <c r="V169" i="6"/>
  <c r="W169" i="6" s="1"/>
  <c r="R169" i="6"/>
  <c r="S169" i="6" s="1"/>
  <c r="M169" i="6"/>
  <c r="AM168" i="6"/>
  <c r="AJ168" i="6"/>
  <c r="AK168" i="6" s="1"/>
  <c r="AG168" i="6"/>
  <c r="AC168" i="6"/>
  <c r="AE168" i="6" s="1"/>
  <c r="Z168" i="6"/>
  <c r="AA168" i="6" s="1"/>
  <c r="V168" i="6"/>
  <c r="W168" i="6" s="1"/>
  <c r="R168" i="6"/>
  <c r="S168" i="6" s="1"/>
  <c r="M168" i="6"/>
  <c r="AM167" i="6"/>
  <c r="AJ167" i="6"/>
  <c r="AK167" i="6" s="1"/>
  <c r="AG167" i="6"/>
  <c r="AC167" i="6"/>
  <c r="AE167" i="6" s="1"/>
  <c r="Z167" i="6"/>
  <c r="AA167" i="6" s="1"/>
  <c r="V167" i="6"/>
  <c r="W167" i="6" s="1"/>
  <c r="R167" i="6"/>
  <c r="S167" i="6" s="1"/>
  <c r="M167" i="6"/>
  <c r="N167" i="6" s="1"/>
  <c r="AM166" i="6"/>
  <c r="AJ166" i="6"/>
  <c r="AK166" i="6" s="1"/>
  <c r="AG166" i="6"/>
  <c r="AC166" i="6"/>
  <c r="AE166" i="6" s="1"/>
  <c r="Z166" i="6"/>
  <c r="AA166" i="6" s="1"/>
  <c r="V166" i="6"/>
  <c r="W166" i="6" s="1"/>
  <c r="R166" i="6"/>
  <c r="S166" i="6" s="1"/>
  <c r="M166" i="6"/>
  <c r="AM165" i="6"/>
  <c r="AJ165" i="6"/>
  <c r="AK165" i="6" s="1"/>
  <c r="AG165" i="6"/>
  <c r="AC165" i="6"/>
  <c r="AE165" i="6" s="1"/>
  <c r="Z165" i="6"/>
  <c r="AA165" i="6" s="1"/>
  <c r="V165" i="6"/>
  <c r="W165" i="6" s="1"/>
  <c r="R165" i="6"/>
  <c r="S165" i="6" s="1"/>
  <c r="M165" i="6"/>
  <c r="AM164" i="6"/>
  <c r="AJ164" i="6"/>
  <c r="AK164" i="6" s="1"/>
  <c r="AG164" i="6"/>
  <c r="AC164" i="6"/>
  <c r="AE164" i="6" s="1"/>
  <c r="Z164" i="6"/>
  <c r="AA164" i="6" s="1"/>
  <c r="V164" i="6"/>
  <c r="W164" i="6" s="1"/>
  <c r="R164" i="6"/>
  <c r="S164" i="6" s="1"/>
  <c r="M164" i="6"/>
  <c r="AM163" i="6"/>
  <c r="AJ163" i="6"/>
  <c r="AK163" i="6" s="1"/>
  <c r="AG163" i="6"/>
  <c r="AC163" i="6"/>
  <c r="AE163" i="6" s="1"/>
  <c r="Z163" i="6"/>
  <c r="AA163" i="6" s="1"/>
  <c r="V163" i="6"/>
  <c r="W163" i="6" s="1"/>
  <c r="R163" i="6"/>
  <c r="S163" i="6" s="1"/>
  <c r="M163" i="6"/>
  <c r="AM162" i="6"/>
  <c r="AJ162" i="6"/>
  <c r="AK162" i="6" s="1"/>
  <c r="AG162" i="6"/>
  <c r="AC162" i="6"/>
  <c r="AE162" i="6" s="1"/>
  <c r="Z162" i="6"/>
  <c r="AA162" i="6" s="1"/>
  <c r="V162" i="6"/>
  <c r="W162" i="6" s="1"/>
  <c r="R162" i="6"/>
  <c r="S162" i="6" s="1"/>
  <c r="M162" i="6"/>
  <c r="AM161" i="6"/>
  <c r="AJ161" i="6"/>
  <c r="AK161" i="6" s="1"/>
  <c r="AG161" i="6"/>
  <c r="AC161" i="6"/>
  <c r="AE161" i="6" s="1"/>
  <c r="Z161" i="6"/>
  <c r="AA161" i="6" s="1"/>
  <c r="V161" i="6"/>
  <c r="W161" i="6" s="1"/>
  <c r="R161" i="6"/>
  <c r="S161" i="6" s="1"/>
  <c r="M161" i="6"/>
  <c r="AM160" i="6"/>
  <c r="AJ160" i="6"/>
  <c r="AK160" i="6" s="1"/>
  <c r="AG160" i="6"/>
  <c r="AC160" i="6"/>
  <c r="AE160" i="6" s="1"/>
  <c r="Z160" i="6"/>
  <c r="AA160" i="6" s="1"/>
  <c r="V160" i="6"/>
  <c r="W160" i="6" s="1"/>
  <c r="R160" i="6"/>
  <c r="S160" i="6" s="1"/>
  <c r="M160" i="6"/>
  <c r="AM159" i="6"/>
  <c r="AJ159" i="6"/>
  <c r="AK159" i="6" s="1"/>
  <c r="AG159" i="6"/>
  <c r="AC159" i="6"/>
  <c r="AE159" i="6" s="1"/>
  <c r="Z159" i="6"/>
  <c r="AA159" i="6" s="1"/>
  <c r="V159" i="6"/>
  <c r="W159" i="6" s="1"/>
  <c r="R159" i="6"/>
  <c r="S159" i="6" s="1"/>
  <c r="M159" i="6"/>
  <c r="AM158" i="6"/>
  <c r="AJ158" i="6"/>
  <c r="AK158" i="6" s="1"/>
  <c r="AG158" i="6"/>
  <c r="AC158" i="6"/>
  <c r="AE158" i="6" s="1"/>
  <c r="Z158" i="6"/>
  <c r="AA158" i="6" s="1"/>
  <c r="V158" i="6"/>
  <c r="W158" i="6" s="1"/>
  <c r="R158" i="6"/>
  <c r="S158" i="6" s="1"/>
  <c r="M158" i="6"/>
  <c r="AM157" i="6"/>
  <c r="AJ157" i="6"/>
  <c r="AK157" i="6" s="1"/>
  <c r="AG157" i="6"/>
  <c r="AC157" i="6"/>
  <c r="AE157" i="6" s="1"/>
  <c r="Z157" i="6"/>
  <c r="AA157" i="6" s="1"/>
  <c r="V157" i="6"/>
  <c r="W157" i="6" s="1"/>
  <c r="R157" i="6"/>
  <c r="S157" i="6" s="1"/>
  <c r="M157" i="6"/>
  <c r="AM156" i="6"/>
  <c r="AJ156" i="6"/>
  <c r="AK156" i="6" s="1"/>
  <c r="AG156" i="6"/>
  <c r="AC156" i="6"/>
  <c r="AE156" i="6" s="1"/>
  <c r="Z156" i="6"/>
  <c r="AA156" i="6" s="1"/>
  <c r="V156" i="6"/>
  <c r="W156" i="6" s="1"/>
  <c r="R156" i="6"/>
  <c r="S156" i="6" s="1"/>
  <c r="M156" i="6"/>
  <c r="AM155" i="6"/>
  <c r="AJ155" i="6"/>
  <c r="AK155" i="6" s="1"/>
  <c r="AG155" i="6"/>
  <c r="AC155" i="6"/>
  <c r="AE155" i="6" s="1"/>
  <c r="Z155" i="6"/>
  <c r="AA155" i="6" s="1"/>
  <c r="V155" i="6"/>
  <c r="W155" i="6" s="1"/>
  <c r="R155" i="6"/>
  <c r="S155" i="6" s="1"/>
  <c r="M155" i="6"/>
  <c r="AM154" i="6"/>
  <c r="AJ154" i="6"/>
  <c r="AK154" i="6" s="1"/>
  <c r="AG154" i="6"/>
  <c r="AC154" i="6"/>
  <c r="AE154" i="6" s="1"/>
  <c r="Z154" i="6"/>
  <c r="AA154" i="6" s="1"/>
  <c r="V154" i="6"/>
  <c r="W154" i="6" s="1"/>
  <c r="R154" i="6"/>
  <c r="S154" i="6" s="1"/>
  <c r="M154" i="6"/>
  <c r="AM153" i="6"/>
  <c r="AJ153" i="6"/>
  <c r="AK153" i="6" s="1"/>
  <c r="AG153" i="6"/>
  <c r="AC153" i="6"/>
  <c r="AE153" i="6" s="1"/>
  <c r="Z153" i="6"/>
  <c r="AA153" i="6" s="1"/>
  <c r="V153" i="6"/>
  <c r="W153" i="6" s="1"/>
  <c r="R153" i="6"/>
  <c r="S153" i="6" s="1"/>
  <c r="M153" i="6"/>
  <c r="AM152" i="6"/>
  <c r="AJ152" i="6"/>
  <c r="AK152" i="6" s="1"/>
  <c r="AG152" i="6"/>
  <c r="AC152" i="6"/>
  <c r="AE152" i="6" s="1"/>
  <c r="Z152" i="6"/>
  <c r="AA152" i="6" s="1"/>
  <c r="V152" i="6"/>
  <c r="W152" i="6" s="1"/>
  <c r="R152" i="6"/>
  <c r="S152" i="6" s="1"/>
  <c r="M152" i="6"/>
  <c r="AM151" i="6"/>
  <c r="AJ151" i="6"/>
  <c r="AK151" i="6" s="1"/>
  <c r="AG151" i="6"/>
  <c r="AC151" i="6"/>
  <c r="AE151" i="6" s="1"/>
  <c r="Z151" i="6"/>
  <c r="AA151" i="6" s="1"/>
  <c r="V151" i="6"/>
  <c r="W151" i="6" s="1"/>
  <c r="R151" i="6"/>
  <c r="S151" i="6" s="1"/>
  <c r="M151" i="6"/>
  <c r="AM150" i="6"/>
  <c r="AJ150" i="6"/>
  <c r="AK150" i="6" s="1"/>
  <c r="AG150" i="6"/>
  <c r="AC150" i="6"/>
  <c r="AE150" i="6" s="1"/>
  <c r="Z150" i="6"/>
  <c r="AA150" i="6" s="1"/>
  <c r="V150" i="6"/>
  <c r="W150" i="6" s="1"/>
  <c r="R150" i="6"/>
  <c r="S150" i="6" s="1"/>
  <c r="M150" i="6"/>
  <c r="AM149" i="6"/>
  <c r="AJ149" i="6"/>
  <c r="AK149" i="6" s="1"/>
  <c r="AG149" i="6"/>
  <c r="AC149" i="6"/>
  <c r="AE149" i="6" s="1"/>
  <c r="Z149" i="6"/>
  <c r="AA149" i="6" s="1"/>
  <c r="V149" i="6"/>
  <c r="W149" i="6" s="1"/>
  <c r="R149" i="6"/>
  <c r="S149" i="6" s="1"/>
  <c r="M149" i="6"/>
  <c r="N149" i="6" s="1"/>
  <c r="AM148" i="6"/>
  <c r="AJ148" i="6"/>
  <c r="AK148" i="6" s="1"/>
  <c r="AG148" i="6"/>
  <c r="AC148" i="6"/>
  <c r="AE148" i="6" s="1"/>
  <c r="Z148" i="6"/>
  <c r="AA148" i="6" s="1"/>
  <c r="V148" i="6"/>
  <c r="W148" i="6" s="1"/>
  <c r="R148" i="6"/>
  <c r="S148" i="6" s="1"/>
  <c r="M148" i="6"/>
  <c r="AM147" i="6"/>
  <c r="AJ147" i="6"/>
  <c r="AK147" i="6" s="1"/>
  <c r="AG147" i="6"/>
  <c r="AC147" i="6"/>
  <c r="AE147" i="6" s="1"/>
  <c r="Z147" i="6"/>
  <c r="AA147" i="6" s="1"/>
  <c r="V147" i="6"/>
  <c r="W147" i="6" s="1"/>
  <c r="R147" i="6"/>
  <c r="S147" i="6" s="1"/>
  <c r="M147" i="6"/>
  <c r="N147" i="6" s="1"/>
  <c r="AM146" i="6"/>
  <c r="AJ146" i="6"/>
  <c r="AK146" i="6" s="1"/>
  <c r="AG146" i="6"/>
  <c r="AC146" i="6"/>
  <c r="AE146" i="6" s="1"/>
  <c r="Z146" i="6"/>
  <c r="AA146" i="6" s="1"/>
  <c r="V146" i="6"/>
  <c r="W146" i="6" s="1"/>
  <c r="R146" i="6"/>
  <c r="S146" i="6" s="1"/>
  <c r="M146" i="6"/>
  <c r="N146" i="6" s="1"/>
  <c r="AM145" i="6"/>
  <c r="AJ145" i="6"/>
  <c r="AG145" i="6"/>
  <c r="AC145" i="6"/>
  <c r="AE145" i="6" s="1"/>
  <c r="Z145" i="6"/>
  <c r="AA145" i="6" s="1"/>
  <c r="V145" i="6"/>
  <c r="W145" i="6" s="1"/>
  <c r="R145" i="6"/>
  <c r="S145" i="6" s="1"/>
  <c r="M145" i="6"/>
  <c r="N145" i="6" s="1"/>
  <c r="AM144" i="6"/>
  <c r="AJ144" i="6"/>
  <c r="AK144" i="6" s="1"/>
  <c r="AG144" i="6"/>
  <c r="AC144" i="6"/>
  <c r="AE144" i="6" s="1"/>
  <c r="Z144" i="6"/>
  <c r="AA144" i="6" s="1"/>
  <c r="V144" i="6"/>
  <c r="W144" i="6" s="1"/>
  <c r="R144" i="6"/>
  <c r="S144" i="6" s="1"/>
  <c r="M144" i="6"/>
  <c r="AM143" i="6"/>
  <c r="AJ143" i="6"/>
  <c r="AK143" i="6" s="1"/>
  <c r="AG143" i="6"/>
  <c r="AC143" i="6"/>
  <c r="AE143" i="6" s="1"/>
  <c r="Z143" i="6"/>
  <c r="AA143" i="6" s="1"/>
  <c r="V143" i="6"/>
  <c r="W143" i="6" s="1"/>
  <c r="R143" i="6"/>
  <c r="S143" i="6" s="1"/>
  <c r="M143" i="6"/>
  <c r="N143" i="6" s="1"/>
  <c r="AM142" i="6"/>
  <c r="AJ142" i="6"/>
  <c r="AK142" i="6" s="1"/>
  <c r="AG142" i="6"/>
  <c r="AC142" i="6"/>
  <c r="AE142" i="6" s="1"/>
  <c r="Z142" i="6"/>
  <c r="AA142" i="6" s="1"/>
  <c r="V142" i="6"/>
  <c r="W142" i="6" s="1"/>
  <c r="R142" i="6"/>
  <c r="S142" i="6" s="1"/>
  <c r="M142" i="6"/>
  <c r="AM141" i="6"/>
  <c r="AJ141" i="6"/>
  <c r="AK141" i="6" s="1"/>
  <c r="AG141" i="6"/>
  <c r="AC141" i="6"/>
  <c r="AE141" i="6" s="1"/>
  <c r="Z141" i="6"/>
  <c r="AA141" i="6" s="1"/>
  <c r="V141" i="6"/>
  <c r="W141" i="6" s="1"/>
  <c r="R141" i="6"/>
  <c r="S141" i="6" s="1"/>
  <c r="M141" i="6"/>
  <c r="N141" i="6" s="1"/>
  <c r="AM140" i="6"/>
  <c r="AJ140" i="6"/>
  <c r="AK140" i="6" s="1"/>
  <c r="AG140" i="6"/>
  <c r="AC140" i="6"/>
  <c r="AE140" i="6" s="1"/>
  <c r="Z140" i="6"/>
  <c r="AA140" i="6" s="1"/>
  <c r="V140" i="6"/>
  <c r="W140" i="6" s="1"/>
  <c r="R140" i="6"/>
  <c r="S140" i="6" s="1"/>
  <c r="M140" i="6"/>
  <c r="N140" i="6" s="1"/>
  <c r="AM139" i="6"/>
  <c r="AJ139" i="6"/>
  <c r="AK139" i="6" s="1"/>
  <c r="AG139" i="6"/>
  <c r="AC139" i="6"/>
  <c r="AE139" i="6" s="1"/>
  <c r="Z139" i="6"/>
  <c r="AA139" i="6" s="1"/>
  <c r="V139" i="6"/>
  <c r="W139" i="6" s="1"/>
  <c r="R139" i="6"/>
  <c r="S139" i="6" s="1"/>
  <c r="M139" i="6"/>
  <c r="N139" i="6" s="1"/>
  <c r="AM138" i="6"/>
  <c r="AJ138" i="6"/>
  <c r="AK138" i="6" s="1"/>
  <c r="AG138" i="6"/>
  <c r="AC138" i="6"/>
  <c r="AE138" i="6" s="1"/>
  <c r="Z138" i="6"/>
  <c r="AA138" i="6" s="1"/>
  <c r="V138" i="6"/>
  <c r="W138" i="6" s="1"/>
  <c r="R138" i="6"/>
  <c r="S138" i="6" s="1"/>
  <c r="M138" i="6"/>
  <c r="N138" i="6" s="1"/>
  <c r="AM137" i="6"/>
  <c r="AJ137" i="6"/>
  <c r="AK137" i="6" s="1"/>
  <c r="AG137" i="6"/>
  <c r="AC137" i="6"/>
  <c r="AE137" i="6" s="1"/>
  <c r="Z137" i="6"/>
  <c r="AA137" i="6" s="1"/>
  <c r="V137" i="6"/>
  <c r="W137" i="6" s="1"/>
  <c r="R137" i="6"/>
  <c r="S137" i="6" s="1"/>
  <c r="M137" i="6"/>
  <c r="N137" i="6" s="1"/>
  <c r="AM136" i="6"/>
  <c r="AJ136" i="6"/>
  <c r="AK136" i="6" s="1"/>
  <c r="AG136" i="6"/>
  <c r="AC136" i="6"/>
  <c r="AE136" i="6" s="1"/>
  <c r="Z136" i="6"/>
  <c r="AA136" i="6" s="1"/>
  <c r="V136" i="6"/>
  <c r="W136" i="6" s="1"/>
  <c r="R136" i="6"/>
  <c r="S136" i="6" s="1"/>
  <c r="M136" i="6"/>
  <c r="N136" i="6" s="1"/>
  <c r="AM135" i="6"/>
  <c r="AJ135" i="6"/>
  <c r="AK135" i="6" s="1"/>
  <c r="AG135" i="6"/>
  <c r="AC135" i="6"/>
  <c r="AE135" i="6" s="1"/>
  <c r="Z135" i="6"/>
  <c r="AA135" i="6" s="1"/>
  <c r="V135" i="6"/>
  <c r="W135" i="6" s="1"/>
  <c r="R135" i="6"/>
  <c r="S135" i="6" s="1"/>
  <c r="M135" i="6"/>
  <c r="N135" i="6" s="1"/>
  <c r="AM134" i="6"/>
  <c r="AJ134" i="6"/>
  <c r="AK134" i="6" s="1"/>
  <c r="AG134" i="6"/>
  <c r="AC134" i="6"/>
  <c r="AE134" i="6" s="1"/>
  <c r="Z134" i="6"/>
  <c r="AA134" i="6" s="1"/>
  <c r="V134" i="6"/>
  <c r="W134" i="6" s="1"/>
  <c r="R134" i="6"/>
  <c r="S134" i="6" s="1"/>
  <c r="M134" i="6"/>
  <c r="N134" i="6" s="1"/>
  <c r="AM133" i="6"/>
  <c r="AJ133" i="6"/>
  <c r="AK133" i="6" s="1"/>
  <c r="AG133" i="6"/>
  <c r="AC133" i="6"/>
  <c r="AE133" i="6" s="1"/>
  <c r="Z133" i="6"/>
  <c r="AA133" i="6" s="1"/>
  <c r="V133" i="6"/>
  <c r="W133" i="6" s="1"/>
  <c r="R133" i="6"/>
  <c r="S133" i="6" s="1"/>
  <c r="M133" i="6"/>
  <c r="N133" i="6" s="1"/>
  <c r="AM132" i="6"/>
  <c r="AJ132" i="6"/>
  <c r="AK132" i="6" s="1"/>
  <c r="AG132" i="6"/>
  <c r="AC132" i="6"/>
  <c r="AE132" i="6" s="1"/>
  <c r="Z132" i="6"/>
  <c r="AA132" i="6" s="1"/>
  <c r="V132" i="6"/>
  <c r="W132" i="6" s="1"/>
  <c r="R132" i="6"/>
  <c r="S132" i="6" s="1"/>
  <c r="M132" i="6"/>
  <c r="N132" i="6" s="1"/>
  <c r="AM131" i="6"/>
  <c r="AJ131" i="6"/>
  <c r="AK131" i="6" s="1"/>
  <c r="AG131" i="6"/>
  <c r="AC131" i="6"/>
  <c r="AE131" i="6" s="1"/>
  <c r="Z131" i="6"/>
  <c r="AA131" i="6" s="1"/>
  <c r="V131" i="6"/>
  <c r="W131" i="6" s="1"/>
  <c r="R131" i="6"/>
  <c r="S131" i="6" s="1"/>
  <c r="M131" i="6"/>
  <c r="N131" i="6" s="1"/>
  <c r="AM130" i="6"/>
  <c r="AJ130" i="6"/>
  <c r="AK130" i="6" s="1"/>
  <c r="AG130" i="6"/>
  <c r="AC130" i="6"/>
  <c r="AE130" i="6" s="1"/>
  <c r="Z130" i="6"/>
  <c r="AA130" i="6" s="1"/>
  <c r="V130" i="6"/>
  <c r="W130" i="6" s="1"/>
  <c r="R130" i="6"/>
  <c r="S130" i="6" s="1"/>
  <c r="M130" i="6"/>
  <c r="N130" i="6" s="1"/>
  <c r="AM129" i="6"/>
  <c r="AJ129" i="6"/>
  <c r="AK129" i="6" s="1"/>
  <c r="AG129" i="6"/>
  <c r="AC129" i="6"/>
  <c r="AE129" i="6" s="1"/>
  <c r="Z129" i="6"/>
  <c r="AA129" i="6" s="1"/>
  <c r="V129" i="6"/>
  <c r="W129" i="6" s="1"/>
  <c r="R129" i="6"/>
  <c r="S129" i="6" s="1"/>
  <c r="M129" i="6"/>
  <c r="N129" i="6" s="1"/>
  <c r="AM128" i="6"/>
  <c r="AJ128" i="6"/>
  <c r="AK128" i="6" s="1"/>
  <c r="AG128" i="6"/>
  <c r="AC128" i="6"/>
  <c r="AE128" i="6" s="1"/>
  <c r="Z128" i="6"/>
  <c r="AA128" i="6" s="1"/>
  <c r="V128" i="6"/>
  <c r="W128" i="6" s="1"/>
  <c r="R128" i="6"/>
  <c r="S128" i="6" s="1"/>
  <c r="M128" i="6"/>
  <c r="N128" i="6" s="1"/>
  <c r="AM127" i="6"/>
  <c r="AJ127" i="6"/>
  <c r="AK127" i="6" s="1"/>
  <c r="AG127" i="6"/>
  <c r="AC127" i="6"/>
  <c r="AE127" i="6" s="1"/>
  <c r="Z127" i="6"/>
  <c r="AA127" i="6" s="1"/>
  <c r="V127" i="6"/>
  <c r="W127" i="6" s="1"/>
  <c r="R127" i="6"/>
  <c r="S127" i="6" s="1"/>
  <c r="M127" i="6"/>
  <c r="N127" i="6" s="1"/>
  <c r="AM126" i="6"/>
  <c r="AJ126" i="6"/>
  <c r="AK126" i="6" s="1"/>
  <c r="AG126" i="6"/>
  <c r="AC126" i="6"/>
  <c r="AE126" i="6" s="1"/>
  <c r="Z126" i="6"/>
  <c r="AA126" i="6" s="1"/>
  <c r="V126" i="6"/>
  <c r="W126" i="6" s="1"/>
  <c r="R126" i="6"/>
  <c r="S126" i="6" s="1"/>
  <c r="M126" i="6"/>
  <c r="N126" i="6" s="1"/>
  <c r="AM125" i="6"/>
  <c r="AJ125" i="6"/>
  <c r="AK125" i="6" s="1"/>
  <c r="AG125" i="6"/>
  <c r="AC125" i="6"/>
  <c r="AE125" i="6" s="1"/>
  <c r="Z125" i="6"/>
  <c r="AA125" i="6" s="1"/>
  <c r="V125" i="6"/>
  <c r="W125" i="6" s="1"/>
  <c r="R125" i="6"/>
  <c r="S125" i="6" s="1"/>
  <c r="M125" i="6"/>
  <c r="N125" i="6" s="1"/>
  <c r="AM124" i="6"/>
  <c r="AJ124" i="6"/>
  <c r="AK124" i="6" s="1"/>
  <c r="AG124" i="6"/>
  <c r="AC124" i="6"/>
  <c r="AE124" i="6" s="1"/>
  <c r="Z124" i="6"/>
  <c r="AA124" i="6" s="1"/>
  <c r="V124" i="6"/>
  <c r="W124" i="6" s="1"/>
  <c r="R124" i="6"/>
  <c r="S124" i="6" s="1"/>
  <c r="M124" i="6"/>
  <c r="N124" i="6" s="1"/>
  <c r="AM123" i="6"/>
  <c r="AJ123" i="6"/>
  <c r="AK123" i="6" s="1"/>
  <c r="AG123" i="6"/>
  <c r="AC123" i="6"/>
  <c r="AE123" i="6" s="1"/>
  <c r="Z123" i="6"/>
  <c r="AA123" i="6" s="1"/>
  <c r="V123" i="6"/>
  <c r="W123" i="6" s="1"/>
  <c r="R123" i="6"/>
  <c r="S123" i="6" s="1"/>
  <c r="M123" i="6"/>
  <c r="N123" i="6" s="1"/>
  <c r="AM122" i="6"/>
  <c r="AJ122" i="6"/>
  <c r="AK122" i="6" s="1"/>
  <c r="AG122" i="6"/>
  <c r="AC122" i="6"/>
  <c r="AE122" i="6" s="1"/>
  <c r="Z122" i="6"/>
  <c r="AA122" i="6" s="1"/>
  <c r="V122" i="6"/>
  <c r="W122" i="6" s="1"/>
  <c r="R122" i="6"/>
  <c r="S122" i="6" s="1"/>
  <c r="M122" i="6"/>
  <c r="N122" i="6" s="1"/>
  <c r="AM121" i="6"/>
  <c r="AJ121" i="6"/>
  <c r="AK121" i="6" s="1"/>
  <c r="AG121" i="6"/>
  <c r="AC121" i="6"/>
  <c r="Z121" i="6"/>
  <c r="AA121" i="6" s="1"/>
  <c r="V121" i="6"/>
  <c r="W121" i="6" s="1"/>
  <c r="R121" i="6"/>
  <c r="S121" i="6" s="1"/>
  <c r="M121" i="6"/>
  <c r="N121" i="6" s="1"/>
  <c r="AM120" i="6"/>
  <c r="AJ120" i="6"/>
  <c r="AK120" i="6" s="1"/>
  <c r="AG120" i="6"/>
  <c r="AC120" i="6"/>
  <c r="AE120" i="6" s="1"/>
  <c r="Z120" i="6"/>
  <c r="AA120" i="6" s="1"/>
  <c r="V120" i="6"/>
  <c r="W120" i="6" s="1"/>
  <c r="R120" i="6"/>
  <c r="S120" i="6" s="1"/>
  <c r="M120" i="6"/>
  <c r="N120" i="6" s="1"/>
  <c r="AM119" i="6"/>
  <c r="AJ119" i="6"/>
  <c r="AK119" i="6" s="1"/>
  <c r="AG119" i="6"/>
  <c r="AC119" i="6"/>
  <c r="AE119" i="6" s="1"/>
  <c r="Z119" i="6"/>
  <c r="V119" i="6"/>
  <c r="W119" i="6" s="1"/>
  <c r="R119" i="6"/>
  <c r="M119" i="6"/>
  <c r="AM118" i="6"/>
  <c r="AJ118" i="6"/>
  <c r="AK118" i="6" s="1"/>
  <c r="AG118" i="6"/>
  <c r="AC118" i="6"/>
  <c r="AE118" i="6" s="1"/>
  <c r="Z118" i="6"/>
  <c r="AA118" i="6" s="1"/>
  <c r="V118" i="6"/>
  <c r="W118" i="6" s="1"/>
  <c r="R118" i="6"/>
  <c r="S118" i="6" s="1"/>
  <c r="M118" i="6"/>
  <c r="N118" i="6" s="1"/>
  <c r="AM117" i="6"/>
  <c r="AJ117" i="6"/>
  <c r="AK117" i="6" s="1"/>
  <c r="AG117" i="6"/>
  <c r="AC117" i="6"/>
  <c r="AE117" i="6" s="1"/>
  <c r="Z117" i="6"/>
  <c r="AA117" i="6" s="1"/>
  <c r="V117" i="6"/>
  <c r="W117" i="6" s="1"/>
  <c r="R117" i="6"/>
  <c r="M117" i="6"/>
  <c r="AM116" i="6"/>
  <c r="AJ116" i="6"/>
  <c r="AK116" i="6" s="1"/>
  <c r="AG116" i="6"/>
  <c r="AC116" i="6"/>
  <c r="Z116" i="6"/>
  <c r="AA116" i="6" s="1"/>
  <c r="V116" i="6"/>
  <c r="W116" i="6" s="1"/>
  <c r="R116" i="6"/>
  <c r="M116" i="6"/>
  <c r="AM115" i="6"/>
  <c r="AJ115" i="6"/>
  <c r="AG115" i="6"/>
  <c r="AC115" i="6"/>
  <c r="Z115" i="6"/>
  <c r="AA115" i="6" s="1"/>
  <c r="V115" i="6"/>
  <c r="W115" i="6" s="1"/>
  <c r="R115" i="6"/>
  <c r="S115" i="6" s="1"/>
  <c r="M115" i="6"/>
  <c r="N115" i="6" s="1"/>
  <c r="AM114" i="6"/>
  <c r="AJ114" i="6"/>
  <c r="AG114" i="6"/>
  <c r="AC114" i="6"/>
  <c r="Z114" i="6"/>
  <c r="AA114" i="6" s="1"/>
  <c r="V114" i="6"/>
  <c r="W114" i="6" s="1"/>
  <c r="R114" i="6"/>
  <c r="S114" i="6" s="1"/>
  <c r="M114" i="6"/>
  <c r="N114" i="6" s="1"/>
  <c r="AM113" i="6"/>
  <c r="AJ113" i="6"/>
  <c r="AG113" i="6"/>
  <c r="AC113" i="6"/>
  <c r="Z113" i="6"/>
  <c r="AA113" i="6" s="1"/>
  <c r="V113" i="6"/>
  <c r="W113" i="6" s="1"/>
  <c r="R113" i="6"/>
  <c r="S113" i="6" s="1"/>
  <c r="M113" i="6"/>
  <c r="N113" i="6" s="1"/>
  <c r="AM112" i="6"/>
  <c r="AJ112" i="6"/>
  <c r="AG112" i="6"/>
  <c r="AC112" i="6"/>
  <c r="Z112" i="6"/>
  <c r="AA112" i="6" s="1"/>
  <c r="V112" i="6"/>
  <c r="W112" i="6" s="1"/>
  <c r="R112" i="6"/>
  <c r="S112" i="6" s="1"/>
  <c r="M112" i="6"/>
  <c r="N112" i="6" s="1"/>
  <c r="AM111" i="6"/>
  <c r="AJ111" i="6"/>
  <c r="AG111" i="6"/>
  <c r="AC111" i="6"/>
  <c r="Z111" i="6"/>
  <c r="AA111" i="6" s="1"/>
  <c r="V111" i="6"/>
  <c r="W111" i="6" s="1"/>
  <c r="R111" i="6"/>
  <c r="S111" i="6" s="1"/>
  <c r="M111" i="6"/>
  <c r="N111" i="6" s="1"/>
  <c r="AM110" i="6"/>
  <c r="AJ110" i="6"/>
  <c r="AG110" i="6"/>
  <c r="AC110" i="6"/>
  <c r="Z110" i="6"/>
  <c r="AA110" i="6" s="1"/>
  <c r="V110" i="6"/>
  <c r="W110" i="6" s="1"/>
  <c r="R110" i="6"/>
  <c r="S110" i="6" s="1"/>
  <c r="M110" i="6"/>
  <c r="N110" i="6" s="1"/>
  <c r="AM109" i="6"/>
  <c r="AJ109" i="6"/>
  <c r="AG109" i="6"/>
  <c r="AC109" i="6"/>
  <c r="Z109" i="6"/>
  <c r="AA109" i="6" s="1"/>
  <c r="V109" i="6"/>
  <c r="W109" i="6" s="1"/>
  <c r="R109" i="6"/>
  <c r="S109" i="6" s="1"/>
  <c r="M109" i="6"/>
  <c r="N109" i="6" s="1"/>
  <c r="AM108" i="6"/>
  <c r="AJ108" i="6"/>
  <c r="AG108" i="6"/>
  <c r="AC108" i="6"/>
  <c r="Z108" i="6"/>
  <c r="AA108" i="6" s="1"/>
  <c r="V108" i="6"/>
  <c r="W108" i="6" s="1"/>
  <c r="R108" i="6"/>
  <c r="S108" i="6" s="1"/>
  <c r="M108" i="6"/>
  <c r="N108" i="6" s="1"/>
  <c r="AM107" i="6"/>
  <c r="AJ107" i="6"/>
  <c r="AG107" i="6"/>
  <c r="AC107" i="6"/>
  <c r="Z107" i="6"/>
  <c r="AA107" i="6" s="1"/>
  <c r="V107" i="6"/>
  <c r="W107" i="6" s="1"/>
  <c r="R107" i="6"/>
  <c r="S107" i="6" s="1"/>
  <c r="M107" i="6"/>
  <c r="N107" i="6" s="1"/>
  <c r="AM106" i="6"/>
  <c r="AJ106" i="6"/>
  <c r="AG106" i="6"/>
  <c r="AC106" i="6"/>
  <c r="Z106" i="6"/>
  <c r="AA106" i="6" s="1"/>
  <c r="V106" i="6"/>
  <c r="W106" i="6" s="1"/>
  <c r="R106" i="6"/>
  <c r="S106" i="6" s="1"/>
  <c r="M106" i="6"/>
  <c r="N106" i="6" s="1"/>
  <c r="AM105" i="6"/>
  <c r="AJ105" i="6"/>
  <c r="AG105" i="6"/>
  <c r="AC105" i="6"/>
  <c r="Z105" i="6"/>
  <c r="AA105" i="6" s="1"/>
  <c r="V105" i="6"/>
  <c r="W105" i="6" s="1"/>
  <c r="R105" i="6"/>
  <c r="S105" i="6" s="1"/>
  <c r="M105" i="6"/>
  <c r="N105" i="6" s="1"/>
  <c r="AM104" i="6"/>
  <c r="AJ104" i="6"/>
  <c r="AG104" i="6"/>
  <c r="AC104" i="6"/>
  <c r="Z104" i="6"/>
  <c r="AA104" i="6" s="1"/>
  <c r="V104" i="6"/>
  <c r="W104" i="6" s="1"/>
  <c r="R104" i="6"/>
  <c r="S104" i="6" s="1"/>
  <c r="M104" i="6"/>
  <c r="N104" i="6" s="1"/>
  <c r="AM103" i="6"/>
  <c r="AJ103" i="6"/>
  <c r="AG103" i="6"/>
  <c r="AC103" i="6"/>
  <c r="Z103" i="6"/>
  <c r="AA103" i="6" s="1"/>
  <c r="V103" i="6"/>
  <c r="W103" i="6" s="1"/>
  <c r="R103" i="6"/>
  <c r="S103" i="6" s="1"/>
  <c r="M103" i="6"/>
  <c r="N103" i="6" s="1"/>
  <c r="AM102" i="6"/>
  <c r="AJ102" i="6"/>
  <c r="AG102" i="6"/>
  <c r="AC102" i="6"/>
  <c r="Z102" i="6"/>
  <c r="AA102" i="6" s="1"/>
  <c r="V102" i="6"/>
  <c r="W102" i="6" s="1"/>
  <c r="R102" i="6"/>
  <c r="S102" i="6" s="1"/>
  <c r="M102" i="6"/>
  <c r="N102" i="6" s="1"/>
  <c r="AM101" i="6"/>
  <c r="AJ101" i="6"/>
  <c r="AG101" i="6"/>
  <c r="AC101" i="6"/>
  <c r="Z101" i="6"/>
  <c r="AA101" i="6" s="1"/>
  <c r="V101" i="6"/>
  <c r="W101" i="6" s="1"/>
  <c r="R101" i="6"/>
  <c r="S101" i="6" s="1"/>
  <c r="M101" i="6"/>
  <c r="N101" i="6" s="1"/>
  <c r="AM100" i="6"/>
  <c r="AJ100" i="6"/>
  <c r="AG100" i="6"/>
  <c r="AC100" i="6"/>
  <c r="Z100" i="6"/>
  <c r="AA100" i="6" s="1"/>
  <c r="V100" i="6"/>
  <c r="W100" i="6" s="1"/>
  <c r="R100" i="6"/>
  <c r="S100" i="6" s="1"/>
  <c r="M100" i="6"/>
  <c r="N100" i="6" s="1"/>
  <c r="AM99" i="6"/>
  <c r="AJ99" i="6"/>
  <c r="AG99" i="6"/>
  <c r="AC99" i="6"/>
  <c r="Z99" i="6"/>
  <c r="AA99" i="6" s="1"/>
  <c r="V99" i="6"/>
  <c r="W99" i="6" s="1"/>
  <c r="R99" i="6"/>
  <c r="S99" i="6" s="1"/>
  <c r="M99" i="6"/>
  <c r="N99" i="6" s="1"/>
  <c r="AM98" i="6"/>
  <c r="AJ98" i="6"/>
  <c r="AG98" i="6"/>
  <c r="AC98" i="6"/>
  <c r="Z98" i="6"/>
  <c r="AA98" i="6" s="1"/>
  <c r="V98" i="6"/>
  <c r="W98" i="6" s="1"/>
  <c r="R98" i="6"/>
  <c r="S98" i="6" s="1"/>
  <c r="M98" i="6"/>
  <c r="N98" i="6" s="1"/>
  <c r="AM97" i="6"/>
  <c r="AJ97" i="6"/>
  <c r="AG97" i="6"/>
  <c r="AC97" i="6"/>
  <c r="Z97" i="6"/>
  <c r="AA97" i="6" s="1"/>
  <c r="V97" i="6"/>
  <c r="W97" i="6" s="1"/>
  <c r="R97" i="6"/>
  <c r="S97" i="6" s="1"/>
  <c r="M97" i="6"/>
  <c r="N97" i="6" s="1"/>
  <c r="AM96" i="6"/>
  <c r="AJ96" i="6"/>
  <c r="AG96" i="6"/>
  <c r="AC96" i="6"/>
  <c r="Z96" i="6"/>
  <c r="AA96" i="6" s="1"/>
  <c r="V96" i="6"/>
  <c r="W96" i="6" s="1"/>
  <c r="R96" i="6"/>
  <c r="S96" i="6" s="1"/>
  <c r="M96" i="6"/>
  <c r="N96" i="6" s="1"/>
  <c r="AM95" i="6"/>
  <c r="AJ95" i="6"/>
  <c r="AG95" i="6"/>
  <c r="AC95" i="6"/>
  <c r="Z95" i="6"/>
  <c r="AA95" i="6" s="1"/>
  <c r="V95" i="6"/>
  <c r="W95" i="6" s="1"/>
  <c r="R95" i="6"/>
  <c r="S95" i="6" s="1"/>
  <c r="M95" i="6"/>
  <c r="N95" i="6" s="1"/>
  <c r="AM94" i="6"/>
  <c r="AJ94" i="6"/>
  <c r="AK94" i="6" s="1"/>
  <c r="AG94" i="6"/>
  <c r="AC94" i="6"/>
  <c r="AE94" i="6" s="1"/>
  <c r="Z94" i="6"/>
  <c r="AA94" i="6" s="1"/>
  <c r="V94" i="6"/>
  <c r="W94" i="6" s="1"/>
  <c r="R94" i="6"/>
  <c r="S94" i="6" s="1"/>
  <c r="M94" i="6"/>
  <c r="N94" i="6" s="1"/>
  <c r="AM93" i="6"/>
  <c r="AJ93" i="6"/>
  <c r="AK93" i="6" s="1"/>
  <c r="AG93" i="6"/>
  <c r="AC93" i="6"/>
  <c r="AE93" i="6" s="1"/>
  <c r="Z93" i="6"/>
  <c r="AA93" i="6" s="1"/>
  <c r="V93" i="6"/>
  <c r="W93" i="6" s="1"/>
  <c r="R93" i="6"/>
  <c r="S93" i="6" s="1"/>
  <c r="M93" i="6"/>
  <c r="N93" i="6" s="1"/>
  <c r="AM92" i="6"/>
  <c r="AJ92" i="6"/>
  <c r="AK92" i="6" s="1"/>
  <c r="AG92" i="6"/>
  <c r="AC92" i="6"/>
  <c r="AE92" i="6" s="1"/>
  <c r="Z92" i="6"/>
  <c r="AA92" i="6" s="1"/>
  <c r="V92" i="6"/>
  <c r="W92" i="6" s="1"/>
  <c r="R92" i="6"/>
  <c r="S92" i="6" s="1"/>
  <c r="M92" i="6"/>
  <c r="N92" i="6" s="1"/>
  <c r="AM91" i="6"/>
  <c r="AJ91" i="6"/>
  <c r="AK91" i="6" s="1"/>
  <c r="AG91" i="6"/>
  <c r="AC91" i="6"/>
  <c r="AE91" i="6" s="1"/>
  <c r="Z91" i="6"/>
  <c r="AA91" i="6" s="1"/>
  <c r="V91" i="6"/>
  <c r="W91" i="6" s="1"/>
  <c r="R91" i="6"/>
  <c r="S91" i="6" s="1"/>
  <c r="M91" i="6"/>
  <c r="N91" i="6" s="1"/>
  <c r="AM90" i="6"/>
  <c r="AJ90" i="6"/>
  <c r="AK90" i="6" s="1"/>
  <c r="AG90" i="6"/>
  <c r="AC90" i="6"/>
  <c r="AE90" i="6" s="1"/>
  <c r="Z90" i="6"/>
  <c r="AA90" i="6" s="1"/>
  <c r="V90" i="6"/>
  <c r="W90" i="6" s="1"/>
  <c r="R90" i="6"/>
  <c r="S90" i="6" s="1"/>
  <c r="M90" i="6"/>
  <c r="N90" i="6" s="1"/>
  <c r="AM89" i="6"/>
  <c r="AJ89" i="6"/>
  <c r="AK89" i="6" s="1"/>
  <c r="AG89" i="6"/>
  <c r="AC89" i="6"/>
  <c r="AE89" i="6" s="1"/>
  <c r="Z89" i="6"/>
  <c r="AA89" i="6" s="1"/>
  <c r="V89" i="6"/>
  <c r="W89" i="6" s="1"/>
  <c r="R89" i="6"/>
  <c r="S89" i="6" s="1"/>
  <c r="M89" i="6"/>
  <c r="N89" i="6" s="1"/>
  <c r="AM88" i="6"/>
  <c r="AJ88" i="6"/>
  <c r="AK88" i="6" s="1"/>
  <c r="AG88" i="6"/>
  <c r="AC88" i="6"/>
  <c r="AE88" i="6" s="1"/>
  <c r="Z88" i="6"/>
  <c r="AA88" i="6" s="1"/>
  <c r="V88" i="6"/>
  <c r="W88" i="6" s="1"/>
  <c r="R88" i="6"/>
  <c r="S88" i="6" s="1"/>
  <c r="M88" i="6"/>
  <c r="N88" i="6" s="1"/>
  <c r="AM87" i="6"/>
  <c r="AJ87" i="6"/>
  <c r="AK87" i="6" s="1"/>
  <c r="AG87" i="6"/>
  <c r="AC87" i="6"/>
  <c r="AE87" i="6" s="1"/>
  <c r="Z87" i="6"/>
  <c r="AA87" i="6" s="1"/>
  <c r="V87" i="6"/>
  <c r="W87" i="6" s="1"/>
  <c r="R87" i="6"/>
  <c r="S87" i="6" s="1"/>
  <c r="M87" i="6"/>
  <c r="N87" i="6" s="1"/>
  <c r="AM86" i="6"/>
  <c r="AJ86" i="6"/>
  <c r="AK86" i="6" s="1"/>
  <c r="AG86" i="6"/>
  <c r="AC86" i="6"/>
  <c r="AE86" i="6" s="1"/>
  <c r="Z86" i="6"/>
  <c r="AA86" i="6" s="1"/>
  <c r="V86" i="6"/>
  <c r="W86" i="6" s="1"/>
  <c r="R86" i="6"/>
  <c r="S86" i="6" s="1"/>
  <c r="M86" i="6"/>
  <c r="N86" i="6" s="1"/>
  <c r="AM85" i="6"/>
  <c r="AJ85" i="6"/>
  <c r="AK85" i="6" s="1"/>
  <c r="AG85" i="6"/>
  <c r="AC85" i="6"/>
  <c r="AE85" i="6" s="1"/>
  <c r="Z85" i="6"/>
  <c r="AA85" i="6" s="1"/>
  <c r="V85" i="6"/>
  <c r="W85" i="6" s="1"/>
  <c r="R85" i="6"/>
  <c r="S85" i="6" s="1"/>
  <c r="M85" i="6"/>
  <c r="N85" i="6" s="1"/>
  <c r="AM84" i="6"/>
  <c r="AJ84" i="6"/>
  <c r="AK84" i="6" s="1"/>
  <c r="AG84" i="6"/>
  <c r="AC84" i="6"/>
  <c r="AE84" i="6" s="1"/>
  <c r="Z84" i="6"/>
  <c r="AA84" i="6" s="1"/>
  <c r="V84" i="6"/>
  <c r="W84" i="6" s="1"/>
  <c r="R84" i="6"/>
  <c r="S84" i="6" s="1"/>
  <c r="M84" i="6"/>
  <c r="N84" i="6" s="1"/>
  <c r="AM83" i="6"/>
  <c r="AJ83" i="6"/>
  <c r="AK83" i="6" s="1"/>
  <c r="AG83" i="6"/>
  <c r="AC83" i="6"/>
  <c r="AE83" i="6" s="1"/>
  <c r="Z83" i="6"/>
  <c r="AA83" i="6" s="1"/>
  <c r="V83" i="6"/>
  <c r="W83" i="6" s="1"/>
  <c r="R83" i="6"/>
  <c r="S83" i="6" s="1"/>
  <c r="M83" i="6"/>
  <c r="N83" i="6" s="1"/>
  <c r="AM82" i="6"/>
  <c r="AJ82" i="6"/>
  <c r="AK82" i="6" s="1"/>
  <c r="AG82" i="6"/>
  <c r="AC82" i="6"/>
  <c r="AE82" i="6" s="1"/>
  <c r="Z82" i="6"/>
  <c r="AA82" i="6" s="1"/>
  <c r="V82" i="6"/>
  <c r="W82" i="6" s="1"/>
  <c r="R82" i="6"/>
  <c r="S82" i="6" s="1"/>
  <c r="M82" i="6"/>
  <c r="N82" i="6" s="1"/>
  <c r="AM81" i="6"/>
  <c r="AJ81" i="6"/>
  <c r="AK81" i="6" s="1"/>
  <c r="AG81" i="6"/>
  <c r="AC81" i="6"/>
  <c r="AE81" i="6" s="1"/>
  <c r="Z81" i="6"/>
  <c r="AA81" i="6" s="1"/>
  <c r="V81" i="6"/>
  <c r="W81" i="6" s="1"/>
  <c r="R81" i="6"/>
  <c r="S81" i="6" s="1"/>
  <c r="M81" i="6"/>
  <c r="N81" i="6" s="1"/>
  <c r="AM80" i="6"/>
  <c r="AJ80" i="6"/>
  <c r="AK80" i="6" s="1"/>
  <c r="AG80" i="6"/>
  <c r="AC80" i="6"/>
  <c r="AE80" i="6" s="1"/>
  <c r="Z80" i="6"/>
  <c r="AA80" i="6" s="1"/>
  <c r="V80" i="6"/>
  <c r="W80" i="6" s="1"/>
  <c r="R80" i="6"/>
  <c r="S80" i="6" s="1"/>
  <c r="M80" i="6"/>
  <c r="N80" i="6" s="1"/>
  <c r="AM79" i="6"/>
  <c r="AJ79" i="6"/>
  <c r="AK79" i="6" s="1"/>
  <c r="AG79" i="6"/>
  <c r="AC79" i="6"/>
  <c r="AE79" i="6" s="1"/>
  <c r="Z79" i="6"/>
  <c r="AA79" i="6" s="1"/>
  <c r="V79" i="6"/>
  <c r="W79" i="6" s="1"/>
  <c r="R79" i="6"/>
  <c r="S79" i="6" s="1"/>
  <c r="M79" i="6"/>
  <c r="N79" i="6" s="1"/>
  <c r="AM78" i="6"/>
  <c r="AJ78" i="6"/>
  <c r="AK78" i="6" s="1"/>
  <c r="AG78" i="6"/>
  <c r="AC78" i="6"/>
  <c r="AE78" i="6" s="1"/>
  <c r="Z78" i="6"/>
  <c r="AA78" i="6" s="1"/>
  <c r="V78" i="6"/>
  <c r="W78" i="6" s="1"/>
  <c r="R78" i="6"/>
  <c r="S78" i="6" s="1"/>
  <c r="M78" i="6"/>
  <c r="N78" i="6" s="1"/>
  <c r="AM77" i="6"/>
  <c r="AJ77" i="6"/>
  <c r="AK77" i="6" s="1"/>
  <c r="AG77" i="6"/>
  <c r="AC77" i="6"/>
  <c r="AE77" i="6" s="1"/>
  <c r="Z77" i="6"/>
  <c r="AA77" i="6" s="1"/>
  <c r="V77" i="6"/>
  <c r="W77" i="6" s="1"/>
  <c r="R77" i="6"/>
  <c r="S77" i="6" s="1"/>
  <c r="M77" i="6"/>
  <c r="N77" i="6" s="1"/>
  <c r="AM76" i="6"/>
  <c r="AJ76" i="6"/>
  <c r="AK76" i="6" s="1"/>
  <c r="AG76" i="6"/>
  <c r="AC76" i="6"/>
  <c r="AE76" i="6" s="1"/>
  <c r="Z76" i="6"/>
  <c r="AA76" i="6" s="1"/>
  <c r="V76" i="6"/>
  <c r="W76" i="6" s="1"/>
  <c r="R76" i="6"/>
  <c r="S76" i="6" s="1"/>
  <c r="M76" i="6"/>
  <c r="N76" i="6" s="1"/>
  <c r="AM75" i="6"/>
  <c r="AJ75" i="6"/>
  <c r="AK75" i="6" s="1"/>
  <c r="AG75" i="6"/>
  <c r="AC75" i="6"/>
  <c r="AE75" i="6" s="1"/>
  <c r="Z75" i="6"/>
  <c r="AA75" i="6" s="1"/>
  <c r="V75" i="6"/>
  <c r="W75" i="6" s="1"/>
  <c r="R75" i="6"/>
  <c r="S75" i="6" s="1"/>
  <c r="M75" i="6"/>
  <c r="N75" i="6" s="1"/>
  <c r="AM74" i="6"/>
  <c r="AJ74" i="6"/>
  <c r="AK74" i="6" s="1"/>
  <c r="AG74" i="6"/>
  <c r="AC74" i="6"/>
  <c r="AE74" i="6" s="1"/>
  <c r="Z74" i="6"/>
  <c r="AA74" i="6" s="1"/>
  <c r="V74" i="6"/>
  <c r="W74" i="6" s="1"/>
  <c r="R74" i="6"/>
  <c r="S74" i="6" s="1"/>
  <c r="M74" i="6"/>
  <c r="N74" i="6" s="1"/>
  <c r="AM73" i="6"/>
  <c r="AJ73" i="6"/>
  <c r="AK73" i="6" s="1"/>
  <c r="AG73" i="6"/>
  <c r="AC73" i="6"/>
  <c r="AE73" i="6" s="1"/>
  <c r="Z73" i="6"/>
  <c r="AA73" i="6" s="1"/>
  <c r="V73" i="6"/>
  <c r="W73" i="6" s="1"/>
  <c r="R73" i="6"/>
  <c r="S73" i="6" s="1"/>
  <c r="M73" i="6"/>
  <c r="N73" i="6" s="1"/>
  <c r="AM72" i="6"/>
  <c r="AJ72" i="6"/>
  <c r="AK72" i="6" s="1"/>
  <c r="AG72" i="6"/>
  <c r="AC72" i="6"/>
  <c r="AE72" i="6" s="1"/>
  <c r="Z72" i="6"/>
  <c r="AA72" i="6" s="1"/>
  <c r="V72" i="6"/>
  <c r="W72" i="6" s="1"/>
  <c r="R72" i="6"/>
  <c r="S72" i="6" s="1"/>
  <c r="M72" i="6"/>
  <c r="N72" i="6" s="1"/>
  <c r="AM71" i="6"/>
  <c r="AJ71" i="6"/>
  <c r="AK71" i="6" s="1"/>
  <c r="AG71" i="6"/>
  <c r="AC71" i="6"/>
  <c r="AE71" i="6" s="1"/>
  <c r="Z71" i="6"/>
  <c r="AA71" i="6" s="1"/>
  <c r="V71" i="6"/>
  <c r="W71" i="6" s="1"/>
  <c r="R71" i="6"/>
  <c r="S71" i="6" s="1"/>
  <c r="M71" i="6"/>
  <c r="N71" i="6" s="1"/>
  <c r="AM70" i="6"/>
  <c r="AJ70" i="6"/>
  <c r="AK70" i="6" s="1"/>
  <c r="AG70" i="6"/>
  <c r="AC70" i="6"/>
  <c r="AE70" i="6" s="1"/>
  <c r="Z70" i="6"/>
  <c r="AA70" i="6" s="1"/>
  <c r="V70" i="6"/>
  <c r="W70" i="6" s="1"/>
  <c r="R70" i="6"/>
  <c r="S70" i="6" s="1"/>
  <c r="M70" i="6"/>
  <c r="N70" i="6" s="1"/>
  <c r="AM69" i="6"/>
  <c r="AJ69" i="6"/>
  <c r="AK69" i="6" s="1"/>
  <c r="AG69" i="6"/>
  <c r="AC69" i="6"/>
  <c r="AE69" i="6" s="1"/>
  <c r="Z69" i="6"/>
  <c r="AA69" i="6" s="1"/>
  <c r="V69" i="6"/>
  <c r="W69" i="6" s="1"/>
  <c r="R69" i="6"/>
  <c r="S69" i="6" s="1"/>
  <c r="M69" i="6"/>
  <c r="N69" i="6" s="1"/>
  <c r="AM68" i="6"/>
  <c r="AJ68" i="6"/>
  <c r="AK68" i="6" s="1"/>
  <c r="AG68" i="6"/>
  <c r="AC68" i="6"/>
  <c r="AE68" i="6" s="1"/>
  <c r="Z68" i="6"/>
  <c r="AA68" i="6" s="1"/>
  <c r="V68" i="6"/>
  <c r="W68" i="6" s="1"/>
  <c r="R68" i="6"/>
  <c r="S68" i="6" s="1"/>
  <c r="M68" i="6"/>
  <c r="N68" i="6" s="1"/>
  <c r="AM67" i="6"/>
  <c r="AJ67" i="6"/>
  <c r="AK67" i="6" s="1"/>
  <c r="AG67" i="6"/>
  <c r="AC67" i="6"/>
  <c r="AE67" i="6" s="1"/>
  <c r="Z67" i="6"/>
  <c r="AA67" i="6" s="1"/>
  <c r="V67" i="6"/>
  <c r="W67" i="6" s="1"/>
  <c r="R67" i="6"/>
  <c r="S67" i="6" s="1"/>
  <c r="M67" i="6"/>
  <c r="N67" i="6" s="1"/>
  <c r="AM66" i="6"/>
  <c r="AJ66" i="6"/>
  <c r="AK66" i="6" s="1"/>
  <c r="AG66" i="6"/>
  <c r="AC66" i="6"/>
  <c r="AE66" i="6" s="1"/>
  <c r="Z66" i="6"/>
  <c r="AA66" i="6" s="1"/>
  <c r="V66" i="6"/>
  <c r="W66" i="6" s="1"/>
  <c r="R66" i="6"/>
  <c r="S66" i="6" s="1"/>
  <c r="M66" i="6"/>
  <c r="N66" i="6" s="1"/>
  <c r="AM65" i="6"/>
  <c r="AJ65" i="6"/>
  <c r="AK65" i="6" s="1"/>
  <c r="AG65" i="6"/>
  <c r="AC65" i="6"/>
  <c r="AE65" i="6" s="1"/>
  <c r="Z65" i="6"/>
  <c r="AA65" i="6" s="1"/>
  <c r="V65" i="6"/>
  <c r="W65" i="6" s="1"/>
  <c r="R65" i="6"/>
  <c r="S65" i="6" s="1"/>
  <c r="M65" i="6"/>
  <c r="N65" i="6" s="1"/>
  <c r="AM64" i="6"/>
  <c r="AJ64" i="6"/>
  <c r="AK64" i="6" s="1"/>
  <c r="AG64" i="6"/>
  <c r="AC64" i="6"/>
  <c r="AE64" i="6" s="1"/>
  <c r="Z64" i="6"/>
  <c r="AA64" i="6" s="1"/>
  <c r="V64" i="6"/>
  <c r="W64" i="6" s="1"/>
  <c r="R64" i="6"/>
  <c r="S64" i="6" s="1"/>
  <c r="M64" i="6"/>
  <c r="N64" i="6" s="1"/>
  <c r="AM63" i="6"/>
  <c r="AJ63" i="6"/>
  <c r="AK63" i="6" s="1"/>
  <c r="AG63" i="6"/>
  <c r="AC63" i="6"/>
  <c r="AE63" i="6" s="1"/>
  <c r="Z63" i="6"/>
  <c r="AA63" i="6" s="1"/>
  <c r="V63" i="6"/>
  <c r="W63" i="6" s="1"/>
  <c r="R63" i="6"/>
  <c r="S63" i="6" s="1"/>
  <c r="M63" i="6"/>
  <c r="N63" i="6" s="1"/>
  <c r="AM62" i="6"/>
  <c r="AJ62" i="6"/>
  <c r="AK62" i="6" s="1"/>
  <c r="AG62" i="6"/>
  <c r="AC62" i="6"/>
  <c r="AE62" i="6" s="1"/>
  <c r="Z62" i="6"/>
  <c r="AA62" i="6" s="1"/>
  <c r="V62" i="6"/>
  <c r="W62" i="6" s="1"/>
  <c r="R62" i="6"/>
  <c r="S62" i="6" s="1"/>
  <c r="M62" i="6"/>
  <c r="N62" i="6" s="1"/>
  <c r="AM61" i="6"/>
  <c r="AJ61" i="6"/>
  <c r="AK61" i="6" s="1"/>
  <c r="AG61" i="6"/>
  <c r="AC61" i="6"/>
  <c r="AE61" i="6" s="1"/>
  <c r="Z61" i="6"/>
  <c r="AA61" i="6" s="1"/>
  <c r="V61" i="6"/>
  <c r="W61" i="6" s="1"/>
  <c r="R61" i="6"/>
  <c r="S61" i="6" s="1"/>
  <c r="M61" i="6"/>
  <c r="N61" i="6" s="1"/>
  <c r="AM60" i="6"/>
  <c r="AJ60" i="6"/>
  <c r="AK60" i="6" s="1"/>
  <c r="AG60" i="6"/>
  <c r="AC60" i="6"/>
  <c r="AE60" i="6" s="1"/>
  <c r="Z60" i="6"/>
  <c r="AA60" i="6" s="1"/>
  <c r="V60" i="6"/>
  <c r="W60" i="6" s="1"/>
  <c r="R60" i="6"/>
  <c r="S60" i="6" s="1"/>
  <c r="M60" i="6"/>
  <c r="N60" i="6" s="1"/>
  <c r="AM59" i="6"/>
  <c r="AJ59" i="6"/>
  <c r="AK59" i="6" s="1"/>
  <c r="AG59" i="6"/>
  <c r="AC59" i="6"/>
  <c r="AE59" i="6" s="1"/>
  <c r="Z59" i="6"/>
  <c r="AA59" i="6" s="1"/>
  <c r="V59" i="6"/>
  <c r="W59" i="6" s="1"/>
  <c r="R59" i="6"/>
  <c r="S59" i="6" s="1"/>
  <c r="O59" i="6"/>
  <c r="M59" i="6"/>
  <c r="N59" i="6" s="1"/>
  <c r="AM58" i="6"/>
  <c r="AJ58" i="6"/>
  <c r="AK58" i="6" s="1"/>
  <c r="AG58" i="6"/>
  <c r="AC58" i="6"/>
  <c r="AE58" i="6" s="1"/>
  <c r="Z58" i="6"/>
  <c r="AA58" i="6" s="1"/>
  <c r="V58" i="6"/>
  <c r="W58" i="6" s="1"/>
  <c r="R58" i="6"/>
  <c r="S58" i="6" s="1"/>
  <c r="O58" i="6"/>
  <c r="M58" i="6"/>
  <c r="N58" i="6" s="1"/>
  <c r="AM57" i="6"/>
  <c r="AJ57" i="6"/>
  <c r="AK57" i="6" s="1"/>
  <c r="AG57" i="6"/>
  <c r="AC57" i="6"/>
  <c r="AE57" i="6" s="1"/>
  <c r="Z57" i="6"/>
  <c r="AA57" i="6" s="1"/>
  <c r="V57" i="6"/>
  <c r="W57" i="6" s="1"/>
  <c r="R57" i="6"/>
  <c r="S57" i="6" s="1"/>
  <c r="O57" i="6"/>
  <c r="M57" i="6"/>
  <c r="N57" i="6" s="1"/>
  <c r="AM56" i="6"/>
  <c r="AJ56" i="6"/>
  <c r="AK56" i="6" s="1"/>
  <c r="AG56" i="6"/>
  <c r="AC56" i="6"/>
  <c r="AE56" i="6" s="1"/>
  <c r="Z56" i="6"/>
  <c r="AA56" i="6" s="1"/>
  <c r="V56" i="6"/>
  <c r="W56" i="6" s="1"/>
  <c r="R56" i="6"/>
  <c r="S56" i="6" s="1"/>
  <c r="O56" i="6"/>
  <c r="M56" i="6"/>
  <c r="N56" i="6" s="1"/>
  <c r="AM55" i="6"/>
  <c r="AJ55" i="6"/>
  <c r="AK55" i="6" s="1"/>
  <c r="AG55" i="6"/>
  <c r="AC55" i="6"/>
  <c r="AE55" i="6" s="1"/>
  <c r="Z55" i="6"/>
  <c r="AA55" i="6" s="1"/>
  <c r="V55" i="6"/>
  <c r="W55" i="6" s="1"/>
  <c r="R55" i="6"/>
  <c r="S55" i="6" s="1"/>
  <c r="O55" i="6"/>
  <c r="M55" i="6"/>
  <c r="N55" i="6" s="1"/>
  <c r="AM54" i="6"/>
  <c r="AJ54" i="6"/>
  <c r="AK54" i="6" s="1"/>
  <c r="AG54" i="6"/>
  <c r="AC54" i="6"/>
  <c r="AE54" i="6" s="1"/>
  <c r="Z54" i="6"/>
  <c r="AA54" i="6" s="1"/>
  <c r="V54" i="6"/>
  <c r="W54" i="6" s="1"/>
  <c r="R54" i="6"/>
  <c r="S54" i="6" s="1"/>
  <c r="O54" i="6"/>
  <c r="M54" i="6"/>
  <c r="N54" i="6" s="1"/>
  <c r="AM53" i="6"/>
  <c r="AJ53" i="6"/>
  <c r="AK53" i="6" s="1"/>
  <c r="AG53" i="6"/>
  <c r="AC53" i="6"/>
  <c r="AE53" i="6" s="1"/>
  <c r="Z53" i="6"/>
  <c r="AA53" i="6" s="1"/>
  <c r="V53" i="6"/>
  <c r="W53" i="6" s="1"/>
  <c r="R53" i="6"/>
  <c r="S53" i="6" s="1"/>
  <c r="O53" i="6"/>
  <c r="M53" i="6"/>
  <c r="N53" i="6" s="1"/>
  <c r="AM52" i="6"/>
  <c r="AJ52" i="6"/>
  <c r="AK52" i="6" s="1"/>
  <c r="AG52" i="6"/>
  <c r="AC52" i="6"/>
  <c r="AE52" i="6" s="1"/>
  <c r="Z52" i="6"/>
  <c r="AA52" i="6" s="1"/>
  <c r="V52" i="6"/>
  <c r="W52" i="6" s="1"/>
  <c r="R52" i="6"/>
  <c r="S52" i="6" s="1"/>
  <c r="O52" i="6"/>
  <c r="M52" i="6"/>
  <c r="N52" i="6" s="1"/>
  <c r="AM51" i="6"/>
  <c r="AJ51" i="6"/>
  <c r="AK51" i="6" s="1"/>
  <c r="AG51" i="6"/>
  <c r="AC51" i="6"/>
  <c r="AE51" i="6" s="1"/>
  <c r="Z51" i="6"/>
  <c r="AA51" i="6" s="1"/>
  <c r="V51" i="6"/>
  <c r="W51" i="6" s="1"/>
  <c r="R51" i="6"/>
  <c r="S51" i="6" s="1"/>
  <c r="O51" i="6"/>
  <c r="M51" i="6"/>
  <c r="N51" i="6" s="1"/>
  <c r="AM50" i="6"/>
  <c r="AK50" i="6"/>
  <c r="AJ50" i="6"/>
  <c r="AG50" i="6"/>
  <c r="AC50" i="6"/>
  <c r="AE50" i="6" s="1"/>
  <c r="AA50" i="6"/>
  <c r="Z50" i="6"/>
  <c r="V50" i="6"/>
  <c r="W50" i="6" s="1"/>
  <c r="R50" i="6"/>
  <c r="S50" i="6" s="1"/>
  <c r="O50" i="6"/>
  <c r="M50" i="6"/>
  <c r="N50" i="6" s="1"/>
  <c r="AM49" i="6"/>
  <c r="AJ49" i="6"/>
  <c r="AK49" i="6" s="1"/>
  <c r="AG49" i="6"/>
  <c r="AC49" i="6"/>
  <c r="AE49" i="6" s="1"/>
  <c r="Z49" i="6"/>
  <c r="AA49" i="6" s="1"/>
  <c r="V49" i="6"/>
  <c r="W49" i="6" s="1"/>
  <c r="R49" i="6"/>
  <c r="S49" i="6" s="1"/>
  <c r="O49" i="6"/>
  <c r="M49" i="6"/>
  <c r="N49" i="6" s="1"/>
  <c r="AM48" i="6"/>
  <c r="AJ48" i="6"/>
  <c r="AK48" i="6" s="1"/>
  <c r="AG48" i="6"/>
  <c r="AC48" i="6"/>
  <c r="AE48" i="6" s="1"/>
  <c r="Z48" i="6"/>
  <c r="AA48" i="6" s="1"/>
  <c r="V48" i="6"/>
  <c r="W48" i="6" s="1"/>
  <c r="R48" i="6"/>
  <c r="S48" i="6" s="1"/>
  <c r="O48" i="6"/>
  <c r="M48" i="6"/>
  <c r="N48" i="6" s="1"/>
  <c r="AM47" i="6"/>
  <c r="AJ47" i="6"/>
  <c r="AK47" i="6" s="1"/>
  <c r="AG47" i="6"/>
  <c r="AC47" i="6"/>
  <c r="AE47" i="6" s="1"/>
  <c r="Z47" i="6"/>
  <c r="AA47" i="6" s="1"/>
  <c r="V47" i="6"/>
  <c r="W47" i="6" s="1"/>
  <c r="R47" i="6"/>
  <c r="S47" i="6" s="1"/>
  <c r="O47" i="6"/>
  <c r="M47" i="6"/>
  <c r="N47" i="6" s="1"/>
  <c r="AM46" i="6"/>
  <c r="AJ46" i="6"/>
  <c r="AK46" i="6" s="1"/>
  <c r="AG46" i="6"/>
  <c r="AC46" i="6"/>
  <c r="AE46" i="6" s="1"/>
  <c r="Z46" i="6"/>
  <c r="AA46" i="6" s="1"/>
  <c r="V46" i="6"/>
  <c r="W46" i="6" s="1"/>
  <c r="R46" i="6"/>
  <c r="S46" i="6" s="1"/>
  <c r="O46" i="6"/>
  <c r="M46" i="6"/>
  <c r="N46" i="6" s="1"/>
  <c r="AM45" i="6"/>
  <c r="AJ45" i="6"/>
  <c r="AK45" i="6" s="1"/>
  <c r="AG45" i="6"/>
  <c r="AC45" i="6"/>
  <c r="AE45" i="6" s="1"/>
  <c r="Z45" i="6"/>
  <c r="AA45" i="6" s="1"/>
  <c r="V45" i="6"/>
  <c r="W45" i="6" s="1"/>
  <c r="R45" i="6"/>
  <c r="S45" i="6" s="1"/>
  <c r="O45" i="6"/>
  <c r="M45" i="6"/>
  <c r="N45" i="6" s="1"/>
  <c r="AM44" i="6"/>
  <c r="AJ44" i="6"/>
  <c r="AK44" i="6" s="1"/>
  <c r="AG44" i="6"/>
  <c r="AC44" i="6"/>
  <c r="AE44" i="6" s="1"/>
  <c r="Z44" i="6"/>
  <c r="AA44" i="6" s="1"/>
  <c r="V44" i="6"/>
  <c r="W44" i="6" s="1"/>
  <c r="R44" i="6"/>
  <c r="S44" i="6" s="1"/>
  <c r="O44" i="6"/>
  <c r="M44" i="6"/>
  <c r="N44" i="6" s="1"/>
  <c r="AM43" i="6"/>
  <c r="AJ43" i="6"/>
  <c r="AK43" i="6" s="1"/>
  <c r="AG43" i="6"/>
  <c r="AC43" i="6"/>
  <c r="AE43" i="6" s="1"/>
  <c r="Z43" i="6"/>
  <c r="AA43" i="6" s="1"/>
  <c r="V43" i="6"/>
  <c r="W43" i="6" s="1"/>
  <c r="R43" i="6"/>
  <c r="S43" i="6" s="1"/>
  <c r="O43" i="6"/>
  <c r="M43" i="6"/>
  <c r="N43" i="6" s="1"/>
  <c r="AM42" i="6"/>
  <c r="AJ42" i="6"/>
  <c r="AK42" i="6" s="1"/>
  <c r="AG42" i="6"/>
  <c r="AC42" i="6"/>
  <c r="AE42" i="6" s="1"/>
  <c r="Z42" i="6"/>
  <c r="AA42" i="6" s="1"/>
  <c r="V42" i="6"/>
  <c r="W42" i="6" s="1"/>
  <c r="R42" i="6"/>
  <c r="S42" i="6" s="1"/>
  <c r="O42" i="6"/>
  <c r="M42" i="6"/>
  <c r="N42" i="6" s="1"/>
  <c r="AM41" i="6"/>
  <c r="AJ41" i="6"/>
  <c r="AK41" i="6" s="1"/>
  <c r="AG41" i="6"/>
  <c r="AC41" i="6"/>
  <c r="AE41" i="6" s="1"/>
  <c r="Z41" i="6"/>
  <c r="AA41" i="6" s="1"/>
  <c r="V41" i="6"/>
  <c r="W41" i="6" s="1"/>
  <c r="R41" i="6"/>
  <c r="S41" i="6" s="1"/>
  <c r="O41" i="6"/>
  <c r="M41" i="6"/>
  <c r="N41" i="6" s="1"/>
  <c r="AM40" i="6"/>
  <c r="AJ40" i="6"/>
  <c r="AK40" i="6" s="1"/>
  <c r="AG40" i="6"/>
  <c r="AC40" i="6"/>
  <c r="AE40" i="6" s="1"/>
  <c r="Z40" i="6"/>
  <c r="AA40" i="6" s="1"/>
  <c r="V40" i="6"/>
  <c r="W40" i="6" s="1"/>
  <c r="R40" i="6"/>
  <c r="S40" i="6" s="1"/>
  <c r="O40" i="6"/>
  <c r="M40" i="6"/>
  <c r="N40" i="6" s="1"/>
  <c r="AM39" i="6"/>
  <c r="AK39" i="6"/>
  <c r="AJ39" i="6"/>
  <c r="AG39" i="6"/>
  <c r="AC39" i="6"/>
  <c r="AE39" i="6" s="1"/>
  <c r="AA39" i="6"/>
  <c r="Z39" i="6"/>
  <c r="V39" i="6"/>
  <c r="W39" i="6" s="1"/>
  <c r="R39" i="6"/>
  <c r="S39" i="6" s="1"/>
  <c r="O39" i="6"/>
  <c r="M39" i="6"/>
  <c r="N39" i="6" s="1"/>
  <c r="AM38" i="6"/>
  <c r="AJ38" i="6"/>
  <c r="AK38" i="6" s="1"/>
  <c r="AG38" i="6"/>
  <c r="AC38" i="6"/>
  <c r="AE38" i="6" s="1"/>
  <c r="Z38" i="6"/>
  <c r="AA38" i="6" s="1"/>
  <c r="V38" i="6"/>
  <c r="W38" i="6" s="1"/>
  <c r="R38" i="6"/>
  <c r="S38" i="6" s="1"/>
  <c r="M38" i="6"/>
  <c r="N38" i="6" s="1"/>
  <c r="AM37" i="6"/>
  <c r="AJ37" i="6"/>
  <c r="AK37" i="6" s="1"/>
  <c r="AG37" i="6"/>
  <c r="AC37" i="6"/>
  <c r="AE37" i="6" s="1"/>
  <c r="Z37" i="6"/>
  <c r="AA37" i="6" s="1"/>
  <c r="V37" i="6"/>
  <c r="W37" i="6" s="1"/>
  <c r="R37" i="6"/>
  <c r="S37" i="6" s="1"/>
  <c r="O37" i="6"/>
  <c r="M37" i="6"/>
  <c r="N37" i="6" s="1"/>
  <c r="AM36" i="6"/>
  <c r="AJ36" i="6"/>
  <c r="AK36" i="6" s="1"/>
  <c r="AG36" i="6"/>
  <c r="AC36" i="6"/>
  <c r="AE36" i="6" s="1"/>
  <c r="Z36" i="6"/>
  <c r="AA36" i="6" s="1"/>
  <c r="V36" i="6"/>
  <c r="W36" i="6" s="1"/>
  <c r="R36" i="6"/>
  <c r="S36" i="6" s="1"/>
  <c r="O36" i="6"/>
  <c r="M36" i="6"/>
  <c r="N36" i="6" s="1"/>
  <c r="AM35" i="6"/>
  <c r="AJ35" i="6"/>
  <c r="AK35" i="6" s="1"/>
  <c r="AG35" i="6"/>
  <c r="AC35" i="6"/>
  <c r="AE35" i="6" s="1"/>
  <c r="Z35" i="6"/>
  <c r="AA35" i="6" s="1"/>
  <c r="V35" i="6"/>
  <c r="W35" i="6" s="1"/>
  <c r="R35" i="6"/>
  <c r="S35" i="6" s="1"/>
  <c r="O35" i="6"/>
  <c r="M35" i="6"/>
  <c r="N35" i="6" s="1"/>
  <c r="AM34" i="6"/>
  <c r="AJ34" i="6"/>
  <c r="AK34" i="6" s="1"/>
  <c r="AG34" i="6"/>
  <c r="AC34" i="6"/>
  <c r="AE34" i="6" s="1"/>
  <c r="Z34" i="6"/>
  <c r="AA34" i="6" s="1"/>
  <c r="V34" i="6"/>
  <c r="W34" i="6" s="1"/>
  <c r="R34" i="6"/>
  <c r="S34" i="6" s="1"/>
  <c r="O34" i="6"/>
  <c r="M34" i="6"/>
  <c r="N34" i="6" s="1"/>
  <c r="AM33" i="6"/>
  <c r="AJ33" i="6"/>
  <c r="AK33" i="6" s="1"/>
  <c r="AG33" i="6"/>
  <c r="AC33" i="6"/>
  <c r="AE33" i="6" s="1"/>
  <c r="Z33" i="6"/>
  <c r="AA33" i="6" s="1"/>
  <c r="V33" i="6"/>
  <c r="W33" i="6" s="1"/>
  <c r="R33" i="6"/>
  <c r="S33" i="6" s="1"/>
  <c r="O33" i="6"/>
  <c r="M33" i="6"/>
  <c r="N33" i="6" s="1"/>
  <c r="AM32" i="6"/>
  <c r="AJ32" i="6"/>
  <c r="AK32" i="6" s="1"/>
  <c r="AG32" i="6"/>
  <c r="AC32" i="6"/>
  <c r="AE32" i="6" s="1"/>
  <c r="Z32" i="6"/>
  <c r="AA32" i="6" s="1"/>
  <c r="V32" i="6"/>
  <c r="W32" i="6" s="1"/>
  <c r="R32" i="6"/>
  <c r="S32" i="6" s="1"/>
  <c r="O32" i="6"/>
  <c r="M32" i="6"/>
  <c r="N32" i="6" s="1"/>
  <c r="AM31" i="6"/>
  <c r="AJ31" i="6"/>
  <c r="AK31" i="6" s="1"/>
  <c r="AG31" i="6"/>
  <c r="AC31" i="6"/>
  <c r="AE31" i="6" s="1"/>
  <c r="Z31" i="6"/>
  <c r="AA31" i="6" s="1"/>
  <c r="V31" i="6"/>
  <c r="W31" i="6" s="1"/>
  <c r="R31" i="6"/>
  <c r="S31" i="6" s="1"/>
  <c r="O31" i="6"/>
  <c r="M31" i="6"/>
  <c r="N31" i="6" s="1"/>
  <c r="AM30" i="6"/>
  <c r="AJ30" i="6"/>
  <c r="AK30" i="6" s="1"/>
  <c r="AG30" i="6"/>
  <c r="AC30" i="6"/>
  <c r="AE30" i="6" s="1"/>
  <c r="Z30" i="6"/>
  <c r="AA30" i="6" s="1"/>
  <c r="V30" i="6"/>
  <c r="W30" i="6" s="1"/>
  <c r="R30" i="6"/>
  <c r="S30" i="6" s="1"/>
  <c r="O30" i="6"/>
  <c r="M30" i="6"/>
  <c r="N30" i="6" s="1"/>
  <c r="AM29" i="6"/>
  <c r="AJ29" i="6"/>
  <c r="AK29" i="6" s="1"/>
  <c r="AG29" i="6"/>
  <c r="AC29" i="6"/>
  <c r="AE29" i="6" s="1"/>
  <c r="Z29" i="6"/>
  <c r="AA29" i="6" s="1"/>
  <c r="V29" i="6"/>
  <c r="W29" i="6" s="1"/>
  <c r="R29" i="6"/>
  <c r="S29" i="6" s="1"/>
  <c r="O29" i="6"/>
  <c r="M29" i="6"/>
  <c r="N29" i="6" s="1"/>
  <c r="AM28" i="6"/>
  <c r="AJ28" i="6"/>
  <c r="AK28" i="6" s="1"/>
  <c r="AG28" i="6"/>
  <c r="AC28" i="6"/>
  <c r="AE28" i="6" s="1"/>
  <c r="Z28" i="6"/>
  <c r="AA28" i="6" s="1"/>
  <c r="V28" i="6"/>
  <c r="W28" i="6" s="1"/>
  <c r="R28" i="6"/>
  <c r="S28" i="6" s="1"/>
  <c r="O28" i="6"/>
  <c r="M28" i="6"/>
  <c r="N28" i="6" s="1"/>
  <c r="AM27" i="6"/>
  <c r="AJ27" i="6"/>
  <c r="AK27" i="6" s="1"/>
  <c r="AG27" i="6"/>
  <c r="AC27" i="6"/>
  <c r="AE27" i="6" s="1"/>
  <c r="Z27" i="6"/>
  <c r="AA27" i="6" s="1"/>
  <c r="V27" i="6"/>
  <c r="W27" i="6" s="1"/>
  <c r="R27" i="6"/>
  <c r="S27" i="6" s="1"/>
  <c r="O27" i="6"/>
  <c r="M27" i="6"/>
  <c r="N27" i="6" s="1"/>
  <c r="AM26" i="6"/>
  <c r="AJ26" i="6"/>
  <c r="AK26" i="6" s="1"/>
  <c r="AG26" i="6"/>
  <c r="AC26" i="6"/>
  <c r="AE26" i="6" s="1"/>
  <c r="Z26" i="6"/>
  <c r="AA26" i="6" s="1"/>
  <c r="V26" i="6"/>
  <c r="W26" i="6" s="1"/>
  <c r="R26" i="6"/>
  <c r="S26" i="6" s="1"/>
  <c r="O26" i="6"/>
  <c r="M26" i="6"/>
  <c r="N26" i="6" s="1"/>
  <c r="AM25" i="6"/>
  <c r="AJ25" i="6"/>
  <c r="AK25" i="6" s="1"/>
  <c r="AG25" i="6"/>
  <c r="AC25" i="6"/>
  <c r="AE25" i="6" s="1"/>
  <c r="Z25" i="6"/>
  <c r="AA25" i="6" s="1"/>
  <c r="V25" i="6"/>
  <c r="W25" i="6" s="1"/>
  <c r="R25" i="6"/>
  <c r="S25" i="6" s="1"/>
  <c r="O25" i="6"/>
  <c r="M25" i="6"/>
  <c r="N25" i="6" s="1"/>
  <c r="AM24" i="6"/>
  <c r="AJ24" i="6"/>
  <c r="AK24" i="6" s="1"/>
  <c r="AG24" i="6"/>
  <c r="AC24" i="6"/>
  <c r="AE24" i="6" s="1"/>
  <c r="Z24" i="6"/>
  <c r="AA24" i="6" s="1"/>
  <c r="V24" i="6"/>
  <c r="W24" i="6" s="1"/>
  <c r="R24" i="6"/>
  <c r="S24" i="6" s="1"/>
  <c r="O24" i="6"/>
  <c r="M24" i="6"/>
  <c r="N24" i="6" s="1"/>
  <c r="AM23" i="6"/>
  <c r="AJ23" i="6"/>
  <c r="AK23" i="6" s="1"/>
  <c r="AG23" i="6"/>
  <c r="AC23" i="6"/>
  <c r="AE23" i="6" s="1"/>
  <c r="Z23" i="6"/>
  <c r="AA23" i="6" s="1"/>
  <c r="V23" i="6"/>
  <c r="W23" i="6" s="1"/>
  <c r="R23" i="6"/>
  <c r="S23" i="6" s="1"/>
  <c r="O23" i="6"/>
  <c r="M23" i="6"/>
  <c r="N23" i="6" s="1"/>
  <c r="AM22" i="6"/>
  <c r="AJ22" i="6"/>
  <c r="AK22" i="6" s="1"/>
  <c r="AG22" i="6"/>
  <c r="AC22" i="6"/>
  <c r="AE22" i="6" s="1"/>
  <c r="Z22" i="6"/>
  <c r="AA22" i="6" s="1"/>
  <c r="V22" i="6"/>
  <c r="W22" i="6" s="1"/>
  <c r="R22" i="6"/>
  <c r="S22" i="6" s="1"/>
  <c r="O22" i="6"/>
  <c r="M22" i="6"/>
  <c r="N22" i="6" s="1"/>
  <c r="AM21" i="6"/>
  <c r="AJ21" i="6"/>
  <c r="AK21" i="6" s="1"/>
  <c r="AG21" i="6"/>
  <c r="AC21" i="6"/>
  <c r="AE21" i="6" s="1"/>
  <c r="Z21" i="6"/>
  <c r="AA21" i="6" s="1"/>
  <c r="V21" i="6"/>
  <c r="W21" i="6" s="1"/>
  <c r="R21" i="6"/>
  <c r="S21" i="6" s="1"/>
  <c r="O21" i="6"/>
  <c r="M21" i="6"/>
  <c r="N21" i="6" s="1"/>
  <c r="AM20" i="6"/>
  <c r="AJ20" i="6"/>
  <c r="AK20" i="6" s="1"/>
  <c r="AG20" i="6"/>
  <c r="AC20" i="6"/>
  <c r="AE20" i="6" s="1"/>
  <c r="Z20" i="6"/>
  <c r="AA20" i="6" s="1"/>
  <c r="V20" i="6"/>
  <c r="W20" i="6" s="1"/>
  <c r="R20" i="6"/>
  <c r="S20" i="6" s="1"/>
  <c r="O20" i="6"/>
  <c r="M20" i="6"/>
  <c r="N20" i="6" s="1"/>
  <c r="AM19" i="6"/>
  <c r="AJ19" i="6"/>
  <c r="AK19" i="6" s="1"/>
  <c r="AG19" i="6"/>
  <c r="AC19" i="6"/>
  <c r="AE19" i="6" s="1"/>
  <c r="Z19" i="6"/>
  <c r="AA19" i="6" s="1"/>
  <c r="V19" i="6"/>
  <c r="W19" i="6" s="1"/>
  <c r="R19" i="6"/>
  <c r="S19" i="6" s="1"/>
  <c r="O19" i="6"/>
  <c r="M19" i="6"/>
  <c r="N19" i="6" s="1"/>
  <c r="AM18" i="6"/>
  <c r="AJ18" i="6"/>
  <c r="AK18" i="6" s="1"/>
  <c r="AG18" i="6"/>
  <c r="AC18" i="6"/>
  <c r="AE18" i="6" s="1"/>
  <c r="Z18" i="6"/>
  <c r="AA18" i="6" s="1"/>
  <c r="V18" i="6"/>
  <c r="W18" i="6" s="1"/>
  <c r="R18" i="6"/>
  <c r="S18" i="6" s="1"/>
  <c r="O18" i="6"/>
  <c r="M18" i="6"/>
  <c r="N18" i="6" s="1"/>
  <c r="AM17" i="6"/>
  <c r="AJ17" i="6"/>
  <c r="AK17" i="6" s="1"/>
  <c r="AG17" i="6"/>
  <c r="AC17" i="6"/>
  <c r="AE17" i="6" s="1"/>
  <c r="Z17" i="6"/>
  <c r="AA17" i="6" s="1"/>
  <c r="V17" i="6"/>
  <c r="W17" i="6" s="1"/>
  <c r="R17" i="6"/>
  <c r="S17" i="6" s="1"/>
  <c r="O17" i="6"/>
  <c r="M17" i="6"/>
  <c r="N17" i="6" s="1"/>
  <c r="AM16" i="6"/>
  <c r="AJ16" i="6"/>
  <c r="AK16" i="6" s="1"/>
  <c r="AG16" i="6"/>
  <c r="AC16" i="6"/>
  <c r="AE16" i="6" s="1"/>
  <c r="Z16" i="6"/>
  <c r="AA16" i="6" s="1"/>
  <c r="V16" i="6"/>
  <c r="W16" i="6" s="1"/>
  <c r="R16" i="6"/>
  <c r="S16" i="6" s="1"/>
  <c r="O16" i="6"/>
  <c r="M16" i="6"/>
  <c r="N16" i="6" s="1"/>
  <c r="AM15" i="6"/>
  <c r="AJ15" i="6"/>
  <c r="AK15" i="6" s="1"/>
  <c r="AG15" i="6"/>
  <c r="AC15" i="6"/>
  <c r="AE15" i="6" s="1"/>
  <c r="Z15" i="6"/>
  <c r="AA15" i="6" s="1"/>
  <c r="V15" i="6"/>
  <c r="W15" i="6" s="1"/>
  <c r="R15" i="6"/>
  <c r="S15" i="6" s="1"/>
  <c r="O15" i="6"/>
  <c r="M15" i="6"/>
  <c r="N15" i="6" s="1"/>
  <c r="AM14" i="6"/>
  <c r="AJ14" i="6"/>
  <c r="AK14" i="6" s="1"/>
  <c r="AG14" i="6"/>
  <c r="AC14" i="6"/>
  <c r="AE14" i="6" s="1"/>
  <c r="Z14" i="6"/>
  <c r="AA14" i="6" s="1"/>
  <c r="V14" i="6"/>
  <c r="W14" i="6" s="1"/>
  <c r="R14" i="6"/>
  <c r="S14" i="6" s="1"/>
  <c r="O14" i="6"/>
  <c r="N14" i="6"/>
  <c r="M14" i="6"/>
  <c r="AM13" i="6"/>
  <c r="AJ13" i="6"/>
  <c r="AK13" i="6" s="1"/>
  <c r="AG13" i="6"/>
  <c r="AC13" i="6"/>
  <c r="AE13" i="6" s="1"/>
  <c r="Z13" i="6"/>
  <c r="AA13" i="6" s="1"/>
  <c r="V13" i="6"/>
  <c r="W13" i="6" s="1"/>
  <c r="R13" i="6"/>
  <c r="S13" i="6" s="1"/>
  <c r="M13" i="6"/>
  <c r="N13" i="6" s="1"/>
  <c r="AM12" i="6"/>
  <c r="AJ12" i="6"/>
  <c r="AG12" i="6"/>
  <c r="AC12" i="6"/>
  <c r="AE12" i="6" s="1"/>
  <c r="Z12" i="6"/>
  <c r="AA12" i="6" s="1"/>
  <c r="V12" i="6"/>
  <c r="W12" i="6" s="1"/>
  <c r="R12" i="6"/>
  <c r="S12" i="6" s="1"/>
  <c r="M12" i="6"/>
  <c r="N12" i="6" s="1"/>
  <c r="AM11" i="6"/>
  <c r="AJ11" i="6"/>
  <c r="AG11" i="6"/>
  <c r="AC11" i="6"/>
  <c r="AE11" i="6" s="1"/>
  <c r="Z11" i="6"/>
  <c r="AA11" i="6" s="1"/>
  <c r="V11" i="6"/>
  <c r="W11" i="6" s="1"/>
  <c r="R11" i="6"/>
  <c r="S11" i="6" s="1"/>
  <c r="M11" i="6"/>
  <c r="N11" i="6" s="1"/>
  <c r="AM10" i="6"/>
  <c r="AK10" i="6"/>
  <c r="AJ10" i="6"/>
  <c r="AG10" i="6"/>
  <c r="AC10" i="6"/>
  <c r="AE10" i="6" s="1"/>
  <c r="Z10" i="6"/>
  <c r="AA10" i="6" s="1"/>
  <c r="V10" i="6"/>
  <c r="W10" i="6" s="1"/>
  <c r="R10" i="6"/>
  <c r="S10" i="6" s="1"/>
  <c r="O10" i="6"/>
  <c r="M10" i="6"/>
  <c r="N10" i="6" s="1"/>
  <c r="AM9" i="6"/>
  <c r="AK9" i="6"/>
  <c r="AJ9" i="6"/>
  <c r="AG9" i="6"/>
  <c r="AC9" i="6"/>
  <c r="AE9" i="6" s="1"/>
  <c r="Z9" i="6"/>
  <c r="AA9" i="6" s="1"/>
  <c r="V9" i="6"/>
  <c r="W9" i="6" s="1"/>
  <c r="R9" i="6"/>
  <c r="S9" i="6" s="1"/>
  <c r="O9" i="6"/>
  <c r="M9" i="6"/>
  <c r="N9" i="6" s="1"/>
  <c r="AM8" i="6"/>
  <c r="AK8" i="6"/>
  <c r="AJ8" i="6"/>
  <c r="AG8" i="6"/>
  <c r="AC8" i="6"/>
  <c r="AE8" i="6" s="1"/>
  <c r="Z8" i="6"/>
  <c r="AA8" i="6" s="1"/>
  <c r="V8" i="6"/>
  <c r="W8" i="6" s="1"/>
  <c r="R8" i="6"/>
  <c r="S8" i="6" s="1"/>
  <c r="O8" i="6"/>
  <c r="M8" i="6"/>
  <c r="N8" i="6" s="1"/>
  <c r="AM7" i="6"/>
  <c r="AK7" i="6"/>
  <c r="AJ7" i="6"/>
  <c r="AG7" i="6"/>
  <c r="AC7" i="6"/>
  <c r="AE7" i="6" s="1"/>
  <c r="Z7" i="6"/>
  <c r="AA7" i="6" s="1"/>
  <c r="V7" i="6"/>
  <c r="W7" i="6" s="1"/>
  <c r="R7" i="6"/>
  <c r="S7" i="6" s="1"/>
  <c r="O7" i="6"/>
  <c r="M7" i="6"/>
  <c r="N7" i="6" s="1"/>
  <c r="AM6" i="6"/>
  <c r="AK6" i="6"/>
  <c r="AJ6" i="6"/>
  <c r="AG6" i="6"/>
  <c r="AC6" i="6"/>
  <c r="AE6" i="6" s="1"/>
  <c r="Z6" i="6"/>
  <c r="AA6" i="6" s="1"/>
  <c r="V6" i="6"/>
  <c r="W6" i="6" s="1"/>
  <c r="R6" i="6"/>
  <c r="S6" i="6" s="1"/>
  <c r="O6" i="6"/>
  <c r="M6" i="6"/>
  <c r="N6" i="6" s="1"/>
  <c r="AM5" i="6"/>
  <c r="AK5" i="6"/>
  <c r="AJ5" i="6"/>
  <c r="AG5" i="6"/>
  <c r="AC5" i="6"/>
  <c r="AE5" i="6" s="1"/>
  <c r="Z5" i="6"/>
  <c r="AA5" i="6" s="1"/>
  <c r="V5" i="6"/>
  <c r="W5" i="6" s="1"/>
  <c r="R5" i="6"/>
  <c r="S5" i="6" s="1"/>
  <c r="O5" i="6"/>
  <c r="M5" i="6"/>
  <c r="N5" i="6" s="1"/>
  <c r="AM4" i="6"/>
  <c r="AK4" i="6"/>
  <c r="AJ4" i="6"/>
  <c r="AG4" i="6"/>
  <c r="AC4" i="6"/>
  <c r="AE4" i="6" s="1"/>
  <c r="Z4" i="6"/>
  <c r="AA4" i="6" s="1"/>
  <c r="V4" i="6"/>
  <c r="W4" i="6" s="1"/>
  <c r="R4" i="6"/>
  <c r="S4" i="6" s="1"/>
  <c r="O4" i="6"/>
  <c r="M4" i="6"/>
  <c r="N4" i="6" s="1"/>
  <c r="AM3" i="6"/>
  <c r="AK3" i="6"/>
  <c r="AJ3" i="6"/>
  <c r="AG3" i="6"/>
  <c r="AC3" i="6"/>
  <c r="AE3" i="6" s="1"/>
  <c r="Z3" i="6"/>
  <c r="AA3" i="6" s="1"/>
  <c r="V3" i="6"/>
  <c r="W3" i="6" s="1"/>
  <c r="R3" i="6"/>
  <c r="S3" i="6" s="1"/>
  <c r="O3" i="6"/>
  <c r="M3" i="6"/>
  <c r="N3" i="6" s="1"/>
  <c r="AM2" i="6"/>
  <c r="AK2" i="6"/>
  <c r="AJ2" i="6"/>
  <c r="AG2" i="6"/>
  <c r="AC2" i="6"/>
  <c r="AE2" i="6" s="1"/>
  <c r="Z2" i="6"/>
  <c r="AA2" i="6" s="1"/>
  <c r="V2" i="6"/>
  <c r="W2" i="6" s="1"/>
  <c r="R2" i="6"/>
  <c r="S2" i="6" s="1"/>
  <c r="O2" i="6"/>
  <c r="M2" i="6"/>
  <c r="N2" i="6" s="1"/>
  <c r="AO564" i="3"/>
  <c r="AO563" i="3"/>
  <c r="AO562" i="3"/>
  <c r="AO561" i="3"/>
  <c r="AO560" i="3"/>
  <c r="AO559" i="3"/>
  <c r="AO558" i="3"/>
  <c r="AO557" i="3"/>
  <c r="AO556" i="3"/>
  <c r="AO555" i="3"/>
  <c r="AO554" i="3"/>
  <c r="AO553" i="3"/>
  <c r="AO552" i="3"/>
  <c r="AO551" i="3"/>
  <c r="AO550" i="3"/>
  <c r="AO549" i="3"/>
  <c r="AO548" i="3"/>
  <c r="AO547" i="3"/>
  <c r="AO546" i="3"/>
  <c r="AO545" i="3"/>
  <c r="AO544" i="3"/>
  <c r="AO543" i="3"/>
  <c r="AO542" i="3"/>
  <c r="AO541" i="3"/>
  <c r="AO540" i="3"/>
  <c r="AO539" i="3"/>
  <c r="AO538" i="3"/>
  <c r="AO537" i="3"/>
  <c r="AO536" i="3"/>
  <c r="AO535" i="3"/>
  <c r="AO534" i="3"/>
  <c r="AO533" i="3"/>
  <c r="AO532" i="3"/>
  <c r="AO531" i="3"/>
  <c r="AO530" i="3"/>
  <c r="AO529" i="3"/>
  <c r="AO528" i="3"/>
  <c r="AO527" i="3"/>
  <c r="AO526" i="3"/>
  <c r="AO525" i="3"/>
  <c r="AO524" i="3"/>
  <c r="AO523" i="3"/>
  <c r="AO522" i="3"/>
  <c r="AO521" i="3"/>
  <c r="AL521" i="3"/>
  <c r="AI521" i="3"/>
  <c r="AE521" i="3"/>
  <c r="AG521" i="3" s="1"/>
  <c r="AB521" i="3"/>
  <c r="AC521" i="3" s="1"/>
  <c r="X521" i="3"/>
  <c r="Y521" i="3" s="1"/>
  <c r="T521" i="3"/>
  <c r="U521" i="3" s="1"/>
  <c r="O521" i="3"/>
  <c r="AO520" i="3"/>
  <c r="AL520" i="3"/>
  <c r="AI520" i="3"/>
  <c r="AE520" i="3"/>
  <c r="AG520" i="3" s="1"/>
  <c r="AB520" i="3"/>
  <c r="AC520" i="3" s="1"/>
  <c r="X520" i="3"/>
  <c r="Y520" i="3" s="1"/>
  <c r="T520" i="3"/>
  <c r="U520" i="3" s="1"/>
  <c r="O520" i="3"/>
  <c r="AO519" i="3"/>
  <c r="AL519" i="3"/>
  <c r="AM519" i="3" s="1"/>
  <c r="AI519" i="3"/>
  <c r="AE519" i="3"/>
  <c r="AG519" i="3" s="1"/>
  <c r="AB519" i="3"/>
  <c r="AC519" i="3" s="1"/>
  <c r="X519" i="3"/>
  <c r="Y519" i="3" s="1"/>
  <c r="T519" i="3"/>
  <c r="U519" i="3" s="1"/>
  <c r="O519" i="3"/>
  <c r="AO518" i="3"/>
  <c r="AL518" i="3"/>
  <c r="AM518" i="3" s="1"/>
  <c r="AI518" i="3"/>
  <c r="AE518" i="3"/>
  <c r="AG518" i="3" s="1"/>
  <c r="AB518" i="3"/>
  <c r="AC518" i="3" s="1"/>
  <c r="X518" i="3"/>
  <c r="Y518" i="3" s="1"/>
  <c r="T518" i="3"/>
  <c r="U518" i="3" s="1"/>
  <c r="O518" i="3"/>
  <c r="AO517" i="3"/>
  <c r="AL517" i="3"/>
  <c r="AI517" i="3"/>
  <c r="AE517" i="3"/>
  <c r="AG517" i="3" s="1"/>
  <c r="AB517" i="3"/>
  <c r="AC517" i="3" s="1"/>
  <c r="X517" i="3"/>
  <c r="Y517" i="3" s="1"/>
  <c r="T517" i="3"/>
  <c r="U517" i="3" s="1"/>
  <c r="O517" i="3"/>
  <c r="AO516" i="3"/>
  <c r="AL516" i="3"/>
  <c r="AI516" i="3"/>
  <c r="AE516" i="3"/>
  <c r="AB516" i="3"/>
  <c r="AC516" i="3" s="1"/>
  <c r="X516" i="3"/>
  <c r="Y516" i="3" s="1"/>
  <c r="T516" i="3"/>
  <c r="U516" i="3" s="1"/>
  <c r="O516" i="3"/>
  <c r="AO515" i="3"/>
  <c r="AL515" i="3"/>
  <c r="AI515" i="3"/>
  <c r="AE515" i="3"/>
  <c r="AB515" i="3"/>
  <c r="AC515" i="3" s="1"/>
  <c r="X515" i="3"/>
  <c r="Y515" i="3" s="1"/>
  <c r="T515" i="3"/>
  <c r="U515" i="3" s="1"/>
  <c r="O515" i="3"/>
  <c r="AO514" i="3"/>
  <c r="AL514" i="3"/>
  <c r="AI514" i="3"/>
  <c r="AE514" i="3"/>
  <c r="AB514" i="3"/>
  <c r="AC514" i="3" s="1"/>
  <c r="X514" i="3"/>
  <c r="Y514" i="3" s="1"/>
  <c r="T514" i="3"/>
  <c r="U514" i="3" s="1"/>
  <c r="O514" i="3"/>
  <c r="AO513" i="3"/>
  <c r="AL513" i="3"/>
  <c r="AI513" i="3"/>
  <c r="AE513" i="3"/>
  <c r="AB513" i="3"/>
  <c r="AC513" i="3" s="1"/>
  <c r="X513" i="3"/>
  <c r="Y513" i="3" s="1"/>
  <c r="T513" i="3"/>
  <c r="U513" i="3" s="1"/>
  <c r="O513" i="3"/>
  <c r="AO512" i="3"/>
  <c r="AL512" i="3"/>
  <c r="AI512" i="3"/>
  <c r="AE512" i="3"/>
  <c r="AB512" i="3"/>
  <c r="AC512" i="3" s="1"/>
  <c r="X512" i="3"/>
  <c r="Y512" i="3" s="1"/>
  <c r="T512" i="3"/>
  <c r="U512" i="3" s="1"/>
  <c r="O512" i="3"/>
  <c r="AO511" i="3"/>
  <c r="AL511" i="3"/>
  <c r="AI511" i="3"/>
  <c r="AE511" i="3"/>
  <c r="AB511" i="3"/>
  <c r="AC511" i="3" s="1"/>
  <c r="X511" i="3"/>
  <c r="Y511" i="3" s="1"/>
  <c r="T511" i="3"/>
  <c r="U511" i="3" s="1"/>
  <c r="O511" i="3"/>
  <c r="AO510" i="3"/>
  <c r="AL510" i="3"/>
  <c r="AI510" i="3"/>
  <c r="AE510" i="3"/>
  <c r="AB510" i="3"/>
  <c r="AC510" i="3" s="1"/>
  <c r="X510" i="3"/>
  <c r="Y510" i="3" s="1"/>
  <c r="T510" i="3"/>
  <c r="U510" i="3" s="1"/>
  <c r="O510" i="3"/>
  <c r="AO509" i="3"/>
  <c r="AL509" i="3"/>
  <c r="AI509" i="3"/>
  <c r="AE509" i="3"/>
  <c r="AB509" i="3"/>
  <c r="AC509" i="3" s="1"/>
  <c r="X509" i="3"/>
  <c r="Y509" i="3" s="1"/>
  <c r="T509" i="3"/>
  <c r="U509" i="3" s="1"/>
  <c r="O509" i="3"/>
  <c r="AO508" i="3"/>
  <c r="AL508" i="3"/>
  <c r="AI508" i="3"/>
  <c r="AE508" i="3"/>
  <c r="AB508" i="3"/>
  <c r="AC508" i="3" s="1"/>
  <c r="X508" i="3"/>
  <c r="Y508" i="3" s="1"/>
  <c r="T508" i="3"/>
  <c r="U508" i="3" s="1"/>
  <c r="O508" i="3"/>
  <c r="AO507" i="3"/>
  <c r="AL507" i="3"/>
  <c r="AI507" i="3"/>
  <c r="AE507" i="3"/>
  <c r="AB507" i="3"/>
  <c r="AC507" i="3" s="1"/>
  <c r="X507" i="3"/>
  <c r="Y507" i="3" s="1"/>
  <c r="T507" i="3"/>
  <c r="U507" i="3" s="1"/>
  <c r="O507" i="3"/>
  <c r="AO506" i="3"/>
  <c r="AL506" i="3"/>
  <c r="AI506" i="3"/>
  <c r="AE506" i="3"/>
  <c r="AB506" i="3"/>
  <c r="AC506" i="3" s="1"/>
  <c r="X506" i="3"/>
  <c r="Y506" i="3" s="1"/>
  <c r="T506" i="3"/>
  <c r="U506" i="3" s="1"/>
  <c r="O506" i="3"/>
  <c r="AO505" i="3"/>
  <c r="AL505" i="3"/>
  <c r="AI505" i="3"/>
  <c r="AE505" i="3"/>
  <c r="AB505" i="3"/>
  <c r="AC505" i="3" s="1"/>
  <c r="X505" i="3"/>
  <c r="Y505" i="3" s="1"/>
  <c r="T505" i="3"/>
  <c r="U505" i="3" s="1"/>
  <c r="O505" i="3"/>
  <c r="AO504" i="3"/>
  <c r="AL504" i="3"/>
  <c r="AI504" i="3"/>
  <c r="AE504" i="3"/>
  <c r="AB504" i="3"/>
  <c r="AC504" i="3" s="1"/>
  <c r="X504" i="3"/>
  <c r="Y504" i="3" s="1"/>
  <c r="T504" i="3"/>
  <c r="U504" i="3" s="1"/>
  <c r="O504" i="3"/>
  <c r="AO503" i="3"/>
  <c r="AL503" i="3"/>
  <c r="AI503" i="3"/>
  <c r="AE503" i="3"/>
  <c r="AB503" i="3"/>
  <c r="AC503" i="3" s="1"/>
  <c r="X503" i="3"/>
  <c r="Y503" i="3" s="1"/>
  <c r="T503" i="3"/>
  <c r="U503" i="3" s="1"/>
  <c r="O503" i="3"/>
  <c r="AO502" i="3"/>
  <c r="AL502" i="3"/>
  <c r="AI502" i="3"/>
  <c r="AE502" i="3"/>
  <c r="AB502" i="3"/>
  <c r="AC502" i="3" s="1"/>
  <c r="X502" i="3"/>
  <c r="Y502" i="3" s="1"/>
  <c r="T502" i="3"/>
  <c r="U502" i="3" s="1"/>
  <c r="O502" i="3"/>
  <c r="AO501" i="3"/>
  <c r="AL501" i="3"/>
  <c r="AI501" i="3"/>
  <c r="AE501" i="3"/>
  <c r="AB501" i="3"/>
  <c r="AC501" i="3" s="1"/>
  <c r="X501" i="3"/>
  <c r="Y501" i="3" s="1"/>
  <c r="T501" i="3"/>
  <c r="U501" i="3" s="1"/>
  <c r="O501" i="3"/>
  <c r="AO500" i="3"/>
  <c r="AL500" i="3"/>
  <c r="AI500" i="3"/>
  <c r="AE500" i="3"/>
  <c r="AB500" i="3"/>
  <c r="AC500" i="3" s="1"/>
  <c r="X500" i="3"/>
  <c r="Y500" i="3" s="1"/>
  <c r="T500" i="3"/>
  <c r="U500" i="3" s="1"/>
  <c r="O500" i="3"/>
  <c r="AO499" i="3"/>
  <c r="AL499" i="3"/>
  <c r="AI499" i="3"/>
  <c r="AE499" i="3"/>
  <c r="AB499" i="3"/>
  <c r="AC499" i="3" s="1"/>
  <c r="X499" i="3"/>
  <c r="Y499" i="3" s="1"/>
  <c r="T499" i="3"/>
  <c r="U499" i="3" s="1"/>
  <c r="O499" i="3"/>
  <c r="AO498" i="3"/>
  <c r="AL498" i="3"/>
  <c r="AI498" i="3"/>
  <c r="AE498" i="3"/>
  <c r="AB498" i="3"/>
  <c r="AC498" i="3" s="1"/>
  <c r="X498" i="3"/>
  <c r="Y498" i="3" s="1"/>
  <c r="T498" i="3"/>
  <c r="U498" i="3" s="1"/>
  <c r="O498" i="3"/>
  <c r="AO497" i="3"/>
  <c r="AL497" i="3"/>
  <c r="AI497" i="3"/>
  <c r="AE497" i="3"/>
  <c r="AB497" i="3"/>
  <c r="AC497" i="3" s="1"/>
  <c r="X497" i="3"/>
  <c r="Y497" i="3" s="1"/>
  <c r="T497" i="3"/>
  <c r="U497" i="3" s="1"/>
  <c r="O497" i="3"/>
  <c r="AO496" i="3"/>
  <c r="AL496" i="3"/>
  <c r="AI496" i="3"/>
  <c r="AE496" i="3"/>
  <c r="AB496" i="3"/>
  <c r="AC496" i="3" s="1"/>
  <c r="X496" i="3"/>
  <c r="Y496" i="3" s="1"/>
  <c r="T496" i="3"/>
  <c r="U496" i="3" s="1"/>
  <c r="O496" i="3"/>
  <c r="AO495" i="3"/>
  <c r="AL495" i="3"/>
  <c r="AI495" i="3"/>
  <c r="AE495" i="3"/>
  <c r="AB495" i="3"/>
  <c r="AC495" i="3" s="1"/>
  <c r="X495" i="3"/>
  <c r="Y495" i="3" s="1"/>
  <c r="T495" i="3"/>
  <c r="U495" i="3" s="1"/>
  <c r="O495" i="3"/>
  <c r="AO494" i="3"/>
  <c r="AO493" i="3"/>
  <c r="AO492" i="3"/>
  <c r="AM492" i="3"/>
  <c r="AL492" i="3"/>
  <c r="AI492" i="3"/>
  <c r="AE492" i="3"/>
  <c r="AG492" i="3" s="1"/>
  <c r="AB492" i="3"/>
  <c r="AC492" i="3" s="1"/>
  <c r="X492" i="3"/>
  <c r="Y492" i="3" s="1"/>
  <c r="T492" i="3"/>
  <c r="U492" i="3" s="1"/>
  <c r="O492" i="3"/>
  <c r="P492" i="3" s="1"/>
  <c r="AO491" i="3"/>
  <c r="AM491" i="3"/>
  <c r="AL491" i="3"/>
  <c r="AI491" i="3"/>
  <c r="AE491" i="3"/>
  <c r="AG491" i="3" s="1"/>
  <c r="AB491" i="3"/>
  <c r="AC491" i="3" s="1"/>
  <c r="X491" i="3"/>
  <c r="Y491" i="3" s="1"/>
  <c r="U491" i="3"/>
  <c r="T491" i="3"/>
  <c r="O491" i="3"/>
  <c r="P491" i="3" s="1"/>
  <c r="AO490" i="3"/>
  <c r="AM490" i="3"/>
  <c r="AL490" i="3"/>
  <c r="AI490" i="3"/>
  <c r="AE490" i="3"/>
  <c r="AG490" i="3" s="1"/>
  <c r="AB490" i="3"/>
  <c r="AC490" i="3" s="1"/>
  <c r="X490" i="3"/>
  <c r="Y490" i="3" s="1"/>
  <c r="T490" i="3"/>
  <c r="U490" i="3" s="1"/>
  <c r="P490" i="3"/>
  <c r="O490" i="3"/>
  <c r="AO489" i="3"/>
  <c r="AM489" i="3"/>
  <c r="AL489" i="3"/>
  <c r="AI489" i="3"/>
  <c r="AE489" i="3"/>
  <c r="AG489" i="3" s="1"/>
  <c r="AB489" i="3"/>
  <c r="AC489" i="3" s="1"/>
  <c r="X489" i="3"/>
  <c r="Y489" i="3" s="1"/>
  <c r="T489" i="3"/>
  <c r="U489" i="3" s="1"/>
  <c r="P489" i="3"/>
  <c r="O489" i="3"/>
  <c r="AO488" i="3"/>
  <c r="AM488" i="3"/>
  <c r="AL488" i="3"/>
  <c r="AI488" i="3"/>
  <c r="AE488" i="3"/>
  <c r="AG488" i="3" s="1"/>
  <c r="AB488" i="3"/>
  <c r="AC488" i="3" s="1"/>
  <c r="X488" i="3"/>
  <c r="Y488" i="3" s="1"/>
  <c r="T488" i="3"/>
  <c r="U488" i="3" s="1"/>
  <c r="P488" i="3"/>
  <c r="O488" i="3"/>
  <c r="AO487" i="3"/>
  <c r="AM487" i="3"/>
  <c r="AL487" i="3"/>
  <c r="AI487" i="3"/>
  <c r="AE487" i="3"/>
  <c r="AG487" i="3" s="1"/>
  <c r="AB487" i="3"/>
  <c r="AC487" i="3" s="1"/>
  <c r="X487" i="3"/>
  <c r="Y487" i="3" s="1"/>
  <c r="T487" i="3"/>
  <c r="U487" i="3" s="1"/>
  <c r="P487" i="3"/>
  <c r="O487" i="3"/>
  <c r="AO486" i="3"/>
  <c r="AM486" i="3"/>
  <c r="AL486" i="3"/>
  <c r="AI486" i="3"/>
  <c r="AE486" i="3"/>
  <c r="AG486" i="3" s="1"/>
  <c r="AB486" i="3"/>
  <c r="AC486" i="3" s="1"/>
  <c r="X486" i="3"/>
  <c r="Y486" i="3" s="1"/>
  <c r="T486" i="3"/>
  <c r="U486" i="3" s="1"/>
  <c r="P486" i="3"/>
  <c r="O486" i="3"/>
  <c r="AO485" i="3"/>
  <c r="AM485" i="3"/>
  <c r="AL485" i="3"/>
  <c r="AI485" i="3"/>
  <c r="AE485" i="3"/>
  <c r="AG485" i="3" s="1"/>
  <c r="AB485" i="3"/>
  <c r="AC485" i="3" s="1"/>
  <c r="X485" i="3"/>
  <c r="Y485" i="3" s="1"/>
  <c r="U485" i="3"/>
  <c r="T485" i="3"/>
  <c r="O485" i="3"/>
  <c r="P485" i="3" s="1"/>
  <c r="AO484" i="3"/>
  <c r="AM484" i="3"/>
  <c r="AL484" i="3"/>
  <c r="AI484" i="3"/>
  <c r="AE484" i="3"/>
  <c r="AG484" i="3" s="1"/>
  <c r="AB484" i="3"/>
  <c r="AC484" i="3" s="1"/>
  <c r="X484" i="3"/>
  <c r="Y484" i="3" s="1"/>
  <c r="U484" i="3"/>
  <c r="T484" i="3"/>
  <c r="P484" i="3"/>
  <c r="O484" i="3"/>
  <c r="AO483" i="3"/>
  <c r="AM483" i="3"/>
  <c r="AL483" i="3"/>
  <c r="AI483" i="3"/>
  <c r="AE483" i="3"/>
  <c r="AG483" i="3" s="1"/>
  <c r="AB483" i="3"/>
  <c r="AC483" i="3" s="1"/>
  <c r="X483" i="3"/>
  <c r="Y483" i="3" s="1"/>
  <c r="T483" i="3"/>
  <c r="U483" i="3" s="1"/>
  <c r="P483" i="3"/>
  <c r="O483" i="3"/>
  <c r="AO482" i="3"/>
  <c r="AM482" i="3"/>
  <c r="AL482" i="3"/>
  <c r="AI482" i="3"/>
  <c r="AE482" i="3"/>
  <c r="AG482" i="3" s="1"/>
  <c r="AB482" i="3"/>
  <c r="AC482" i="3" s="1"/>
  <c r="X482" i="3"/>
  <c r="Y482" i="3" s="1"/>
  <c r="U482" i="3"/>
  <c r="T482" i="3"/>
  <c r="P482" i="3"/>
  <c r="O482" i="3"/>
  <c r="AO481" i="3"/>
  <c r="AM481" i="3"/>
  <c r="AL481" i="3"/>
  <c r="AI481" i="3"/>
  <c r="AE481" i="3"/>
  <c r="AG481" i="3" s="1"/>
  <c r="AB481" i="3"/>
  <c r="AC481" i="3" s="1"/>
  <c r="X481" i="3"/>
  <c r="Y481" i="3" s="1"/>
  <c r="T481" i="3"/>
  <c r="U481" i="3" s="1"/>
  <c r="P481" i="3"/>
  <c r="O481" i="3"/>
  <c r="AO480" i="3"/>
  <c r="AM480" i="3"/>
  <c r="AL480" i="3"/>
  <c r="AI480" i="3"/>
  <c r="AE480" i="3"/>
  <c r="AG480" i="3" s="1"/>
  <c r="AB480" i="3"/>
  <c r="AC480" i="3" s="1"/>
  <c r="X480" i="3"/>
  <c r="Y480" i="3" s="1"/>
  <c r="U480" i="3"/>
  <c r="T480" i="3"/>
  <c r="P480" i="3"/>
  <c r="O480" i="3"/>
  <c r="AO479" i="3"/>
  <c r="AM479" i="3"/>
  <c r="AL479" i="3"/>
  <c r="AI479" i="3"/>
  <c r="AE479" i="3"/>
  <c r="AG479" i="3" s="1"/>
  <c r="AB479" i="3"/>
  <c r="AC479" i="3" s="1"/>
  <c r="X479" i="3"/>
  <c r="Y479" i="3" s="1"/>
  <c r="T479" i="3"/>
  <c r="U479" i="3" s="1"/>
  <c r="P479" i="3"/>
  <c r="O479" i="3"/>
  <c r="AO478" i="3"/>
  <c r="AM478" i="3"/>
  <c r="AL478" i="3"/>
  <c r="AI478" i="3"/>
  <c r="AE478" i="3"/>
  <c r="AG478" i="3" s="1"/>
  <c r="AB478" i="3"/>
  <c r="AC478" i="3" s="1"/>
  <c r="X478" i="3"/>
  <c r="Y478" i="3" s="1"/>
  <c r="T478" i="3"/>
  <c r="U478" i="3" s="1"/>
  <c r="P478" i="3"/>
  <c r="O478" i="3"/>
  <c r="AO477" i="3"/>
  <c r="AM477" i="3"/>
  <c r="AL477" i="3"/>
  <c r="AI477" i="3"/>
  <c r="AE477" i="3"/>
  <c r="AG477" i="3" s="1"/>
  <c r="AB477" i="3"/>
  <c r="AC477" i="3" s="1"/>
  <c r="X477" i="3"/>
  <c r="Y477" i="3" s="1"/>
  <c r="T477" i="3"/>
  <c r="U477" i="3" s="1"/>
  <c r="P477" i="3"/>
  <c r="O477" i="3"/>
  <c r="AO476" i="3"/>
  <c r="AL476" i="3"/>
  <c r="AI476" i="3"/>
  <c r="AE476" i="3"/>
  <c r="AG476" i="3" s="1"/>
  <c r="AB476" i="3"/>
  <c r="X476" i="3"/>
  <c r="Y476" i="3" s="1"/>
  <c r="T476" i="3"/>
  <c r="O476" i="3"/>
  <c r="AO475" i="3"/>
  <c r="AL475" i="3"/>
  <c r="AM475" i="3" s="1"/>
  <c r="AI475" i="3"/>
  <c r="AE475" i="3"/>
  <c r="AG475" i="3" s="1"/>
  <c r="AB475" i="3"/>
  <c r="X475" i="3"/>
  <c r="T475" i="3"/>
  <c r="O475" i="3"/>
  <c r="AO474" i="3"/>
  <c r="AL474" i="3"/>
  <c r="AM474" i="3" s="1"/>
  <c r="AI474" i="3"/>
  <c r="AE474" i="3"/>
  <c r="AG474" i="3" s="1"/>
  <c r="AB474" i="3"/>
  <c r="X474" i="3"/>
  <c r="T474" i="3"/>
  <c r="O474" i="3"/>
  <c r="AO473" i="3"/>
  <c r="AL473" i="3"/>
  <c r="AM473" i="3" s="1"/>
  <c r="AI473" i="3"/>
  <c r="AE473" i="3"/>
  <c r="AG473" i="3" s="1"/>
  <c r="AB473" i="3"/>
  <c r="X473" i="3"/>
  <c r="T473" i="3"/>
  <c r="O473" i="3"/>
  <c r="AO472" i="3"/>
  <c r="AL472" i="3"/>
  <c r="AI472" i="3"/>
  <c r="AE472" i="3"/>
  <c r="AG472" i="3" s="1"/>
  <c r="AB472" i="3"/>
  <c r="X472" i="3"/>
  <c r="T472" i="3"/>
  <c r="O472" i="3"/>
  <c r="AO471" i="3"/>
  <c r="AL471" i="3"/>
  <c r="AM471" i="3" s="1"/>
  <c r="AI471" i="3"/>
  <c r="AE471" i="3"/>
  <c r="AG471" i="3" s="1"/>
  <c r="AB471" i="3"/>
  <c r="X471" i="3"/>
  <c r="T471" i="3"/>
  <c r="O471" i="3"/>
  <c r="AO470" i="3"/>
  <c r="AL470" i="3"/>
  <c r="AI470" i="3"/>
  <c r="AE470" i="3"/>
  <c r="AG470" i="3" s="1"/>
  <c r="AB470" i="3"/>
  <c r="X470" i="3"/>
  <c r="T470" i="3"/>
  <c r="O470" i="3"/>
  <c r="AO469" i="3"/>
  <c r="AL469" i="3"/>
  <c r="AM469" i="3" s="1"/>
  <c r="AI469" i="3"/>
  <c r="AE469" i="3"/>
  <c r="AG469" i="3" s="1"/>
  <c r="AB469" i="3"/>
  <c r="X469" i="3"/>
  <c r="T469" i="3"/>
  <c r="O469" i="3"/>
  <c r="AO468" i="3"/>
  <c r="AL468" i="3"/>
  <c r="AI468" i="3"/>
  <c r="AE468" i="3"/>
  <c r="AG468" i="3" s="1"/>
  <c r="AB468" i="3"/>
  <c r="X468" i="3"/>
  <c r="T468" i="3"/>
  <c r="O468" i="3"/>
  <c r="AO467" i="3"/>
  <c r="AL467" i="3"/>
  <c r="AM467" i="3" s="1"/>
  <c r="AI467" i="3"/>
  <c r="AE467" i="3"/>
  <c r="AG467" i="3" s="1"/>
  <c r="AB467" i="3"/>
  <c r="X467" i="3"/>
  <c r="T467" i="3"/>
  <c r="O467" i="3"/>
  <c r="AO466" i="3"/>
  <c r="AL466" i="3"/>
  <c r="AI466" i="3"/>
  <c r="AE466" i="3"/>
  <c r="AG466" i="3" s="1"/>
  <c r="AB466" i="3"/>
  <c r="X466" i="3"/>
  <c r="T466" i="3"/>
  <c r="O466" i="3"/>
  <c r="AO465" i="3"/>
  <c r="AL465" i="3"/>
  <c r="AM465" i="3" s="1"/>
  <c r="AI465" i="3"/>
  <c r="AE465" i="3"/>
  <c r="AG465" i="3" s="1"/>
  <c r="AB465" i="3"/>
  <c r="X465" i="3"/>
  <c r="T465" i="3"/>
  <c r="O465" i="3"/>
  <c r="AO464" i="3"/>
  <c r="AL464" i="3"/>
  <c r="AI464" i="3"/>
  <c r="AE464" i="3"/>
  <c r="AG464" i="3" s="1"/>
  <c r="AB464" i="3"/>
  <c r="X464" i="3"/>
  <c r="T464" i="3"/>
  <c r="O464" i="3"/>
  <c r="AO463" i="3"/>
  <c r="AL463" i="3"/>
  <c r="AM463" i="3" s="1"/>
  <c r="AI463" i="3"/>
  <c r="AE463" i="3"/>
  <c r="AG463" i="3" s="1"/>
  <c r="AB463" i="3"/>
  <c r="X463" i="3"/>
  <c r="T463" i="3"/>
  <c r="O463" i="3"/>
  <c r="AO462" i="3"/>
  <c r="AL462" i="3"/>
  <c r="AI462" i="3"/>
  <c r="AE462" i="3"/>
  <c r="AG462" i="3" s="1"/>
  <c r="AB462" i="3"/>
  <c r="X462" i="3"/>
  <c r="T462" i="3"/>
  <c r="O462" i="3"/>
  <c r="AO461" i="3"/>
  <c r="AL461" i="3"/>
  <c r="AM461" i="3" s="1"/>
  <c r="AI461" i="3"/>
  <c r="AE461" i="3"/>
  <c r="AG461" i="3" s="1"/>
  <c r="AB461" i="3"/>
  <c r="X461" i="3"/>
  <c r="T461" i="3"/>
  <c r="AO460" i="3"/>
  <c r="AL460" i="3"/>
  <c r="AI460" i="3"/>
  <c r="AE460" i="3"/>
  <c r="AG460" i="3" s="1"/>
  <c r="AB460" i="3"/>
  <c r="X460" i="3"/>
  <c r="T460" i="3"/>
  <c r="O460" i="3"/>
  <c r="AO459" i="3"/>
  <c r="AL459" i="3"/>
  <c r="AM459" i="3" s="1"/>
  <c r="AI459" i="3"/>
  <c r="AE459" i="3"/>
  <c r="AG459" i="3" s="1"/>
  <c r="AB459" i="3"/>
  <c r="X459" i="3"/>
  <c r="T459" i="3"/>
  <c r="O459" i="3"/>
  <c r="AO458" i="3"/>
  <c r="AL458" i="3"/>
  <c r="AI458" i="3"/>
  <c r="AE458" i="3"/>
  <c r="AG458" i="3" s="1"/>
  <c r="AB458" i="3"/>
  <c r="X458" i="3"/>
  <c r="T458" i="3"/>
  <c r="O458" i="3"/>
  <c r="AO457" i="3"/>
  <c r="AL457" i="3"/>
  <c r="AM457" i="3" s="1"/>
  <c r="AI457" i="3"/>
  <c r="AE457" i="3"/>
  <c r="AG457" i="3" s="1"/>
  <c r="AB457" i="3"/>
  <c r="X457" i="3"/>
  <c r="T457" i="3"/>
  <c r="O457" i="3"/>
  <c r="AO456" i="3"/>
  <c r="AL456" i="3"/>
  <c r="AI456" i="3"/>
  <c r="AE456" i="3"/>
  <c r="AG456" i="3" s="1"/>
  <c r="AB456" i="3"/>
  <c r="X456" i="3"/>
  <c r="T456" i="3"/>
  <c r="O456" i="3"/>
  <c r="AO455" i="3"/>
  <c r="AL455" i="3"/>
  <c r="AI455" i="3"/>
  <c r="AE455" i="3"/>
  <c r="AG455" i="3" s="1"/>
  <c r="AB455" i="3"/>
  <c r="X455" i="3"/>
  <c r="T455" i="3"/>
  <c r="O455" i="3"/>
  <c r="AO454" i="3"/>
  <c r="AL454" i="3"/>
  <c r="AI454" i="3"/>
  <c r="AE454" i="3"/>
  <c r="AG454" i="3" s="1"/>
  <c r="AB454" i="3"/>
  <c r="X454" i="3"/>
  <c r="T454" i="3"/>
  <c r="O454" i="3"/>
  <c r="AO453" i="3"/>
  <c r="AL453" i="3"/>
  <c r="AM453" i="3" s="1"/>
  <c r="AI453" i="3"/>
  <c r="AE453" i="3"/>
  <c r="AG453" i="3" s="1"/>
  <c r="AB453" i="3"/>
  <c r="AC453" i="3" s="1"/>
  <c r="X453" i="3"/>
  <c r="Y453" i="3" s="1"/>
  <c r="T453" i="3"/>
  <c r="U453" i="3" s="1"/>
  <c r="O453" i="3"/>
  <c r="AO452" i="3"/>
  <c r="AM452" i="3"/>
  <c r="AI452" i="3"/>
  <c r="AE452" i="3"/>
  <c r="AG452" i="3" s="1"/>
  <c r="AB452" i="3"/>
  <c r="X452" i="3"/>
  <c r="Y452" i="3" s="1"/>
  <c r="T452" i="3"/>
  <c r="O452" i="3"/>
  <c r="AO451" i="3"/>
  <c r="AM451" i="3"/>
  <c r="AI451" i="3"/>
  <c r="AE451" i="3"/>
  <c r="AG451" i="3" s="1"/>
  <c r="AB451" i="3"/>
  <c r="X451" i="3"/>
  <c r="Y451" i="3" s="1"/>
  <c r="T451" i="3"/>
  <c r="O451" i="3"/>
  <c r="AO450" i="3"/>
  <c r="AM450" i="3"/>
  <c r="AI450" i="3"/>
  <c r="AE450" i="3"/>
  <c r="AG450" i="3" s="1"/>
  <c r="AB450" i="3"/>
  <c r="X450" i="3"/>
  <c r="Y450" i="3" s="1"/>
  <c r="T450" i="3"/>
  <c r="O450" i="3"/>
  <c r="AO449" i="3"/>
  <c r="AO448" i="3"/>
  <c r="AI448" i="3"/>
  <c r="AE448" i="3"/>
  <c r="AG448" i="3" s="1"/>
  <c r="AB448" i="3"/>
  <c r="X448" i="3"/>
  <c r="Y448" i="3" s="1"/>
  <c r="T448" i="3"/>
  <c r="O448" i="3"/>
  <c r="AO447" i="3"/>
  <c r="AL447" i="3"/>
  <c r="AI447" i="3"/>
  <c r="AE447" i="3"/>
  <c r="AG447" i="3" s="1"/>
  <c r="AB447" i="3"/>
  <c r="X447" i="3"/>
  <c r="Y447" i="3" s="1"/>
  <c r="T447" i="3"/>
  <c r="O447" i="3"/>
  <c r="AO446" i="3"/>
  <c r="AL446" i="3"/>
  <c r="AI446" i="3"/>
  <c r="AE446" i="3"/>
  <c r="AG446" i="3" s="1"/>
  <c r="AB446" i="3"/>
  <c r="X446" i="3"/>
  <c r="Y446" i="3" s="1"/>
  <c r="T446" i="3"/>
  <c r="O446" i="3"/>
  <c r="AO445" i="3"/>
  <c r="AL445" i="3"/>
  <c r="AI445" i="3"/>
  <c r="AG445" i="3"/>
  <c r="AE445" i="3"/>
  <c r="AB445" i="3"/>
  <c r="X445" i="3"/>
  <c r="Y445" i="3" s="1"/>
  <c r="T445" i="3"/>
  <c r="O445" i="3"/>
  <c r="AO444" i="3"/>
  <c r="AL444" i="3"/>
  <c r="AM444" i="3" s="1"/>
  <c r="AI444" i="3"/>
  <c r="AE444" i="3"/>
  <c r="AG444" i="3" s="1"/>
  <c r="AB444" i="3"/>
  <c r="X444" i="3"/>
  <c r="T444" i="3"/>
  <c r="O444" i="3"/>
  <c r="AO443" i="3"/>
  <c r="AI443" i="3"/>
  <c r="AE443" i="3"/>
  <c r="AG443" i="3" s="1"/>
  <c r="AB443" i="3"/>
  <c r="X443" i="3"/>
  <c r="T443" i="3"/>
  <c r="O443" i="3"/>
  <c r="AO442" i="3"/>
  <c r="AL442" i="3"/>
  <c r="AM442" i="3" s="1"/>
  <c r="AI442" i="3"/>
  <c r="AE442" i="3"/>
  <c r="AG442" i="3" s="1"/>
  <c r="AB442" i="3"/>
  <c r="AC442" i="3" s="1"/>
  <c r="X442" i="3"/>
  <c r="Y442" i="3" s="1"/>
  <c r="T442" i="3"/>
  <c r="U442" i="3" s="1"/>
  <c r="O442" i="3"/>
  <c r="P442" i="3" s="1"/>
  <c r="AO441" i="3"/>
  <c r="AL441" i="3"/>
  <c r="AM441" i="3" s="1"/>
  <c r="AI441" i="3"/>
  <c r="AE441" i="3"/>
  <c r="AG441" i="3" s="1"/>
  <c r="AB441" i="3"/>
  <c r="AC441" i="3" s="1"/>
  <c r="X441" i="3"/>
  <c r="Y441" i="3" s="1"/>
  <c r="T441" i="3"/>
  <c r="U441" i="3" s="1"/>
  <c r="O441" i="3"/>
  <c r="P441" i="3" s="1"/>
  <c r="AO440" i="3"/>
  <c r="AL440" i="3"/>
  <c r="AM440" i="3" s="1"/>
  <c r="AI440" i="3"/>
  <c r="AE440" i="3"/>
  <c r="AG440" i="3" s="1"/>
  <c r="AB440" i="3"/>
  <c r="AC440" i="3" s="1"/>
  <c r="X440" i="3"/>
  <c r="Y440" i="3" s="1"/>
  <c r="T440" i="3"/>
  <c r="U440" i="3" s="1"/>
  <c r="O440" i="3"/>
  <c r="AO439" i="3"/>
  <c r="AO438" i="3"/>
  <c r="AO437" i="3"/>
  <c r="AO436" i="3"/>
  <c r="AO435" i="3"/>
  <c r="AO434" i="3"/>
  <c r="AO433" i="3"/>
  <c r="AO432" i="3"/>
  <c r="AL432" i="3"/>
  <c r="AM432" i="3" s="1"/>
  <c r="AI432" i="3"/>
  <c r="AE432" i="3"/>
  <c r="AG432" i="3" s="1"/>
  <c r="AB432" i="3"/>
  <c r="AC432" i="3" s="1"/>
  <c r="X432" i="3"/>
  <c r="Y432" i="3" s="1"/>
  <c r="T432" i="3"/>
  <c r="U432" i="3" s="1"/>
  <c r="Q432" i="3"/>
  <c r="P432" i="3"/>
  <c r="O432" i="3"/>
  <c r="AO431" i="3"/>
  <c r="AL431" i="3"/>
  <c r="AM431" i="3" s="1"/>
  <c r="AI431" i="3"/>
  <c r="AE431" i="3"/>
  <c r="AG431" i="3" s="1"/>
  <c r="AB431" i="3"/>
  <c r="AC431" i="3" s="1"/>
  <c r="X431" i="3"/>
  <c r="Y431" i="3" s="1"/>
  <c r="T431" i="3"/>
  <c r="U431" i="3" s="1"/>
  <c r="Q431" i="3"/>
  <c r="O431" i="3"/>
  <c r="P431" i="3" s="1"/>
  <c r="AO430" i="3"/>
  <c r="AL430" i="3"/>
  <c r="AM430" i="3" s="1"/>
  <c r="AI430" i="3"/>
  <c r="AE430" i="3"/>
  <c r="AG430" i="3" s="1"/>
  <c r="AC430" i="3"/>
  <c r="AB430" i="3"/>
  <c r="X430" i="3"/>
  <c r="Y430" i="3" s="1"/>
  <c r="T430" i="3"/>
  <c r="U430" i="3" s="1"/>
  <c r="Q430" i="3"/>
  <c r="P430" i="3"/>
  <c r="O430" i="3"/>
  <c r="AO429" i="3"/>
  <c r="AL429" i="3"/>
  <c r="AM429" i="3" s="1"/>
  <c r="AI429" i="3"/>
  <c r="AE429" i="3"/>
  <c r="AG429" i="3" s="1"/>
  <c r="AC429" i="3"/>
  <c r="AB429" i="3"/>
  <c r="X429" i="3"/>
  <c r="Y429" i="3" s="1"/>
  <c r="T429" i="3"/>
  <c r="U429" i="3" s="1"/>
  <c r="Q429" i="3"/>
  <c r="P429" i="3"/>
  <c r="O429" i="3"/>
  <c r="AO428" i="3"/>
  <c r="AL428" i="3"/>
  <c r="AM428" i="3" s="1"/>
  <c r="AI428" i="3"/>
  <c r="AE428" i="3"/>
  <c r="AG428" i="3" s="1"/>
  <c r="AB428" i="3"/>
  <c r="AC428" i="3" s="1"/>
  <c r="X428" i="3"/>
  <c r="Y428" i="3" s="1"/>
  <c r="T428" i="3"/>
  <c r="U428" i="3" s="1"/>
  <c r="Q428" i="3"/>
  <c r="O428" i="3"/>
  <c r="P428" i="3" s="1"/>
  <c r="AO427" i="3"/>
  <c r="AL427" i="3"/>
  <c r="AM427" i="3" s="1"/>
  <c r="AI427" i="3"/>
  <c r="AE427" i="3"/>
  <c r="AG427" i="3" s="1"/>
  <c r="AB427" i="3"/>
  <c r="AC427" i="3" s="1"/>
  <c r="X427" i="3"/>
  <c r="Y427" i="3" s="1"/>
  <c r="U427" i="3"/>
  <c r="T427" i="3"/>
  <c r="Q427" i="3"/>
  <c r="O427" i="3"/>
  <c r="P427" i="3" s="1"/>
  <c r="AO426" i="3"/>
  <c r="AL426" i="3"/>
  <c r="AM426" i="3" s="1"/>
  <c r="AI426" i="3"/>
  <c r="AE426" i="3"/>
  <c r="AG426" i="3" s="1"/>
  <c r="AB426" i="3"/>
  <c r="AC426" i="3" s="1"/>
  <c r="X426" i="3"/>
  <c r="Y426" i="3" s="1"/>
  <c r="T426" i="3"/>
  <c r="U426" i="3" s="1"/>
  <c r="Q426" i="3"/>
  <c r="O426" i="3"/>
  <c r="P426" i="3" s="1"/>
  <c r="AO425" i="3"/>
  <c r="AL425" i="3"/>
  <c r="AM425" i="3" s="1"/>
  <c r="AI425" i="3"/>
  <c r="AE425" i="3"/>
  <c r="AG425" i="3" s="1"/>
  <c r="AC425" i="3"/>
  <c r="AB425" i="3"/>
  <c r="X425" i="3"/>
  <c r="Y425" i="3" s="1"/>
  <c r="T425" i="3"/>
  <c r="U425" i="3" s="1"/>
  <c r="Q425" i="3"/>
  <c r="P425" i="3"/>
  <c r="O425" i="3"/>
  <c r="AO424" i="3"/>
  <c r="AL424" i="3"/>
  <c r="AM424" i="3" s="1"/>
  <c r="AI424" i="3"/>
  <c r="AE424" i="3"/>
  <c r="AG424" i="3" s="1"/>
  <c r="AC424" i="3"/>
  <c r="AB424" i="3"/>
  <c r="X424" i="3"/>
  <c r="Y424" i="3" s="1"/>
  <c r="T424" i="3"/>
  <c r="U424" i="3" s="1"/>
  <c r="Q424" i="3"/>
  <c r="P424" i="3"/>
  <c r="O424" i="3"/>
  <c r="AO423" i="3"/>
  <c r="AL423" i="3"/>
  <c r="AM423" i="3" s="1"/>
  <c r="AI423" i="3"/>
  <c r="AE423" i="3"/>
  <c r="AG423" i="3" s="1"/>
  <c r="AB423" i="3"/>
  <c r="AC423" i="3" s="1"/>
  <c r="X423" i="3"/>
  <c r="Y423" i="3" s="1"/>
  <c r="T423" i="3"/>
  <c r="U423" i="3" s="1"/>
  <c r="Q423" i="3"/>
  <c r="O423" i="3"/>
  <c r="P423" i="3" s="1"/>
  <c r="AO422" i="3"/>
  <c r="AL422" i="3"/>
  <c r="AM422" i="3" s="1"/>
  <c r="AI422" i="3"/>
  <c r="AE422" i="3"/>
  <c r="AG422" i="3" s="1"/>
  <c r="AB422" i="3"/>
  <c r="AC422" i="3" s="1"/>
  <c r="X422" i="3"/>
  <c r="Y422" i="3" s="1"/>
  <c r="T422" i="3"/>
  <c r="U422" i="3" s="1"/>
  <c r="Q422" i="3"/>
  <c r="O422" i="3"/>
  <c r="P422" i="3" s="1"/>
  <c r="AO421" i="3"/>
  <c r="AL421" i="3"/>
  <c r="AM421" i="3" s="1"/>
  <c r="AI421" i="3"/>
  <c r="AE421" i="3"/>
  <c r="AG421" i="3" s="1"/>
  <c r="AB421" i="3"/>
  <c r="AC421" i="3" s="1"/>
  <c r="X421" i="3"/>
  <c r="Y421" i="3" s="1"/>
  <c r="U421" i="3"/>
  <c r="T421" i="3"/>
  <c r="Q421" i="3"/>
  <c r="O421" i="3"/>
  <c r="P421" i="3" s="1"/>
  <c r="AO420" i="3"/>
  <c r="AL420" i="3"/>
  <c r="AM420" i="3" s="1"/>
  <c r="AI420" i="3"/>
  <c r="AE420" i="3"/>
  <c r="AG420" i="3" s="1"/>
  <c r="AB420" i="3"/>
  <c r="AC420" i="3" s="1"/>
  <c r="X420" i="3"/>
  <c r="Y420" i="3" s="1"/>
  <c r="T420" i="3"/>
  <c r="U420" i="3" s="1"/>
  <c r="Q420" i="3"/>
  <c r="O420" i="3"/>
  <c r="P420" i="3" s="1"/>
  <c r="AO419" i="3"/>
  <c r="AL419" i="3"/>
  <c r="AI419" i="3"/>
  <c r="AE419" i="3"/>
  <c r="AG419" i="3" s="1"/>
  <c r="AB419" i="3"/>
  <c r="AC419" i="3" s="1"/>
  <c r="X419" i="3"/>
  <c r="Y419" i="3" s="1"/>
  <c r="T419" i="3"/>
  <c r="U419" i="3" s="1"/>
  <c r="Q419" i="3"/>
  <c r="O419" i="3"/>
  <c r="P419" i="3" s="1"/>
  <c r="AO418" i="3"/>
  <c r="AL418" i="3"/>
  <c r="AI418" i="3"/>
  <c r="AE418" i="3"/>
  <c r="AG418" i="3" s="1"/>
  <c r="AB418" i="3"/>
  <c r="AC418" i="3" s="1"/>
  <c r="X418" i="3"/>
  <c r="Y418" i="3" s="1"/>
  <c r="T418" i="3"/>
  <c r="U418" i="3" s="1"/>
  <c r="Q418" i="3"/>
  <c r="O418" i="3"/>
  <c r="P418" i="3" s="1"/>
  <c r="AO417" i="3"/>
  <c r="AM417" i="3"/>
  <c r="AL417" i="3"/>
  <c r="AI417" i="3"/>
  <c r="AE417" i="3"/>
  <c r="AG417" i="3" s="1"/>
  <c r="AB417" i="3"/>
  <c r="AC417" i="3" s="1"/>
  <c r="X417" i="3"/>
  <c r="Y417" i="3" s="1"/>
  <c r="T417" i="3"/>
  <c r="U417" i="3" s="1"/>
  <c r="Q417" i="3"/>
  <c r="O417" i="3"/>
  <c r="P417" i="3" s="1"/>
  <c r="AO416" i="3"/>
  <c r="AM416" i="3"/>
  <c r="AL416" i="3"/>
  <c r="AI416" i="3"/>
  <c r="AE416" i="3"/>
  <c r="AG416" i="3" s="1"/>
  <c r="AB416" i="3"/>
  <c r="AC416" i="3" s="1"/>
  <c r="X416" i="3"/>
  <c r="Y416" i="3" s="1"/>
  <c r="T416" i="3"/>
  <c r="U416" i="3" s="1"/>
  <c r="Q416" i="3"/>
  <c r="O416" i="3"/>
  <c r="P416" i="3" s="1"/>
  <c r="AO415" i="3"/>
  <c r="AM415" i="3"/>
  <c r="AL415" i="3"/>
  <c r="AI415" i="3"/>
  <c r="AE415" i="3"/>
  <c r="AG415" i="3" s="1"/>
  <c r="AB415" i="3"/>
  <c r="AC415" i="3" s="1"/>
  <c r="X415" i="3"/>
  <c r="Y415" i="3" s="1"/>
  <c r="T415" i="3"/>
  <c r="U415" i="3" s="1"/>
  <c r="Q415" i="3"/>
  <c r="O415" i="3"/>
  <c r="P415" i="3" s="1"/>
  <c r="AO414" i="3"/>
  <c r="AM414" i="3"/>
  <c r="AL414" i="3"/>
  <c r="AI414" i="3"/>
  <c r="AE414" i="3"/>
  <c r="AG414" i="3" s="1"/>
  <c r="AB414" i="3"/>
  <c r="AC414" i="3" s="1"/>
  <c r="X414" i="3"/>
  <c r="Y414" i="3" s="1"/>
  <c r="T414" i="3"/>
  <c r="U414" i="3" s="1"/>
  <c r="Q414" i="3"/>
  <c r="O414" i="3"/>
  <c r="P414" i="3" s="1"/>
  <c r="AO413" i="3"/>
  <c r="AL413" i="3"/>
  <c r="AM413" i="3" s="1"/>
  <c r="AI413" i="3"/>
  <c r="AE413" i="3"/>
  <c r="AG413" i="3" s="1"/>
  <c r="AB413" i="3"/>
  <c r="AC413" i="3" s="1"/>
  <c r="X413" i="3"/>
  <c r="Y413" i="3" s="1"/>
  <c r="T413" i="3"/>
  <c r="U413" i="3" s="1"/>
  <c r="Q413" i="3"/>
  <c r="P413" i="3"/>
  <c r="O413" i="3"/>
  <c r="AO412" i="3"/>
  <c r="AL412" i="3"/>
  <c r="AM412" i="3" s="1"/>
  <c r="AI412" i="3"/>
  <c r="AE412" i="3"/>
  <c r="AG412" i="3" s="1"/>
  <c r="AB412" i="3"/>
  <c r="AC412" i="3" s="1"/>
  <c r="X412" i="3"/>
  <c r="Y412" i="3" s="1"/>
  <c r="T412" i="3"/>
  <c r="U412" i="3" s="1"/>
  <c r="Q412" i="3"/>
  <c r="P412" i="3"/>
  <c r="O412" i="3"/>
  <c r="AO411" i="3"/>
  <c r="AL411" i="3"/>
  <c r="AM411" i="3" s="1"/>
  <c r="AI411" i="3"/>
  <c r="AE411" i="3"/>
  <c r="AG411" i="3" s="1"/>
  <c r="AB411" i="3"/>
  <c r="AC411" i="3" s="1"/>
  <c r="X411" i="3"/>
  <c r="Y411" i="3" s="1"/>
  <c r="T411" i="3"/>
  <c r="U411" i="3" s="1"/>
  <c r="Q411" i="3"/>
  <c r="P411" i="3"/>
  <c r="O411" i="3"/>
  <c r="AO410" i="3"/>
  <c r="AM410" i="3"/>
  <c r="AL410" i="3"/>
  <c r="AI410" i="3"/>
  <c r="AE410" i="3"/>
  <c r="AG410" i="3" s="1"/>
  <c r="AC410" i="3"/>
  <c r="AB410" i="3"/>
  <c r="X410" i="3"/>
  <c r="Y410" i="3" s="1"/>
  <c r="T410" i="3"/>
  <c r="U410" i="3" s="1"/>
  <c r="Q410" i="3"/>
  <c r="P410" i="3"/>
  <c r="O410" i="3"/>
  <c r="AO409" i="3"/>
  <c r="AL409" i="3"/>
  <c r="AM409" i="3" s="1"/>
  <c r="AI409" i="3"/>
  <c r="AE409" i="3"/>
  <c r="AG409" i="3" s="1"/>
  <c r="AB409" i="3"/>
  <c r="AC409" i="3" s="1"/>
  <c r="X409" i="3"/>
  <c r="Y409" i="3" s="1"/>
  <c r="T409" i="3"/>
  <c r="U409" i="3" s="1"/>
  <c r="Q409" i="3"/>
  <c r="P409" i="3"/>
  <c r="O409" i="3"/>
  <c r="AO408" i="3"/>
  <c r="AL408" i="3"/>
  <c r="AM408" i="3" s="1"/>
  <c r="AI408" i="3"/>
  <c r="AE408" i="3"/>
  <c r="AG408" i="3" s="1"/>
  <c r="AB408" i="3"/>
  <c r="AC408" i="3" s="1"/>
  <c r="X408" i="3"/>
  <c r="Y408" i="3" s="1"/>
  <c r="T408" i="3"/>
  <c r="U408" i="3" s="1"/>
  <c r="Q408" i="3"/>
  <c r="P408" i="3"/>
  <c r="O408" i="3"/>
  <c r="AO407" i="3"/>
  <c r="AL407" i="3"/>
  <c r="AM407" i="3" s="1"/>
  <c r="AI407" i="3"/>
  <c r="AE407" i="3"/>
  <c r="AG407" i="3" s="1"/>
  <c r="AB407" i="3"/>
  <c r="AC407" i="3" s="1"/>
  <c r="X407" i="3"/>
  <c r="Y407" i="3" s="1"/>
  <c r="T407" i="3"/>
  <c r="U407" i="3" s="1"/>
  <c r="Q407" i="3"/>
  <c r="P407" i="3"/>
  <c r="O407" i="3"/>
  <c r="AO406" i="3"/>
  <c r="AM406" i="3"/>
  <c r="AL406" i="3"/>
  <c r="AI406" i="3"/>
  <c r="AE406" i="3"/>
  <c r="AG406" i="3" s="1"/>
  <c r="AB406" i="3"/>
  <c r="AC406" i="3" s="1"/>
  <c r="X406" i="3"/>
  <c r="Y406" i="3" s="1"/>
  <c r="T406" i="3"/>
  <c r="U406" i="3" s="1"/>
  <c r="Q406" i="3"/>
  <c r="O406" i="3"/>
  <c r="P406" i="3" s="1"/>
  <c r="AO405" i="3"/>
  <c r="AM405" i="3"/>
  <c r="AL405" i="3"/>
  <c r="AI405" i="3"/>
  <c r="AE405" i="3"/>
  <c r="AG405" i="3" s="1"/>
  <c r="AB405" i="3"/>
  <c r="AC405" i="3" s="1"/>
  <c r="X405" i="3"/>
  <c r="Y405" i="3" s="1"/>
  <c r="U405" i="3"/>
  <c r="T405" i="3"/>
  <c r="Q405" i="3"/>
  <c r="P405" i="3"/>
  <c r="O405" i="3"/>
  <c r="AO404" i="3"/>
  <c r="AM404" i="3"/>
  <c r="AL404" i="3"/>
  <c r="AI404" i="3"/>
  <c r="AE404" i="3"/>
  <c r="AG404" i="3" s="1"/>
  <c r="AB404" i="3"/>
  <c r="AC404" i="3" s="1"/>
  <c r="X404" i="3"/>
  <c r="Y404" i="3" s="1"/>
  <c r="U404" i="3"/>
  <c r="T404" i="3"/>
  <c r="Q404" i="3"/>
  <c r="P404" i="3"/>
  <c r="O404" i="3"/>
  <c r="AO403" i="3"/>
  <c r="AM403" i="3"/>
  <c r="AL403" i="3"/>
  <c r="AI403" i="3"/>
  <c r="AE403" i="3"/>
  <c r="AG403" i="3" s="1"/>
  <c r="AB403" i="3"/>
  <c r="AC403" i="3" s="1"/>
  <c r="X403" i="3"/>
  <c r="Y403" i="3" s="1"/>
  <c r="U403" i="3"/>
  <c r="T403" i="3"/>
  <c r="Q403" i="3"/>
  <c r="P403" i="3"/>
  <c r="O403" i="3"/>
  <c r="AO402" i="3"/>
  <c r="AL402" i="3"/>
  <c r="AM402" i="3" s="1"/>
  <c r="AI402" i="3"/>
  <c r="AE402" i="3"/>
  <c r="AG402" i="3" s="1"/>
  <c r="AB402" i="3"/>
  <c r="AC402" i="3" s="1"/>
  <c r="X402" i="3"/>
  <c r="Y402" i="3" s="1"/>
  <c r="U402" i="3"/>
  <c r="T402" i="3"/>
  <c r="Q402" i="3"/>
  <c r="P402" i="3"/>
  <c r="O402" i="3"/>
  <c r="AO401" i="3"/>
  <c r="AL401" i="3"/>
  <c r="AM401" i="3" s="1"/>
  <c r="AI401" i="3"/>
  <c r="AE401" i="3"/>
  <c r="AG401" i="3" s="1"/>
  <c r="AB401" i="3"/>
  <c r="AC401" i="3" s="1"/>
  <c r="X401" i="3"/>
  <c r="Y401" i="3" s="1"/>
  <c r="U401" i="3"/>
  <c r="T401" i="3"/>
  <c r="Q401" i="3"/>
  <c r="P401" i="3"/>
  <c r="O401" i="3"/>
  <c r="AO400" i="3"/>
  <c r="AL400" i="3"/>
  <c r="AM400" i="3" s="1"/>
  <c r="AI400" i="3"/>
  <c r="AE400" i="3"/>
  <c r="AG400" i="3" s="1"/>
  <c r="AB400" i="3"/>
  <c r="AC400" i="3" s="1"/>
  <c r="X400" i="3"/>
  <c r="Y400" i="3" s="1"/>
  <c r="U400" i="3"/>
  <c r="T400" i="3"/>
  <c r="Q400" i="3"/>
  <c r="P400" i="3"/>
  <c r="O400" i="3"/>
  <c r="AO399" i="3"/>
  <c r="AL399" i="3"/>
  <c r="AM399" i="3" s="1"/>
  <c r="AI399" i="3"/>
  <c r="AE399" i="3"/>
  <c r="AG399" i="3" s="1"/>
  <c r="AB399" i="3"/>
  <c r="AC399" i="3" s="1"/>
  <c r="X399" i="3"/>
  <c r="Y399" i="3" s="1"/>
  <c r="U399" i="3"/>
  <c r="T399" i="3"/>
  <c r="Q399" i="3"/>
  <c r="P399" i="3"/>
  <c r="O399" i="3"/>
  <c r="AO398" i="3"/>
  <c r="AL398" i="3"/>
  <c r="AM398" i="3" s="1"/>
  <c r="AI398" i="3"/>
  <c r="AE398" i="3"/>
  <c r="AG398" i="3" s="1"/>
  <c r="AB398" i="3"/>
  <c r="AC398" i="3" s="1"/>
  <c r="X398" i="3"/>
  <c r="Y398" i="3" s="1"/>
  <c r="U398" i="3"/>
  <c r="T398" i="3"/>
  <c r="Q398" i="3"/>
  <c r="P398" i="3"/>
  <c r="O398" i="3"/>
  <c r="AO397" i="3"/>
  <c r="AL397" i="3"/>
  <c r="AM397" i="3" s="1"/>
  <c r="AI397" i="3"/>
  <c r="AE397" i="3"/>
  <c r="AG397" i="3" s="1"/>
  <c r="AB397" i="3"/>
  <c r="AC397" i="3" s="1"/>
  <c r="X397" i="3"/>
  <c r="Y397" i="3" s="1"/>
  <c r="U397" i="3"/>
  <c r="T397" i="3"/>
  <c r="Q397" i="3"/>
  <c r="P397" i="3"/>
  <c r="O397" i="3"/>
  <c r="AO396" i="3"/>
  <c r="AL396" i="3"/>
  <c r="AM396" i="3" s="1"/>
  <c r="AI396" i="3"/>
  <c r="AE396" i="3"/>
  <c r="AG396" i="3" s="1"/>
  <c r="AB396" i="3"/>
  <c r="AC396" i="3" s="1"/>
  <c r="X396" i="3"/>
  <c r="Y396" i="3" s="1"/>
  <c r="U396" i="3"/>
  <c r="T396" i="3"/>
  <c r="Q396" i="3"/>
  <c r="P396" i="3"/>
  <c r="O396" i="3"/>
  <c r="AO395" i="3"/>
  <c r="AL395" i="3"/>
  <c r="AM395" i="3" s="1"/>
  <c r="AI395" i="3"/>
  <c r="AE395" i="3"/>
  <c r="AG395" i="3" s="1"/>
  <c r="AB395" i="3"/>
  <c r="AC395" i="3" s="1"/>
  <c r="X395" i="3"/>
  <c r="Y395" i="3" s="1"/>
  <c r="U395" i="3"/>
  <c r="T395" i="3"/>
  <c r="Q395" i="3"/>
  <c r="P395" i="3"/>
  <c r="O395" i="3"/>
  <c r="AO394" i="3"/>
  <c r="AL394" i="3"/>
  <c r="AM394" i="3" s="1"/>
  <c r="AI394" i="3"/>
  <c r="AE394" i="3"/>
  <c r="AG394" i="3" s="1"/>
  <c r="AB394" i="3"/>
  <c r="AC394" i="3" s="1"/>
  <c r="X394" i="3"/>
  <c r="Y394" i="3" s="1"/>
  <c r="U394" i="3"/>
  <c r="T394" i="3"/>
  <c r="Q394" i="3"/>
  <c r="P394" i="3"/>
  <c r="O394" i="3"/>
  <c r="AO393" i="3"/>
  <c r="AL393" i="3"/>
  <c r="AM393" i="3" s="1"/>
  <c r="AI393" i="3"/>
  <c r="AE393" i="3"/>
  <c r="AG393" i="3" s="1"/>
  <c r="AB393" i="3"/>
  <c r="AC393" i="3" s="1"/>
  <c r="X393" i="3"/>
  <c r="Y393" i="3" s="1"/>
  <c r="U393" i="3"/>
  <c r="T393" i="3"/>
  <c r="Q393" i="3"/>
  <c r="P393" i="3"/>
  <c r="O393" i="3"/>
  <c r="AO392" i="3"/>
  <c r="AL392" i="3"/>
  <c r="AM392" i="3" s="1"/>
  <c r="AI392" i="3"/>
  <c r="AE392" i="3"/>
  <c r="AG392" i="3" s="1"/>
  <c r="AB392" i="3"/>
  <c r="AC392" i="3" s="1"/>
  <c r="X392" i="3"/>
  <c r="Y392" i="3" s="1"/>
  <c r="U392" i="3"/>
  <c r="T392" i="3"/>
  <c r="Q392" i="3"/>
  <c r="P392" i="3"/>
  <c r="O392" i="3"/>
  <c r="AO391" i="3"/>
  <c r="AL391" i="3"/>
  <c r="AM391" i="3" s="1"/>
  <c r="AI391" i="3"/>
  <c r="AE391" i="3"/>
  <c r="AG391" i="3" s="1"/>
  <c r="AB391" i="3"/>
  <c r="AC391" i="3" s="1"/>
  <c r="X391" i="3"/>
  <c r="Y391" i="3" s="1"/>
  <c r="U391" i="3"/>
  <c r="T391" i="3"/>
  <c r="Q391" i="3"/>
  <c r="P391" i="3"/>
  <c r="O391" i="3"/>
  <c r="AO390" i="3"/>
  <c r="AL390" i="3"/>
  <c r="AM390" i="3" s="1"/>
  <c r="AI390" i="3"/>
  <c r="AE390" i="3"/>
  <c r="AG390" i="3" s="1"/>
  <c r="AB390" i="3"/>
  <c r="AC390" i="3" s="1"/>
  <c r="X390" i="3"/>
  <c r="Y390" i="3" s="1"/>
  <c r="U390" i="3"/>
  <c r="T390" i="3"/>
  <c r="Q390" i="3"/>
  <c r="P390" i="3"/>
  <c r="O390" i="3"/>
  <c r="AO389" i="3"/>
  <c r="AL389" i="3"/>
  <c r="AM389" i="3" s="1"/>
  <c r="AI389" i="3"/>
  <c r="AE389" i="3"/>
  <c r="AG389" i="3" s="1"/>
  <c r="AB389" i="3"/>
  <c r="AC389" i="3" s="1"/>
  <c r="X389" i="3"/>
  <c r="Y389" i="3" s="1"/>
  <c r="U389" i="3"/>
  <c r="T389" i="3"/>
  <c r="Q389" i="3"/>
  <c r="P389" i="3"/>
  <c r="O389" i="3"/>
  <c r="AO388" i="3"/>
  <c r="AM388" i="3"/>
  <c r="AL388" i="3"/>
  <c r="AI388" i="3"/>
  <c r="AE388" i="3"/>
  <c r="AG388" i="3" s="1"/>
  <c r="AB388" i="3"/>
  <c r="AC388" i="3" s="1"/>
  <c r="X388" i="3"/>
  <c r="Y388" i="3" s="1"/>
  <c r="U388" i="3"/>
  <c r="T388" i="3"/>
  <c r="Q388" i="3"/>
  <c r="P388" i="3"/>
  <c r="O388" i="3"/>
  <c r="AO387" i="3"/>
  <c r="AM387" i="3"/>
  <c r="AL387" i="3"/>
  <c r="AI387" i="3"/>
  <c r="AE387" i="3"/>
  <c r="AG387" i="3" s="1"/>
  <c r="AB387" i="3"/>
  <c r="AC387" i="3" s="1"/>
  <c r="X387" i="3"/>
  <c r="Y387" i="3" s="1"/>
  <c r="T387" i="3"/>
  <c r="U387" i="3" s="1"/>
  <c r="Q387" i="3"/>
  <c r="O387" i="3"/>
  <c r="P387" i="3" s="1"/>
  <c r="AO386" i="3"/>
  <c r="AM386" i="3"/>
  <c r="AL386" i="3"/>
  <c r="AI386" i="3"/>
  <c r="AE386" i="3"/>
  <c r="AG386" i="3" s="1"/>
  <c r="AB386" i="3"/>
  <c r="AC386" i="3" s="1"/>
  <c r="X386" i="3"/>
  <c r="Y386" i="3" s="1"/>
  <c r="T386" i="3"/>
  <c r="U386" i="3" s="1"/>
  <c r="Q386" i="3"/>
  <c r="O386" i="3"/>
  <c r="P386" i="3" s="1"/>
  <c r="AO385" i="3"/>
  <c r="AM385" i="3"/>
  <c r="AL385" i="3"/>
  <c r="AI385" i="3"/>
  <c r="AE385" i="3"/>
  <c r="AG385" i="3" s="1"/>
  <c r="AB385" i="3"/>
  <c r="AC385" i="3" s="1"/>
  <c r="X385" i="3"/>
  <c r="Y385" i="3" s="1"/>
  <c r="T385" i="3"/>
  <c r="U385" i="3" s="1"/>
  <c r="Q385" i="3"/>
  <c r="O385" i="3"/>
  <c r="P385" i="3" s="1"/>
  <c r="AO384" i="3"/>
  <c r="AM384" i="3"/>
  <c r="AL384" i="3"/>
  <c r="AI384" i="3"/>
  <c r="AE384" i="3"/>
  <c r="AG384" i="3" s="1"/>
  <c r="AB384" i="3"/>
  <c r="AC384" i="3" s="1"/>
  <c r="X384" i="3"/>
  <c r="Y384" i="3" s="1"/>
  <c r="T384" i="3"/>
  <c r="U384" i="3" s="1"/>
  <c r="Q384" i="3"/>
  <c r="O384" i="3"/>
  <c r="P384" i="3" s="1"/>
  <c r="AO383" i="3"/>
  <c r="AM383" i="3"/>
  <c r="AL383" i="3"/>
  <c r="AI383" i="3"/>
  <c r="AE383" i="3"/>
  <c r="AG383" i="3" s="1"/>
  <c r="AB383" i="3"/>
  <c r="AC383" i="3" s="1"/>
  <c r="X383" i="3"/>
  <c r="Y383" i="3" s="1"/>
  <c r="T383" i="3"/>
  <c r="U383" i="3" s="1"/>
  <c r="Q383" i="3"/>
  <c r="O383" i="3"/>
  <c r="P383" i="3" s="1"/>
  <c r="AO382" i="3"/>
  <c r="AM382" i="3"/>
  <c r="AL382" i="3"/>
  <c r="AI382" i="3"/>
  <c r="AE382" i="3"/>
  <c r="AG382" i="3" s="1"/>
  <c r="AB382" i="3"/>
  <c r="AC382" i="3" s="1"/>
  <c r="X382" i="3"/>
  <c r="Y382" i="3" s="1"/>
  <c r="T382" i="3"/>
  <c r="U382" i="3" s="1"/>
  <c r="Q382" i="3"/>
  <c r="O382" i="3"/>
  <c r="P382" i="3" s="1"/>
  <c r="AO381" i="3"/>
  <c r="AM381" i="3"/>
  <c r="AL381" i="3"/>
  <c r="AI381" i="3"/>
  <c r="AE381" i="3"/>
  <c r="AG381" i="3" s="1"/>
  <c r="AB381" i="3"/>
  <c r="AC381" i="3" s="1"/>
  <c r="X381" i="3"/>
  <c r="Y381" i="3" s="1"/>
  <c r="T381" i="3"/>
  <c r="U381" i="3" s="1"/>
  <c r="Q381" i="3"/>
  <c r="O381" i="3"/>
  <c r="P381" i="3" s="1"/>
  <c r="AO380" i="3"/>
  <c r="AM380" i="3"/>
  <c r="AL380" i="3"/>
  <c r="AI380" i="3"/>
  <c r="AE380" i="3"/>
  <c r="AG380" i="3" s="1"/>
  <c r="AB380" i="3"/>
  <c r="AC380" i="3" s="1"/>
  <c r="X380" i="3"/>
  <c r="Y380" i="3" s="1"/>
  <c r="T380" i="3"/>
  <c r="U380" i="3" s="1"/>
  <c r="Q380" i="3"/>
  <c r="O380" i="3"/>
  <c r="P380" i="3" s="1"/>
  <c r="AO379" i="3"/>
  <c r="AM379" i="3"/>
  <c r="AL379" i="3"/>
  <c r="AI379" i="3"/>
  <c r="AE379" i="3"/>
  <c r="AG379" i="3" s="1"/>
  <c r="AB379" i="3"/>
  <c r="AC379" i="3" s="1"/>
  <c r="X379" i="3"/>
  <c r="Y379" i="3" s="1"/>
  <c r="T379" i="3"/>
  <c r="U379" i="3" s="1"/>
  <c r="Q379" i="3"/>
  <c r="O379" i="3"/>
  <c r="P379" i="3" s="1"/>
  <c r="AO378" i="3"/>
  <c r="AM378" i="3"/>
  <c r="AL378" i="3"/>
  <c r="AI378" i="3"/>
  <c r="AE378" i="3"/>
  <c r="AG378" i="3" s="1"/>
  <c r="AB378" i="3"/>
  <c r="AC378" i="3" s="1"/>
  <c r="X378" i="3"/>
  <c r="Y378" i="3" s="1"/>
  <c r="T378" i="3"/>
  <c r="U378" i="3" s="1"/>
  <c r="Q378" i="3"/>
  <c r="O378" i="3"/>
  <c r="P378" i="3" s="1"/>
  <c r="AO377" i="3"/>
  <c r="AM377" i="3"/>
  <c r="AL377" i="3"/>
  <c r="AI377" i="3"/>
  <c r="AE377" i="3"/>
  <c r="AG377" i="3" s="1"/>
  <c r="AB377" i="3"/>
  <c r="AC377" i="3" s="1"/>
  <c r="X377" i="3"/>
  <c r="Y377" i="3" s="1"/>
  <c r="T377" i="3"/>
  <c r="U377" i="3" s="1"/>
  <c r="Q377" i="3"/>
  <c r="O377" i="3"/>
  <c r="P377" i="3" s="1"/>
  <c r="AO376" i="3"/>
  <c r="AL376" i="3"/>
  <c r="AI376" i="3"/>
  <c r="AE376" i="3"/>
  <c r="AG376" i="3" s="1"/>
  <c r="AB376" i="3"/>
  <c r="AC376" i="3" s="1"/>
  <c r="X376" i="3"/>
  <c r="Y376" i="3" s="1"/>
  <c r="T376" i="3"/>
  <c r="U376" i="3" s="1"/>
  <c r="Q376" i="3"/>
  <c r="O376" i="3"/>
  <c r="P376" i="3" s="1"/>
  <c r="AO375" i="3"/>
  <c r="AL375" i="3"/>
  <c r="AI375" i="3"/>
  <c r="AE375" i="3"/>
  <c r="AG375" i="3" s="1"/>
  <c r="AB375" i="3"/>
  <c r="AC375" i="3" s="1"/>
  <c r="X375" i="3"/>
  <c r="Y375" i="3" s="1"/>
  <c r="T375" i="3"/>
  <c r="U375" i="3" s="1"/>
  <c r="Q375" i="3"/>
  <c r="O375" i="3"/>
  <c r="P375" i="3" s="1"/>
  <c r="AO374" i="3"/>
  <c r="AL374" i="3"/>
  <c r="AI374" i="3"/>
  <c r="AE374" i="3"/>
  <c r="AG374" i="3" s="1"/>
  <c r="AB374" i="3"/>
  <c r="AC374" i="3" s="1"/>
  <c r="X374" i="3"/>
  <c r="Y374" i="3" s="1"/>
  <c r="T374" i="3"/>
  <c r="U374" i="3" s="1"/>
  <c r="Q374" i="3"/>
  <c r="O374" i="3"/>
  <c r="P374" i="3" s="1"/>
  <c r="AO373" i="3"/>
  <c r="AL373" i="3"/>
  <c r="AI373" i="3"/>
  <c r="AE373" i="3"/>
  <c r="AG373" i="3" s="1"/>
  <c r="AB373" i="3"/>
  <c r="AC373" i="3" s="1"/>
  <c r="X373" i="3"/>
  <c r="Y373" i="3" s="1"/>
  <c r="T373" i="3"/>
  <c r="U373" i="3" s="1"/>
  <c r="Q373" i="3"/>
  <c r="O373" i="3"/>
  <c r="P373" i="3" s="1"/>
  <c r="AO372" i="3"/>
  <c r="AL372" i="3"/>
  <c r="AI372" i="3"/>
  <c r="AE372" i="3"/>
  <c r="AG372" i="3" s="1"/>
  <c r="AB372" i="3"/>
  <c r="AC372" i="3" s="1"/>
  <c r="X372" i="3"/>
  <c r="Y372" i="3" s="1"/>
  <c r="T372" i="3"/>
  <c r="U372" i="3" s="1"/>
  <c r="Q372" i="3"/>
  <c r="O372" i="3"/>
  <c r="P372" i="3" s="1"/>
  <c r="AO371" i="3"/>
  <c r="AL371" i="3"/>
  <c r="AI371" i="3"/>
  <c r="AE371" i="3"/>
  <c r="AG371" i="3" s="1"/>
  <c r="AB371" i="3"/>
  <c r="AC371" i="3" s="1"/>
  <c r="X371" i="3"/>
  <c r="Y371" i="3" s="1"/>
  <c r="T371" i="3"/>
  <c r="U371" i="3" s="1"/>
  <c r="Q371" i="3"/>
  <c r="O371" i="3"/>
  <c r="P371" i="3" s="1"/>
  <c r="AO370" i="3"/>
  <c r="AL370" i="3"/>
  <c r="AI370" i="3"/>
  <c r="AE370" i="3"/>
  <c r="AG370" i="3" s="1"/>
  <c r="AB370" i="3"/>
  <c r="AC370" i="3" s="1"/>
  <c r="X370" i="3"/>
  <c r="Y370" i="3" s="1"/>
  <c r="T370" i="3"/>
  <c r="U370" i="3" s="1"/>
  <c r="Q370" i="3"/>
  <c r="O370" i="3"/>
  <c r="P370" i="3" s="1"/>
  <c r="AO369" i="3"/>
  <c r="AL369" i="3"/>
  <c r="AI369" i="3"/>
  <c r="AE369" i="3"/>
  <c r="AG369" i="3" s="1"/>
  <c r="AB369" i="3"/>
  <c r="AC369" i="3" s="1"/>
  <c r="X369" i="3"/>
  <c r="Y369" i="3" s="1"/>
  <c r="T369" i="3"/>
  <c r="U369" i="3" s="1"/>
  <c r="Q369" i="3"/>
  <c r="O369" i="3"/>
  <c r="P369" i="3" s="1"/>
  <c r="AO368" i="3"/>
  <c r="AL368" i="3"/>
  <c r="AI368" i="3"/>
  <c r="AE368" i="3"/>
  <c r="AG368" i="3" s="1"/>
  <c r="AB368" i="3"/>
  <c r="AC368" i="3" s="1"/>
  <c r="X368" i="3"/>
  <c r="Y368" i="3" s="1"/>
  <c r="T368" i="3"/>
  <c r="U368" i="3" s="1"/>
  <c r="Q368" i="3"/>
  <c r="O368" i="3"/>
  <c r="P368" i="3" s="1"/>
  <c r="AO367" i="3"/>
  <c r="AM367" i="3"/>
  <c r="AL367" i="3"/>
  <c r="AI367" i="3"/>
  <c r="AE367" i="3"/>
  <c r="AG367" i="3" s="1"/>
  <c r="AB367" i="3"/>
  <c r="AC367" i="3" s="1"/>
  <c r="X367" i="3"/>
  <c r="Y367" i="3" s="1"/>
  <c r="T367" i="3"/>
  <c r="U367" i="3" s="1"/>
  <c r="Q367" i="3"/>
  <c r="O367" i="3"/>
  <c r="P367" i="3" s="1"/>
  <c r="AO366" i="3"/>
  <c r="AM366" i="3"/>
  <c r="AL366" i="3"/>
  <c r="AI366" i="3"/>
  <c r="AE366" i="3"/>
  <c r="AG366" i="3" s="1"/>
  <c r="AB366" i="3"/>
  <c r="AC366" i="3" s="1"/>
  <c r="X366" i="3"/>
  <c r="Y366" i="3" s="1"/>
  <c r="T366" i="3"/>
  <c r="U366" i="3" s="1"/>
  <c r="Q366" i="3"/>
  <c r="O366" i="3"/>
  <c r="P366" i="3" s="1"/>
  <c r="AO365" i="3"/>
  <c r="AM365" i="3"/>
  <c r="AL365" i="3"/>
  <c r="AI365" i="3"/>
  <c r="AE365" i="3"/>
  <c r="AG365" i="3" s="1"/>
  <c r="AB365" i="3"/>
  <c r="AC365" i="3" s="1"/>
  <c r="X365" i="3"/>
  <c r="Y365" i="3" s="1"/>
  <c r="T365" i="3"/>
  <c r="U365" i="3" s="1"/>
  <c r="Q365" i="3"/>
  <c r="O365" i="3"/>
  <c r="P365" i="3" s="1"/>
  <c r="AO364" i="3"/>
  <c r="AM364" i="3"/>
  <c r="AL364" i="3"/>
  <c r="AI364" i="3"/>
  <c r="AE364" i="3"/>
  <c r="AG364" i="3" s="1"/>
  <c r="AB364" i="3"/>
  <c r="AC364" i="3" s="1"/>
  <c r="X364" i="3"/>
  <c r="Y364" i="3" s="1"/>
  <c r="T364" i="3"/>
  <c r="U364" i="3" s="1"/>
  <c r="Q364" i="3"/>
  <c r="O364" i="3"/>
  <c r="P364" i="3" s="1"/>
  <c r="AO363" i="3"/>
  <c r="AM363" i="3"/>
  <c r="AL363" i="3"/>
  <c r="AI363" i="3"/>
  <c r="AE363" i="3"/>
  <c r="AG363" i="3" s="1"/>
  <c r="AB363" i="3"/>
  <c r="AC363" i="3" s="1"/>
  <c r="X363" i="3"/>
  <c r="Y363" i="3" s="1"/>
  <c r="T363" i="3"/>
  <c r="U363" i="3" s="1"/>
  <c r="Q363" i="3"/>
  <c r="O363" i="3"/>
  <c r="P363" i="3" s="1"/>
  <c r="AO362" i="3"/>
  <c r="AM362" i="3"/>
  <c r="AL362" i="3"/>
  <c r="AI362" i="3"/>
  <c r="AE362" i="3"/>
  <c r="AG362" i="3" s="1"/>
  <c r="AB362" i="3"/>
  <c r="AC362" i="3" s="1"/>
  <c r="X362" i="3"/>
  <c r="Y362" i="3" s="1"/>
  <c r="T362" i="3"/>
  <c r="U362" i="3" s="1"/>
  <c r="Q362" i="3"/>
  <c r="O362" i="3"/>
  <c r="P362" i="3" s="1"/>
  <c r="AO361" i="3"/>
  <c r="AM361" i="3"/>
  <c r="AL361" i="3"/>
  <c r="AI361" i="3"/>
  <c r="AE361" i="3"/>
  <c r="AG361" i="3" s="1"/>
  <c r="AB361" i="3"/>
  <c r="AC361" i="3" s="1"/>
  <c r="X361" i="3"/>
  <c r="Y361" i="3" s="1"/>
  <c r="T361" i="3"/>
  <c r="U361" i="3" s="1"/>
  <c r="Q361" i="3"/>
  <c r="O361" i="3"/>
  <c r="P361" i="3" s="1"/>
  <c r="AO360" i="3"/>
  <c r="AM360" i="3"/>
  <c r="AL360" i="3"/>
  <c r="AI360" i="3"/>
  <c r="AE360" i="3"/>
  <c r="AG360" i="3" s="1"/>
  <c r="AB360" i="3"/>
  <c r="AC360" i="3" s="1"/>
  <c r="X360" i="3"/>
  <c r="Y360" i="3" s="1"/>
  <c r="T360" i="3"/>
  <c r="U360" i="3" s="1"/>
  <c r="Q360" i="3"/>
  <c r="O360" i="3"/>
  <c r="P360" i="3" s="1"/>
  <c r="AO359" i="3"/>
  <c r="AM359" i="3"/>
  <c r="AL359" i="3"/>
  <c r="AI359" i="3"/>
  <c r="AE359" i="3"/>
  <c r="AG359" i="3" s="1"/>
  <c r="AB359" i="3"/>
  <c r="AC359" i="3" s="1"/>
  <c r="X359" i="3"/>
  <c r="Y359" i="3" s="1"/>
  <c r="T359" i="3"/>
  <c r="U359" i="3" s="1"/>
  <c r="Q359" i="3"/>
  <c r="O359" i="3"/>
  <c r="P359" i="3" s="1"/>
  <c r="AO358" i="3"/>
  <c r="AM358" i="3"/>
  <c r="AL358" i="3"/>
  <c r="AI358" i="3"/>
  <c r="AE358" i="3"/>
  <c r="AG358" i="3" s="1"/>
  <c r="AB358" i="3"/>
  <c r="AC358" i="3" s="1"/>
  <c r="X358" i="3"/>
  <c r="Y358" i="3" s="1"/>
  <c r="T358" i="3"/>
  <c r="U358" i="3" s="1"/>
  <c r="Q358" i="3"/>
  <c r="O358" i="3"/>
  <c r="P358" i="3" s="1"/>
  <c r="AO357" i="3"/>
  <c r="AM357" i="3"/>
  <c r="AL357" i="3"/>
  <c r="AI357" i="3"/>
  <c r="AE357" i="3"/>
  <c r="AG357" i="3" s="1"/>
  <c r="AB357" i="3"/>
  <c r="AC357" i="3" s="1"/>
  <c r="X357" i="3"/>
  <c r="Y357" i="3" s="1"/>
  <c r="T357" i="3"/>
  <c r="U357" i="3" s="1"/>
  <c r="Q357" i="3"/>
  <c r="O357" i="3"/>
  <c r="P357" i="3" s="1"/>
  <c r="AO356" i="3"/>
  <c r="AM356" i="3"/>
  <c r="AL356" i="3"/>
  <c r="AI356" i="3"/>
  <c r="AE356" i="3"/>
  <c r="AG356" i="3" s="1"/>
  <c r="AB356" i="3"/>
  <c r="AC356" i="3" s="1"/>
  <c r="X356" i="3"/>
  <c r="Y356" i="3" s="1"/>
  <c r="T356" i="3"/>
  <c r="U356" i="3" s="1"/>
  <c r="Q356" i="3"/>
  <c r="O356" i="3"/>
  <c r="P356" i="3" s="1"/>
  <c r="AO355" i="3"/>
  <c r="AM355" i="3"/>
  <c r="AL355" i="3"/>
  <c r="AI355" i="3"/>
  <c r="AE355" i="3"/>
  <c r="AG355" i="3" s="1"/>
  <c r="AB355" i="3"/>
  <c r="AC355" i="3" s="1"/>
  <c r="X355" i="3"/>
  <c r="Y355" i="3" s="1"/>
  <c r="T355" i="3"/>
  <c r="U355" i="3" s="1"/>
  <c r="Q355" i="3"/>
  <c r="O355" i="3"/>
  <c r="P355" i="3" s="1"/>
  <c r="AO354" i="3"/>
  <c r="AM354" i="3"/>
  <c r="AL354" i="3"/>
  <c r="AI354" i="3"/>
  <c r="AE354" i="3"/>
  <c r="AG354" i="3" s="1"/>
  <c r="AB354" i="3"/>
  <c r="AC354" i="3" s="1"/>
  <c r="X354" i="3"/>
  <c r="Y354" i="3" s="1"/>
  <c r="T354" i="3"/>
  <c r="U354" i="3" s="1"/>
  <c r="Q354" i="3"/>
  <c r="O354" i="3"/>
  <c r="P354" i="3" s="1"/>
  <c r="AO353" i="3"/>
  <c r="AM353" i="3"/>
  <c r="AL353" i="3"/>
  <c r="AI353" i="3"/>
  <c r="AE353" i="3"/>
  <c r="AG353" i="3" s="1"/>
  <c r="AB353" i="3"/>
  <c r="AC353" i="3" s="1"/>
  <c r="X353" i="3"/>
  <c r="Y353" i="3" s="1"/>
  <c r="T353" i="3"/>
  <c r="U353" i="3" s="1"/>
  <c r="Q353" i="3"/>
  <c r="O353" i="3"/>
  <c r="P353" i="3" s="1"/>
  <c r="AO352" i="3"/>
  <c r="AM352" i="3"/>
  <c r="AL352" i="3"/>
  <c r="AI352" i="3"/>
  <c r="AE352" i="3"/>
  <c r="AG352" i="3" s="1"/>
  <c r="AB352" i="3"/>
  <c r="AC352" i="3" s="1"/>
  <c r="X352" i="3"/>
  <c r="Y352" i="3" s="1"/>
  <c r="T352" i="3"/>
  <c r="U352" i="3" s="1"/>
  <c r="Q352" i="3"/>
  <c r="O352" i="3"/>
  <c r="P352" i="3" s="1"/>
  <c r="AO351" i="3"/>
  <c r="AM351" i="3"/>
  <c r="AL351" i="3"/>
  <c r="AI351" i="3"/>
  <c r="AE351" i="3"/>
  <c r="AG351" i="3" s="1"/>
  <c r="AB351" i="3"/>
  <c r="AC351" i="3" s="1"/>
  <c r="X351" i="3"/>
  <c r="Y351" i="3" s="1"/>
  <c r="T351" i="3"/>
  <c r="U351" i="3" s="1"/>
  <c r="Q351" i="3"/>
  <c r="O351" i="3"/>
  <c r="P351" i="3" s="1"/>
  <c r="AO350" i="3"/>
  <c r="AM350" i="3"/>
  <c r="AL350" i="3"/>
  <c r="AI350" i="3"/>
  <c r="AE350" i="3"/>
  <c r="AG350" i="3" s="1"/>
  <c r="AB350" i="3"/>
  <c r="AC350" i="3" s="1"/>
  <c r="X350" i="3"/>
  <c r="Y350" i="3" s="1"/>
  <c r="T350" i="3"/>
  <c r="U350" i="3" s="1"/>
  <c r="Q350" i="3"/>
  <c r="O350" i="3"/>
  <c r="P350" i="3" s="1"/>
  <c r="AO349" i="3"/>
  <c r="AM349" i="3"/>
  <c r="AL349" i="3"/>
  <c r="AI349" i="3"/>
  <c r="AE349" i="3"/>
  <c r="AG349" i="3" s="1"/>
  <c r="AB349" i="3"/>
  <c r="AC349" i="3" s="1"/>
  <c r="X349" i="3"/>
  <c r="Y349" i="3" s="1"/>
  <c r="T349" i="3"/>
  <c r="U349" i="3" s="1"/>
  <c r="Q349" i="3"/>
  <c r="O349" i="3"/>
  <c r="P349" i="3" s="1"/>
  <c r="AO348" i="3"/>
  <c r="AM348" i="3"/>
  <c r="AL348" i="3"/>
  <c r="AI348" i="3"/>
  <c r="AE348" i="3"/>
  <c r="AG348" i="3" s="1"/>
  <c r="AB348" i="3"/>
  <c r="AC348" i="3" s="1"/>
  <c r="X348" i="3"/>
  <c r="Y348" i="3" s="1"/>
  <c r="T348" i="3"/>
  <c r="U348" i="3" s="1"/>
  <c r="Q348" i="3"/>
  <c r="O348" i="3"/>
  <c r="P348" i="3" s="1"/>
  <c r="AO347" i="3"/>
  <c r="AM347" i="3"/>
  <c r="AL347" i="3"/>
  <c r="AI347" i="3"/>
  <c r="AE347" i="3"/>
  <c r="AG347" i="3" s="1"/>
  <c r="AB347" i="3"/>
  <c r="AC347" i="3" s="1"/>
  <c r="X347" i="3"/>
  <c r="Y347" i="3" s="1"/>
  <c r="T347" i="3"/>
  <c r="U347" i="3" s="1"/>
  <c r="Q347" i="3"/>
  <c r="O347" i="3"/>
  <c r="P347" i="3" s="1"/>
  <c r="AO346" i="3"/>
  <c r="AM346" i="3"/>
  <c r="AL346" i="3"/>
  <c r="AI346" i="3"/>
  <c r="AE346" i="3"/>
  <c r="AG346" i="3" s="1"/>
  <c r="AB346" i="3"/>
  <c r="AC346" i="3" s="1"/>
  <c r="X346" i="3"/>
  <c r="Y346" i="3" s="1"/>
  <c r="T346" i="3"/>
  <c r="U346" i="3" s="1"/>
  <c r="Q346" i="3"/>
  <c r="O346" i="3"/>
  <c r="P346" i="3" s="1"/>
  <c r="AO345" i="3"/>
  <c r="AM345" i="3"/>
  <c r="AL345" i="3"/>
  <c r="AI345" i="3"/>
  <c r="AE345" i="3"/>
  <c r="AG345" i="3" s="1"/>
  <c r="AB345" i="3"/>
  <c r="AC345" i="3" s="1"/>
  <c r="X345" i="3"/>
  <c r="Y345" i="3" s="1"/>
  <c r="T345" i="3"/>
  <c r="U345" i="3" s="1"/>
  <c r="Q345" i="3"/>
  <c r="O345" i="3"/>
  <c r="P345" i="3" s="1"/>
  <c r="AO344" i="3"/>
  <c r="AM344" i="3"/>
  <c r="AL344" i="3"/>
  <c r="AI344" i="3"/>
  <c r="AE344" i="3"/>
  <c r="AG344" i="3" s="1"/>
  <c r="AB344" i="3"/>
  <c r="AC344" i="3" s="1"/>
  <c r="X344" i="3"/>
  <c r="Y344" i="3" s="1"/>
  <c r="T344" i="3"/>
  <c r="U344" i="3" s="1"/>
  <c r="Q344" i="3"/>
  <c r="O344" i="3"/>
  <c r="P344" i="3" s="1"/>
  <c r="AO343" i="3"/>
  <c r="AL343" i="3"/>
  <c r="AM343" i="3" s="1"/>
  <c r="AI343" i="3"/>
  <c r="AE343" i="3"/>
  <c r="AG343" i="3" s="1"/>
  <c r="AB343" i="3"/>
  <c r="AC343" i="3" s="1"/>
  <c r="X343" i="3"/>
  <c r="Y343" i="3" s="1"/>
  <c r="T343" i="3"/>
  <c r="U343" i="3" s="1"/>
  <c r="Q343" i="3"/>
  <c r="P343" i="3"/>
  <c r="O343" i="3"/>
  <c r="AO342" i="3"/>
  <c r="AL342" i="3"/>
  <c r="AM342" i="3" s="1"/>
  <c r="AI342" i="3"/>
  <c r="AE342" i="3"/>
  <c r="AG342" i="3" s="1"/>
  <c r="AB342" i="3"/>
  <c r="AC342" i="3" s="1"/>
  <c r="X342" i="3"/>
  <c r="Y342" i="3" s="1"/>
  <c r="T342" i="3"/>
  <c r="U342" i="3" s="1"/>
  <c r="Q342" i="3"/>
  <c r="P342" i="3"/>
  <c r="O342" i="3"/>
  <c r="AO341" i="3"/>
  <c r="AL341" i="3"/>
  <c r="AM341" i="3" s="1"/>
  <c r="AI341" i="3"/>
  <c r="AE341" i="3"/>
  <c r="AG341" i="3" s="1"/>
  <c r="AB341" i="3"/>
  <c r="AC341" i="3" s="1"/>
  <c r="X341" i="3"/>
  <c r="Y341" i="3" s="1"/>
  <c r="T341" i="3"/>
  <c r="U341" i="3" s="1"/>
  <c r="Q341" i="3"/>
  <c r="P341" i="3"/>
  <c r="O341" i="3"/>
  <c r="AO340" i="3"/>
  <c r="AL340" i="3"/>
  <c r="AM340" i="3" s="1"/>
  <c r="AI340" i="3"/>
  <c r="AE340" i="3"/>
  <c r="AG340" i="3" s="1"/>
  <c r="AB340" i="3"/>
  <c r="AC340" i="3" s="1"/>
  <c r="X340" i="3"/>
  <c r="Y340" i="3" s="1"/>
  <c r="T340" i="3"/>
  <c r="U340" i="3" s="1"/>
  <c r="Q340" i="3"/>
  <c r="P340" i="3"/>
  <c r="O340" i="3"/>
  <c r="AO339" i="3"/>
  <c r="AL339" i="3"/>
  <c r="AM339" i="3" s="1"/>
  <c r="AI339" i="3"/>
  <c r="AE339" i="3"/>
  <c r="AG339" i="3" s="1"/>
  <c r="AB339" i="3"/>
  <c r="AC339" i="3" s="1"/>
  <c r="X339" i="3"/>
  <c r="Y339" i="3" s="1"/>
  <c r="T339" i="3"/>
  <c r="U339" i="3" s="1"/>
  <c r="Q339" i="3"/>
  <c r="P339" i="3"/>
  <c r="O339" i="3"/>
  <c r="AO338" i="3"/>
  <c r="AL338" i="3"/>
  <c r="AM338" i="3" s="1"/>
  <c r="AI338" i="3"/>
  <c r="AE338" i="3"/>
  <c r="AG338" i="3" s="1"/>
  <c r="AB338" i="3"/>
  <c r="AC338" i="3" s="1"/>
  <c r="X338" i="3"/>
  <c r="Y338" i="3" s="1"/>
  <c r="T338" i="3"/>
  <c r="U338" i="3" s="1"/>
  <c r="Q338" i="3"/>
  <c r="P338" i="3"/>
  <c r="O338" i="3"/>
  <c r="AO337" i="3"/>
  <c r="AL337" i="3"/>
  <c r="AM337" i="3" s="1"/>
  <c r="AI337" i="3"/>
  <c r="AE337" i="3"/>
  <c r="AG337" i="3" s="1"/>
  <c r="AB337" i="3"/>
  <c r="AC337" i="3" s="1"/>
  <c r="X337" i="3"/>
  <c r="Y337" i="3" s="1"/>
  <c r="T337" i="3"/>
  <c r="U337" i="3" s="1"/>
  <c r="Q337" i="3"/>
  <c r="P337" i="3"/>
  <c r="O337" i="3"/>
  <c r="AO336" i="3"/>
  <c r="AL336" i="3"/>
  <c r="AM336" i="3" s="1"/>
  <c r="AI336" i="3"/>
  <c r="AE336" i="3"/>
  <c r="AG336" i="3" s="1"/>
  <c r="AB336" i="3"/>
  <c r="AC336" i="3" s="1"/>
  <c r="X336" i="3"/>
  <c r="Y336" i="3" s="1"/>
  <c r="T336" i="3"/>
  <c r="U336" i="3" s="1"/>
  <c r="Q336" i="3"/>
  <c r="P336" i="3"/>
  <c r="O336" i="3"/>
  <c r="AO335" i="3"/>
  <c r="AL335" i="3"/>
  <c r="AM335" i="3" s="1"/>
  <c r="AI335" i="3"/>
  <c r="AE335" i="3"/>
  <c r="AG335" i="3" s="1"/>
  <c r="AB335" i="3"/>
  <c r="AC335" i="3" s="1"/>
  <c r="X335" i="3"/>
  <c r="Y335" i="3" s="1"/>
  <c r="T335" i="3"/>
  <c r="U335" i="3" s="1"/>
  <c r="Q335" i="3"/>
  <c r="P335" i="3"/>
  <c r="O335" i="3"/>
  <c r="AO334" i="3"/>
  <c r="AM334" i="3"/>
  <c r="AL334" i="3"/>
  <c r="AI334" i="3"/>
  <c r="AE334" i="3"/>
  <c r="AG334" i="3" s="1"/>
  <c r="AC334" i="3"/>
  <c r="AB334" i="3"/>
  <c r="X334" i="3"/>
  <c r="Y334" i="3" s="1"/>
  <c r="T334" i="3"/>
  <c r="U334" i="3" s="1"/>
  <c r="Q334" i="3"/>
  <c r="P334" i="3"/>
  <c r="O334" i="3"/>
  <c r="AO333" i="3"/>
  <c r="AL333" i="3"/>
  <c r="AM333" i="3" s="1"/>
  <c r="AI333" i="3"/>
  <c r="AE333" i="3"/>
  <c r="AG333" i="3" s="1"/>
  <c r="AB333" i="3"/>
  <c r="AC333" i="3" s="1"/>
  <c r="X333" i="3"/>
  <c r="Y333" i="3" s="1"/>
  <c r="T333" i="3"/>
  <c r="U333" i="3" s="1"/>
  <c r="Q333" i="3"/>
  <c r="P333" i="3"/>
  <c r="O333" i="3"/>
  <c r="AO332" i="3"/>
  <c r="AL332" i="3"/>
  <c r="AM332" i="3" s="1"/>
  <c r="AI332" i="3"/>
  <c r="AE332" i="3"/>
  <c r="AG332" i="3" s="1"/>
  <c r="AB332" i="3"/>
  <c r="AC332" i="3" s="1"/>
  <c r="X332" i="3"/>
  <c r="Y332" i="3" s="1"/>
  <c r="T332" i="3"/>
  <c r="U332" i="3" s="1"/>
  <c r="Q332" i="3"/>
  <c r="P332" i="3"/>
  <c r="O332" i="3"/>
  <c r="AO331" i="3"/>
  <c r="AL331" i="3"/>
  <c r="AM331" i="3" s="1"/>
  <c r="AI331" i="3"/>
  <c r="AE331" i="3"/>
  <c r="AG331" i="3" s="1"/>
  <c r="AB331" i="3"/>
  <c r="AC331" i="3" s="1"/>
  <c r="X331" i="3"/>
  <c r="Y331" i="3" s="1"/>
  <c r="T331" i="3"/>
  <c r="U331" i="3" s="1"/>
  <c r="Q331" i="3"/>
  <c r="P331" i="3"/>
  <c r="O331" i="3"/>
  <c r="AO330" i="3"/>
  <c r="AL330" i="3"/>
  <c r="AM330" i="3" s="1"/>
  <c r="AI330" i="3"/>
  <c r="AE330" i="3"/>
  <c r="AG330" i="3" s="1"/>
  <c r="AB330" i="3"/>
  <c r="AC330" i="3" s="1"/>
  <c r="X330" i="3"/>
  <c r="Y330" i="3" s="1"/>
  <c r="T330" i="3"/>
  <c r="U330" i="3" s="1"/>
  <c r="Q330" i="3"/>
  <c r="P330" i="3"/>
  <c r="O330" i="3"/>
  <c r="AO329" i="3"/>
  <c r="AL329" i="3"/>
  <c r="AM329" i="3" s="1"/>
  <c r="AI329" i="3"/>
  <c r="AE329" i="3"/>
  <c r="AG329" i="3" s="1"/>
  <c r="AB329" i="3"/>
  <c r="AC329" i="3" s="1"/>
  <c r="X329" i="3"/>
  <c r="Y329" i="3" s="1"/>
  <c r="T329" i="3"/>
  <c r="U329" i="3" s="1"/>
  <c r="Q329" i="3"/>
  <c r="P329" i="3"/>
  <c r="O329" i="3"/>
  <c r="AO328" i="3"/>
  <c r="AL328" i="3"/>
  <c r="AM328" i="3" s="1"/>
  <c r="AI328" i="3"/>
  <c r="AE328" i="3"/>
  <c r="AG328" i="3" s="1"/>
  <c r="AB328" i="3"/>
  <c r="AC328" i="3" s="1"/>
  <c r="X328" i="3"/>
  <c r="Y328" i="3" s="1"/>
  <c r="T328" i="3"/>
  <c r="U328" i="3" s="1"/>
  <c r="Q328" i="3"/>
  <c r="P328" i="3"/>
  <c r="O328" i="3"/>
  <c r="AO327" i="3"/>
  <c r="AL327" i="3"/>
  <c r="AM327" i="3" s="1"/>
  <c r="AI327" i="3"/>
  <c r="AE327" i="3"/>
  <c r="AG327" i="3" s="1"/>
  <c r="AB327" i="3"/>
  <c r="AC327" i="3" s="1"/>
  <c r="X327" i="3"/>
  <c r="Y327" i="3" s="1"/>
  <c r="T327" i="3"/>
  <c r="U327" i="3" s="1"/>
  <c r="Q327" i="3"/>
  <c r="P327" i="3"/>
  <c r="O327" i="3"/>
  <c r="AO326" i="3"/>
  <c r="AL326" i="3"/>
  <c r="AM326" i="3" s="1"/>
  <c r="AI326" i="3"/>
  <c r="AE326" i="3"/>
  <c r="AG326" i="3" s="1"/>
  <c r="AB326" i="3"/>
  <c r="AC326" i="3" s="1"/>
  <c r="X326" i="3"/>
  <c r="Y326" i="3" s="1"/>
  <c r="T326" i="3"/>
  <c r="U326" i="3" s="1"/>
  <c r="Q326" i="3"/>
  <c r="P326" i="3"/>
  <c r="O326" i="3"/>
  <c r="AO325" i="3"/>
  <c r="AL325" i="3"/>
  <c r="AM325" i="3" s="1"/>
  <c r="AI325" i="3"/>
  <c r="AE325" i="3"/>
  <c r="AG325" i="3" s="1"/>
  <c r="AB325" i="3"/>
  <c r="AC325" i="3" s="1"/>
  <c r="X325" i="3"/>
  <c r="Y325" i="3" s="1"/>
  <c r="T325" i="3"/>
  <c r="U325" i="3" s="1"/>
  <c r="Q325" i="3"/>
  <c r="P325" i="3"/>
  <c r="O325" i="3"/>
  <c r="AO324" i="3"/>
  <c r="AL324" i="3"/>
  <c r="AM324" i="3" s="1"/>
  <c r="AI324" i="3"/>
  <c r="AE324" i="3"/>
  <c r="AG324" i="3" s="1"/>
  <c r="AB324" i="3"/>
  <c r="AC324" i="3" s="1"/>
  <c r="X324" i="3"/>
  <c r="Y324" i="3" s="1"/>
  <c r="T324" i="3"/>
  <c r="U324" i="3" s="1"/>
  <c r="Q324" i="3"/>
  <c r="P324" i="3"/>
  <c r="O324" i="3"/>
  <c r="AO323" i="3"/>
  <c r="AM323" i="3"/>
  <c r="AL323" i="3"/>
  <c r="AI323" i="3"/>
  <c r="AE323" i="3"/>
  <c r="AG323" i="3" s="1"/>
  <c r="AC323" i="3"/>
  <c r="AB323" i="3"/>
  <c r="X323" i="3"/>
  <c r="Y323" i="3" s="1"/>
  <c r="T323" i="3"/>
  <c r="U323" i="3" s="1"/>
  <c r="Q323" i="3"/>
  <c r="P323" i="3"/>
  <c r="O323" i="3"/>
  <c r="AO322" i="3"/>
  <c r="AL322" i="3"/>
  <c r="AM322" i="3" s="1"/>
  <c r="AI322" i="3"/>
  <c r="AE322" i="3"/>
  <c r="AG322" i="3" s="1"/>
  <c r="AB322" i="3"/>
  <c r="AC322" i="3" s="1"/>
  <c r="X322" i="3"/>
  <c r="Y322" i="3" s="1"/>
  <c r="U322" i="3"/>
  <c r="T322" i="3"/>
  <c r="Q322" i="3"/>
  <c r="O322" i="3"/>
  <c r="P322" i="3" s="1"/>
  <c r="AO321" i="3"/>
  <c r="AL321" i="3"/>
  <c r="AM321" i="3" s="1"/>
  <c r="AI321" i="3"/>
  <c r="AE321" i="3"/>
  <c r="AG321" i="3" s="1"/>
  <c r="AB321" i="3"/>
  <c r="AC321" i="3" s="1"/>
  <c r="X321" i="3"/>
  <c r="Y321" i="3" s="1"/>
  <c r="U321" i="3"/>
  <c r="T321" i="3"/>
  <c r="Q321" i="3"/>
  <c r="O321" i="3"/>
  <c r="P321" i="3" s="1"/>
  <c r="AO320" i="3"/>
  <c r="AL320" i="3"/>
  <c r="AM320" i="3" s="1"/>
  <c r="AI320" i="3"/>
  <c r="AE320" i="3"/>
  <c r="AG320" i="3" s="1"/>
  <c r="AB320" i="3"/>
  <c r="AC320" i="3" s="1"/>
  <c r="X320" i="3"/>
  <c r="Y320" i="3" s="1"/>
  <c r="U320" i="3"/>
  <c r="T320" i="3"/>
  <c r="Q320" i="3"/>
  <c r="P320" i="3"/>
  <c r="O320" i="3"/>
  <c r="AO319" i="3"/>
  <c r="AL319" i="3"/>
  <c r="AM319" i="3" s="1"/>
  <c r="AI319" i="3"/>
  <c r="AE319" i="3"/>
  <c r="AG319" i="3" s="1"/>
  <c r="AB319" i="3"/>
  <c r="AC319" i="3" s="1"/>
  <c r="X319" i="3"/>
  <c r="Y319" i="3" s="1"/>
  <c r="U319" i="3"/>
  <c r="T319" i="3"/>
  <c r="Q319" i="3"/>
  <c r="P319" i="3"/>
  <c r="O319" i="3"/>
  <c r="AO318" i="3"/>
  <c r="AL318" i="3"/>
  <c r="AM318" i="3" s="1"/>
  <c r="AI318" i="3"/>
  <c r="AE318" i="3"/>
  <c r="AG318" i="3" s="1"/>
  <c r="AB318" i="3"/>
  <c r="AC318" i="3" s="1"/>
  <c r="X318" i="3"/>
  <c r="Y318" i="3" s="1"/>
  <c r="U318" i="3"/>
  <c r="T318" i="3"/>
  <c r="Q318" i="3"/>
  <c r="P318" i="3"/>
  <c r="O318" i="3"/>
  <c r="AO317" i="3"/>
  <c r="AL317" i="3"/>
  <c r="AM317" i="3" s="1"/>
  <c r="AI317" i="3"/>
  <c r="AE317" i="3"/>
  <c r="AG317" i="3" s="1"/>
  <c r="AB317" i="3"/>
  <c r="AC317" i="3" s="1"/>
  <c r="X317" i="3"/>
  <c r="Y317" i="3" s="1"/>
  <c r="U317" i="3"/>
  <c r="T317" i="3"/>
  <c r="Q317" i="3"/>
  <c r="P317" i="3"/>
  <c r="O317" i="3"/>
  <c r="AO316" i="3"/>
  <c r="AL316" i="3"/>
  <c r="AM316" i="3" s="1"/>
  <c r="AI316" i="3"/>
  <c r="AE316" i="3"/>
  <c r="AG316" i="3" s="1"/>
  <c r="AB316" i="3"/>
  <c r="AC316" i="3" s="1"/>
  <c r="X316" i="3"/>
  <c r="Y316" i="3" s="1"/>
  <c r="U316" i="3"/>
  <c r="T316" i="3"/>
  <c r="Q316" i="3"/>
  <c r="P316" i="3"/>
  <c r="O316" i="3"/>
  <c r="AO315" i="3"/>
  <c r="AL315" i="3"/>
  <c r="AM315" i="3" s="1"/>
  <c r="AI315" i="3"/>
  <c r="AE315" i="3"/>
  <c r="AG315" i="3" s="1"/>
  <c r="AB315" i="3"/>
  <c r="AC315" i="3" s="1"/>
  <c r="X315" i="3"/>
  <c r="Y315" i="3" s="1"/>
  <c r="T315" i="3"/>
  <c r="U315" i="3" s="1"/>
  <c r="Q315" i="3"/>
  <c r="P315" i="3"/>
  <c r="O315" i="3"/>
  <c r="AO314" i="3"/>
  <c r="AL314" i="3"/>
  <c r="AM314" i="3" s="1"/>
  <c r="AI314" i="3"/>
  <c r="AE314" i="3"/>
  <c r="AG314" i="3" s="1"/>
  <c r="AB314" i="3"/>
  <c r="AC314" i="3" s="1"/>
  <c r="X314" i="3"/>
  <c r="Y314" i="3" s="1"/>
  <c r="T314" i="3"/>
  <c r="U314" i="3" s="1"/>
  <c r="Q314" i="3"/>
  <c r="P314" i="3"/>
  <c r="O314" i="3"/>
  <c r="AO313" i="3"/>
  <c r="AL313" i="3"/>
  <c r="AM313" i="3" s="1"/>
  <c r="AI313" i="3"/>
  <c r="AE313" i="3"/>
  <c r="AG313" i="3" s="1"/>
  <c r="AB313" i="3"/>
  <c r="AC313" i="3" s="1"/>
  <c r="X313" i="3"/>
  <c r="Y313" i="3" s="1"/>
  <c r="T313" i="3"/>
  <c r="U313" i="3" s="1"/>
  <c r="Q313" i="3"/>
  <c r="P313" i="3"/>
  <c r="O313" i="3"/>
  <c r="AO312" i="3"/>
  <c r="AL312" i="3"/>
  <c r="AM312" i="3" s="1"/>
  <c r="AI312" i="3"/>
  <c r="AE312" i="3"/>
  <c r="AG312" i="3" s="1"/>
  <c r="AB312" i="3"/>
  <c r="AC312" i="3" s="1"/>
  <c r="X312" i="3"/>
  <c r="Y312" i="3" s="1"/>
  <c r="T312" i="3"/>
  <c r="U312" i="3" s="1"/>
  <c r="Q312" i="3"/>
  <c r="P312" i="3"/>
  <c r="O312" i="3"/>
  <c r="AO311" i="3"/>
  <c r="AL311" i="3"/>
  <c r="AM311" i="3" s="1"/>
  <c r="AI311" i="3"/>
  <c r="AE311" i="3"/>
  <c r="AG311" i="3" s="1"/>
  <c r="AB311" i="3"/>
  <c r="AC311" i="3" s="1"/>
  <c r="X311" i="3"/>
  <c r="Y311" i="3" s="1"/>
  <c r="T311" i="3"/>
  <c r="U311" i="3" s="1"/>
  <c r="Q311" i="3"/>
  <c r="P311" i="3"/>
  <c r="O311" i="3"/>
  <c r="AO310" i="3"/>
  <c r="AL310" i="3"/>
  <c r="AM310" i="3" s="1"/>
  <c r="AI310" i="3"/>
  <c r="AE310" i="3"/>
  <c r="AG310" i="3" s="1"/>
  <c r="AB310" i="3"/>
  <c r="AC310" i="3" s="1"/>
  <c r="X310" i="3"/>
  <c r="Y310" i="3" s="1"/>
  <c r="T310" i="3"/>
  <c r="U310" i="3" s="1"/>
  <c r="Q310" i="3"/>
  <c r="P310" i="3"/>
  <c r="O310" i="3"/>
  <c r="AO309" i="3"/>
  <c r="AL309" i="3"/>
  <c r="AM309" i="3" s="1"/>
  <c r="AI309" i="3"/>
  <c r="AE309" i="3"/>
  <c r="AG309" i="3" s="1"/>
  <c r="AB309" i="3"/>
  <c r="AC309" i="3" s="1"/>
  <c r="X309" i="3"/>
  <c r="Y309" i="3" s="1"/>
  <c r="T309" i="3"/>
  <c r="U309" i="3" s="1"/>
  <c r="Q309" i="3"/>
  <c r="P309" i="3"/>
  <c r="O309" i="3"/>
  <c r="AO308" i="3"/>
  <c r="AL308" i="3"/>
  <c r="AM308" i="3" s="1"/>
  <c r="AI308" i="3"/>
  <c r="AE308" i="3"/>
  <c r="AG308" i="3" s="1"/>
  <c r="AB308" i="3"/>
  <c r="AC308" i="3" s="1"/>
  <c r="X308" i="3"/>
  <c r="Y308" i="3" s="1"/>
  <c r="T308" i="3"/>
  <c r="U308" i="3" s="1"/>
  <c r="Q308" i="3"/>
  <c r="P308" i="3"/>
  <c r="O308" i="3"/>
  <c r="AO307" i="3"/>
  <c r="AL307" i="3"/>
  <c r="AM307" i="3" s="1"/>
  <c r="AI307" i="3"/>
  <c r="AE307" i="3"/>
  <c r="AG307" i="3" s="1"/>
  <c r="AB307" i="3"/>
  <c r="AC307" i="3" s="1"/>
  <c r="X307" i="3"/>
  <c r="Y307" i="3" s="1"/>
  <c r="T307" i="3"/>
  <c r="U307" i="3" s="1"/>
  <c r="Q307" i="3"/>
  <c r="P307" i="3"/>
  <c r="O307" i="3"/>
  <c r="AO306" i="3"/>
  <c r="AL306" i="3"/>
  <c r="AM306" i="3" s="1"/>
  <c r="AI306" i="3"/>
  <c r="AE306" i="3"/>
  <c r="AG306" i="3" s="1"/>
  <c r="AB306" i="3"/>
  <c r="AC306" i="3" s="1"/>
  <c r="X306" i="3"/>
  <c r="Y306" i="3" s="1"/>
  <c r="T306" i="3"/>
  <c r="U306" i="3" s="1"/>
  <c r="Q306" i="3"/>
  <c r="P306" i="3"/>
  <c r="O306" i="3"/>
  <c r="AO305" i="3"/>
  <c r="AL305" i="3"/>
  <c r="AM305" i="3" s="1"/>
  <c r="AI305" i="3"/>
  <c r="AE305" i="3"/>
  <c r="AG305" i="3" s="1"/>
  <c r="AB305" i="3"/>
  <c r="AC305" i="3" s="1"/>
  <c r="X305" i="3"/>
  <c r="Y305" i="3" s="1"/>
  <c r="T305" i="3"/>
  <c r="U305" i="3" s="1"/>
  <c r="Q305" i="3"/>
  <c r="P305" i="3"/>
  <c r="O305" i="3"/>
  <c r="AO304" i="3"/>
  <c r="AL304" i="3"/>
  <c r="AM304" i="3" s="1"/>
  <c r="AI304" i="3"/>
  <c r="AE304" i="3"/>
  <c r="AG304" i="3" s="1"/>
  <c r="AB304" i="3"/>
  <c r="AC304" i="3" s="1"/>
  <c r="X304" i="3"/>
  <c r="Y304" i="3" s="1"/>
  <c r="T304" i="3"/>
  <c r="U304" i="3" s="1"/>
  <c r="Q304" i="3"/>
  <c r="P304" i="3"/>
  <c r="O304" i="3"/>
  <c r="AO303" i="3"/>
  <c r="AL303" i="3"/>
  <c r="AM303" i="3" s="1"/>
  <c r="AI303" i="3"/>
  <c r="AE303" i="3"/>
  <c r="AG303" i="3" s="1"/>
  <c r="AB303" i="3"/>
  <c r="AC303" i="3" s="1"/>
  <c r="X303" i="3"/>
  <c r="Y303" i="3" s="1"/>
  <c r="T303" i="3"/>
  <c r="U303" i="3" s="1"/>
  <c r="Q303" i="3"/>
  <c r="P303" i="3"/>
  <c r="O303" i="3"/>
  <c r="AO302" i="3"/>
  <c r="AL302" i="3"/>
  <c r="AM302" i="3" s="1"/>
  <c r="AI302" i="3"/>
  <c r="AE302" i="3"/>
  <c r="AG302" i="3" s="1"/>
  <c r="AB302" i="3"/>
  <c r="AC302" i="3" s="1"/>
  <c r="X302" i="3"/>
  <c r="Y302" i="3" s="1"/>
  <c r="T302" i="3"/>
  <c r="U302" i="3" s="1"/>
  <c r="Q302" i="3"/>
  <c r="P302" i="3"/>
  <c r="O302" i="3"/>
  <c r="AO301" i="3"/>
  <c r="AL301" i="3"/>
  <c r="AM301" i="3" s="1"/>
  <c r="AI301" i="3"/>
  <c r="AE301" i="3"/>
  <c r="AG301" i="3" s="1"/>
  <c r="AB301" i="3"/>
  <c r="AC301" i="3" s="1"/>
  <c r="X301" i="3"/>
  <c r="Y301" i="3" s="1"/>
  <c r="T301" i="3"/>
  <c r="U301" i="3" s="1"/>
  <c r="Q301" i="3"/>
  <c r="P301" i="3"/>
  <c r="O301" i="3"/>
  <c r="AO300" i="3"/>
  <c r="AL300" i="3"/>
  <c r="AM300" i="3" s="1"/>
  <c r="AI300" i="3"/>
  <c r="AE300" i="3"/>
  <c r="AG300" i="3" s="1"/>
  <c r="AB300" i="3"/>
  <c r="AC300" i="3" s="1"/>
  <c r="X300" i="3"/>
  <c r="Y300" i="3" s="1"/>
  <c r="T300" i="3"/>
  <c r="U300" i="3" s="1"/>
  <c r="Q300" i="3"/>
  <c r="P300" i="3"/>
  <c r="O300" i="3"/>
  <c r="AO299" i="3"/>
  <c r="AL299" i="3"/>
  <c r="AM299" i="3" s="1"/>
  <c r="AI299" i="3"/>
  <c r="AE299" i="3"/>
  <c r="AG299" i="3" s="1"/>
  <c r="AB299" i="3"/>
  <c r="AC299" i="3" s="1"/>
  <c r="X299" i="3"/>
  <c r="Y299" i="3" s="1"/>
  <c r="T299" i="3"/>
  <c r="U299" i="3" s="1"/>
  <c r="Q299" i="3"/>
  <c r="P299" i="3"/>
  <c r="O299" i="3"/>
  <c r="AO298" i="3"/>
  <c r="AM298" i="3"/>
  <c r="AL298" i="3"/>
  <c r="AI298" i="3"/>
  <c r="AE298" i="3"/>
  <c r="AG298" i="3" s="1"/>
  <c r="AB298" i="3"/>
  <c r="AC298" i="3" s="1"/>
  <c r="X298" i="3"/>
  <c r="Y298" i="3" s="1"/>
  <c r="T298" i="3"/>
  <c r="U298" i="3" s="1"/>
  <c r="Q298" i="3"/>
  <c r="O298" i="3"/>
  <c r="P298" i="3" s="1"/>
  <c r="AO297" i="3"/>
  <c r="AM297" i="3"/>
  <c r="AL297" i="3"/>
  <c r="AI297" i="3"/>
  <c r="AE297" i="3"/>
  <c r="AG297" i="3" s="1"/>
  <c r="AB297" i="3"/>
  <c r="AC297" i="3" s="1"/>
  <c r="X297" i="3"/>
  <c r="Y297" i="3" s="1"/>
  <c r="T297" i="3"/>
  <c r="U297" i="3" s="1"/>
  <c r="Q297" i="3"/>
  <c r="O297" i="3"/>
  <c r="P297" i="3" s="1"/>
  <c r="AO296" i="3"/>
  <c r="AM296" i="3"/>
  <c r="AL296" i="3"/>
  <c r="AI296" i="3"/>
  <c r="AE296" i="3"/>
  <c r="AG296" i="3" s="1"/>
  <c r="AB296" i="3"/>
  <c r="AC296" i="3" s="1"/>
  <c r="X296" i="3"/>
  <c r="Y296" i="3" s="1"/>
  <c r="T296" i="3"/>
  <c r="U296" i="3" s="1"/>
  <c r="Q296" i="3"/>
  <c r="O296" i="3"/>
  <c r="P296" i="3" s="1"/>
  <c r="AO295" i="3"/>
  <c r="AM295" i="3"/>
  <c r="AL295" i="3"/>
  <c r="AI295" i="3"/>
  <c r="AE295" i="3"/>
  <c r="AG295" i="3" s="1"/>
  <c r="AB295" i="3"/>
  <c r="AC295" i="3" s="1"/>
  <c r="X295" i="3"/>
  <c r="Y295" i="3" s="1"/>
  <c r="T295" i="3"/>
  <c r="U295" i="3" s="1"/>
  <c r="Q295" i="3"/>
  <c r="O295" i="3"/>
  <c r="P295" i="3" s="1"/>
  <c r="AO294" i="3"/>
  <c r="AM294" i="3"/>
  <c r="AL294" i="3"/>
  <c r="AI294" i="3"/>
  <c r="AE294" i="3"/>
  <c r="AG294" i="3" s="1"/>
  <c r="AB294" i="3"/>
  <c r="AC294" i="3" s="1"/>
  <c r="X294" i="3"/>
  <c r="Y294" i="3" s="1"/>
  <c r="T294" i="3"/>
  <c r="U294" i="3" s="1"/>
  <c r="Q294" i="3"/>
  <c r="O294" i="3"/>
  <c r="P294" i="3" s="1"/>
  <c r="AO293" i="3"/>
  <c r="AL293" i="3"/>
  <c r="AI293" i="3"/>
  <c r="AE293" i="3"/>
  <c r="AG293" i="3" s="1"/>
  <c r="AB293" i="3"/>
  <c r="AC293" i="3" s="1"/>
  <c r="X293" i="3"/>
  <c r="Y293" i="3" s="1"/>
  <c r="T293" i="3"/>
  <c r="U293" i="3" s="1"/>
  <c r="Q293" i="3"/>
  <c r="O293" i="3"/>
  <c r="P293" i="3" s="1"/>
  <c r="AO292" i="3"/>
  <c r="AL292" i="3"/>
  <c r="AI292" i="3"/>
  <c r="AE292" i="3"/>
  <c r="AG292" i="3" s="1"/>
  <c r="AB292" i="3"/>
  <c r="AC292" i="3" s="1"/>
  <c r="X292" i="3"/>
  <c r="Y292" i="3" s="1"/>
  <c r="T292" i="3"/>
  <c r="U292" i="3" s="1"/>
  <c r="Q292" i="3"/>
  <c r="O292" i="3"/>
  <c r="P292" i="3" s="1"/>
  <c r="AO291" i="3"/>
  <c r="AL291" i="3"/>
  <c r="AI291" i="3"/>
  <c r="AE291" i="3"/>
  <c r="AG291" i="3" s="1"/>
  <c r="AB291" i="3"/>
  <c r="AC291" i="3" s="1"/>
  <c r="X291" i="3"/>
  <c r="Y291" i="3" s="1"/>
  <c r="T291" i="3"/>
  <c r="U291" i="3" s="1"/>
  <c r="Q291" i="3"/>
  <c r="O291" i="3"/>
  <c r="P291" i="3" s="1"/>
  <c r="AO290" i="3"/>
  <c r="AL290" i="3"/>
  <c r="AI290" i="3"/>
  <c r="AE290" i="3"/>
  <c r="AG290" i="3" s="1"/>
  <c r="AB290" i="3"/>
  <c r="AC290" i="3" s="1"/>
  <c r="X290" i="3"/>
  <c r="Y290" i="3" s="1"/>
  <c r="T290" i="3"/>
  <c r="U290" i="3" s="1"/>
  <c r="Q290" i="3"/>
  <c r="O290" i="3"/>
  <c r="P290" i="3" s="1"/>
  <c r="AO289" i="3"/>
  <c r="AL289" i="3"/>
  <c r="AM289" i="3" s="1"/>
  <c r="AI289" i="3"/>
  <c r="AE289" i="3"/>
  <c r="AG289" i="3" s="1"/>
  <c r="AB289" i="3"/>
  <c r="AC289" i="3" s="1"/>
  <c r="X289" i="3"/>
  <c r="Y289" i="3" s="1"/>
  <c r="T289" i="3"/>
  <c r="U289" i="3" s="1"/>
  <c r="O289" i="3"/>
  <c r="P289" i="3" s="1"/>
  <c r="AO288" i="3"/>
  <c r="AL288" i="3"/>
  <c r="AM288" i="3" s="1"/>
  <c r="AI288" i="3"/>
  <c r="AE288" i="3"/>
  <c r="AG288" i="3" s="1"/>
  <c r="AB288" i="3"/>
  <c r="AC288" i="3" s="1"/>
  <c r="X288" i="3"/>
  <c r="Y288" i="3" s="1"/>
  <c r="T288" i="3"/>
  <c r="U288" i="3" s="1"/>
  <c r="O288" i="3"/>
  <c r="P288" i="3" s="1"/>
  <c r="AO287" i="3"/>
  <c r="AL287" i="3"/>
  <c r="AM287" i="3" s="1"/>
  <c r="AI287" i="3"/>
  <c r="AE287" i="3"/>
  <c r="AG287" i="3" s="1"/>
  <c r="AB287" i="3"/>
  <c r="AC287" i="3" s="1"/>
  <c r="X287" i="3"/>
  <c r="Y287" i="3" s="1"/>
  <c r="T287" i="3"/>
  <c r="U287" i="3" s="1"/>
  <c r="O287" i="3"/>
  <c r="P287" i="3" s="1"/>
  <c r="AO286" i="3"/>
  <c r="AL286" i="3"/>
  <c r="AM286" i="3" s="1"/>
  <c r="AI286" i="3"/>
  <c r="AE286" i="3"/>
  <c r="AG286" i="3" s="1"/>
  <c r="AB286" i="3"/>
  <c r="AC286" i="3" s="1"/>
  <c r="X286" i="3"/>
  <c r="Y286" i="3" s="1"/>
  <c r="T286" i="3"/>
  <c r="U286" i="3" s="1"/>
  <c r="O286" i="3"/>
  <c r="P286" i="3" s="1"/>
  <c r="AO285" i="3"/>
  <c r="AL285" i="3"/>
  <c r="AM285" i="3" s="1"/>
  <c r="AI285" i="3"/>
  <c r="AE285" i="3"/>
  <c r="AG285" i="3" s="1"/>
  <c r="AB285" i="3"/>
  <c r="AC285" i="3" s="1"/>
  <c r="X285" i="3"/>
  <c r="Y285" i="3" s="1"/>
  <c r="T285" i="3"/>
  <c r="U285" i="3" s="1"/>
  <c r="O285" i="3"/>
  <c r="P285" i="3" s="1"/>
  <c r="AO284" i="3"/>
  <c r="AL284" i="3"/>
  <c r="AM284" i="3" s="1"/>
  <c r="AI284" i="3"/>
  <c r="AE284" i="3"/>
  <c r="AG284" i="3" s="1"/>
  <c r="AB284" i="3"/>
  <c r="AC284" i="3" s="1"/>
  <c r="X284" i="3"/>
  <c r="Y284" i="3" s="1"/>
  <c r="T284" i="3"/>
  <c r="U284" i="3" s="1"/>
  <c r="O284" i="3"/>
  <c r="P284" i="3" s="1"/>
  <c r="AO283" i="3"/>
  <c r="AL283" i="3"/>
  <c r="AM283" i="3" s="1"/>
  <c r="AI283" i="3"/>
  <c r="AE283" i="3"/>
  <c r="AG283" i="3" s="1"/>
  <c r="AB283" i="3"/>
  <c r="AC283" i="3" s="1"/>
  <c r="X283" i="3"/>
  <c r="Y283" i="3" s="1"/>
  <c r="T283" i="3"/>
  <c r="U283" i="3" s="1"/>
  <c r="O283" i="3"/>
  <c r="P283" i="3" s="1"/>
  <c r="AO282" i="3"/>
  <c r="AL282" i="3"/>
  <c r="AM282" i="3" s="1"/>
  <c r="AI282" i="3"/>
  <c r="AE282" i="3"/>
  <c r="AG282" i="3" s="1"/>
  <c r="AB282" i="3"/>
  <c r="AC282" i="3" s="1"/>
  <c r="X282" i="3"/>
  <c r="Y282" i="3" s="1"/>
  <c r="T282" i="3"/>
  <c r="U282" i="3" s="1"/>
  <c r="O282" i="3"/>
  <c r="P282" i="3" s="1"/>
  <c r="AO281" i="3"/>
  <c r="AL281" i="3"/>
  <c r="AM281" i="3" s="1"/>
  <c r="AI281" i="3"/>
  <c r="AE281" i="3"/>
  <c r="AG281" i="3" s="1"/>
  <c r="AB281" i="3"/>
  <c r="AC281" i="3" s="1"/>
  <c r="X281" i="3"/>
  <c r="Y281" i="3" s="1"/>
  <c r="T281" i="3"/>
  <c r="U281" i="3" s="1"/>
  <c r="O281" i="3"/>
  <c r="P281" i="3" s="1"/>
  <c r="AO280" i="3"/>
  <c r="AL280" i="3"/>
  <c r="AM280" i="3" s="1"/>
  <c r="AI280" i="3"/>
  <c r="AE280" i="3"/>
  <c r="AG280" i="3" s="1"/>
  <c r="AB280" i="3"/>
  <c r="AC280" i="3" s="1"/>
  <c r="X280" i="3"/>
  <c r="Y280" i="3" s="1"/>
  <c r="T280" i="3"/>
  <c r="U280" i="3" s="1"/>
  <c r="O280" i="3"/>
  <c r="P280" i="3" s="1"/>
  <c r="AO279" i="3"/>
  <c r="AL279" i="3"/>
  <c r="AM279" i="3" s="1"/>
  <c r="AI279" i="3"/>
  <c r="AE279" i="3"/>
  <c r="AG279" i="3" s="1"/>
  <c r="AB279" i="3"/>
  <c r="AC279" i="3" s="1"/>
  <c r="X279" i="3"/>
  <c r="Y279" i="3" s="1"/>
  <c r="T279" i="3"/>
  <c r="U279" i="3" s="1"/>
  <c r="O279" i="3"/>
  <c r="P279" i="3" s="1"/>
  <c r="AO278" i="3"/>
  <c r="AL278" i="3"/>
  <c r="AM278" i="3" s="1"/>
  <c r="AI278" i="3"/>
  <c r="AE278" i="3"/>
  <c r="AG278" i="3" s="1"/>
  <c r="AB278" i="3"/>
  <c r="AC278" i="3" s="1"/>
  <c r="X278" i="3"/>
  <c r="Y278" i="3" s="1"/>
  <c r="T278" i="3"/>
  <c r="U278" i="3" s="1"/>
  <c r="O278" i="3"/>
  <c r="P278" i="3" s="1"/>
  <c r="AO277" i="3"/>
  <c r="AL277" i="3"/>
  <c r="AI277" i="3"/>
  <c r="AE277" i="3"/>
  <c r="AG277" i="3" s="1"/>
  <c r="AB277" i="3"/>
  <c r="AC277" i="3" s="1"/>
  <c r="X277" i="3"/>
  <c r="Y277" i="3" s="1"/>
  <c r="T277" i="3"/>
  <c r="O277" i="3"/>
  <c r="P277" i="3" s="1"/>
  <c r="AO276" i="3"/>
  <c r="AL276" i="3"/>
  <c r="AI276" i="3"/>
  <c r="AE276" i="3"/>
  <c r="AG276" i="3" s="1"/>
  <c r="AB276" i="3"/>
  <c r="X276" i="3"/>
  <c r="Y276" i="3" s="1"/>
  <c r="T276" i="3"/>
  <c r="U276" i="3" s="1"/>
  <c r="O276" i="3"/>
  <c r="P276" i="3" s="1"/>
  <c r="AO275" i="3"/>
  <c r="AL275" i="3"/>
  <c r="AI275" i="3"/>
  <c r="AE275" i="3"/>
  <c r="AG275" i="3" s="1"/>
  <c r="AB275" i="3"/>
  <c r="X275" i="3"/>
  <c r="Y275" i="3" s="1"/>
  <c r="T275" i="3"/>
  <c r="O275" i="3"/>
  <c r="AO274" i="3"/>
  <c r="AL274" i="3"/>
  <c r="AM274" i="3" s="1"/>
  <c r="AI274" i="3"/>
  <c r="AE274" i="3"/>
  <c r="AG274" i="3" s="1"/>
  <c r="AB274" i="3"/>
  <c r="X274" i="3"/>
  <c r="Y274" i="3" s="1"/>
  <c r="T274" i="3"/>
  <c r="O274" i="3"/>
  <c r="AO273" i="3"/>
  <c r="AL273" i="3"/>
  <c r="AI273" i="3"/>
  <c r="AE273" i="3"/>
  <c r="AG273" i="3" s="1"/>
  <c r="AB273" i="3"/>
  <c r="X273" i="3"/>
  <c r="Y273" i="3" s="1"/>
  <c r="T273" i="3"/>
  <c r="U273" i="3" s="1"/>
  <c r="O273" i="3"/>
  <c r="P273" i="3" s="1"/>
  <c r="AO272" i="3"/>
  <c r="AL272" i="3"/>
  <c r="AI272" i="3"/>
  <c r="AE272" i="3"/>
  <c r="AG272" i="3" s="1"/>
  <c r="AB272" i="3"/>
  <c r="X272" i="3"/>
  <c r="Y272" i="3" s="1"/>
  <c r="T272" i="3"/>
  <c r="U272" i="3" s="1"/>
  <c r="O272" i="3"/>
  <c r="P272" i="3" s="1"/>
  <c r="AO271" i="3"/>
  <c r="AL271" i="3"/>
  <c r="AI271" i="3"/>
  <c r="AE271" i="3"/>
  <c r="AG271" i="3" s="1"/>
  <c r="AB271" i="3"/>
  <c r="X271" i="3"/>
  <c r="Y271" i="3" s="1"/>
  <c r="T271" i="3"/>
  <c r="U271" i="3" s="1"/>
  <c r="O271" i="3"/>
  <c r="P271" i="3" s="1"/>
  <c r="AO270" i="3"/>
  <c r="AL270" i="3"/>
  <c r="AI270" i="3"/>
  <c r="AE270" i="3"/>
  <c r="AG270" i="3" s="1"/>
  <c r="AB270" i="3"/>
  <c r="X270" i="3"/>
  <c r="Y270" i="3" s="1"/>
  <c r="T270" i="3"/>
  <c r="U270" i="3" s="1"/>
  <c r="O270" i="3"/>
  <c r="P270" i="3" s="1"/>
  <c r="AO269" i="3"/>
  <c r="AL269" i="3"/>
  <c r="AI269" i="3"/>
  <c r="AE269" i="3"/>
  <c r="AG269" i="3" s="1"/>
  <c r="AB269" i="3"/>
  <c r="X269" i="3"/>
  <c r="Y269" i="3" s="1"/>
  <c r="T269" i="3"/>
  <c r="O269" i="3"/>
  <c r="P269" i="3" s="1"/>
  <c r="AO268" i="3"/>
  <c r="AL268" i="3"/>
  <c r="AM268" i="3" s="1"/>
  <c r="AI268" i="3"/>
  <c r="AE268" i="3"/>
  <c r="AG268" i="3" s="1"/>
  <c r="AB268" i="3"/>
  <c r="X268" i="3"/>
  <c r="Y268" i="3" s="1"/>
  <c r="T268" i="3"/>
  <c r="U268" i="3" s="1"/>
  <c r="O268" i="3"/>
  <c r="P268" i="3" s="1"/>
  <c r="AO267" i="3"/>
  <c r="AL267" i="3"/>
  <c r="AM267" i="3" s="1"/>
  <c r="AI267" i="3"/>
  <c r="AE267" i="3"/>
  <c r="AG267" i="3" s="1"/>
  <c r="AB267" i="3"/>
  <c r="AC267" i="3" s="1"/>
  <c r="X267" i="3"/>
  <c r="Y267" i="3" s="1"/>
  <c r="T267" i="3"/>
  <c r="U267" i="3" s="1"/>
  <c r="O267" i="3"/>
  <c r="P267" i="3" s="1"/>
  <c r="AO266" i="3"/>
  <c r="AL266" i="3"/>
  <c r="AM266" i="3" s="1"/>
  <c r="AI266" i="3"/>
  <c r="AE266" i="3"/>
  <c r="AG266" i="3" s="1"/>
  <c r="AB266" i="3"/>
  <c r="AC266" i="3" s="1"/>
  <c r="X266" i="3"/>
  <c r="Y266" i="3" s="1"/>
  <c r="T266" i="3"/>
  <c r="U266" i="3" s="1"/>
  <c r="O266" i="3"/>
  <c r="P266" i="3" s="1"/>
  <c r="AO265" i="3"/>
  <c r="AL265" i="3"/>
  <c r="AM265" i="3" s="1"/>
  <c r="AI265" i="3"/>
  <c r="AE265" i="3"/>
  <c r="AG265" i="3" s="1"/>
  <c r="AB265" i="3"/>
  <c r="AC265" i="3" s="1"/>
  <c r="X265" i="3"/>
  <c r="Y265" i="3" s="1"/>
  <c r="T265" i="3"/>
  <c r="U265" i="3" s="1"/>
  <c r="O265" i="3"/>
  <c r="P265" i="3" s="1"/>
  <c r="AO264" i="3"/>
  <c r="AL264" i="3"/>
  <c r="AM264" i="3" s="1"/>
  <c r="AI264" i="3"/>
  <c r="AE264" i="3"/>
  <c r="AG264" i="3" s="1"/>
  <c r="AB264" i="3"/>
  <c r="AC264" i="3" s="1"/>
  <c r="X264" i="3"/>
  <c r="Y264" i="3" s="1"/>
  <c r="T264" i="3"/>
  <c r="U264" i="3" s="1"/>
  <c r="O264" i="3"/>
  <c r="P264" i="3" s="1"/>
  <c r="AO263" i="3"/>
  <c r="AL263" i="3"/>
  <c r="AM263" i="3" s="1"/>
  <c r="AI263" i="3"/>
  <c r="AE263" i="3"/>
  <c r="AG263" i="3" s="1"/>
  <c r="AB263" i="3"/>
  <c r="AC263" i="3" s="1"/>
  <c r="X263" i="3"/>
  <c r="Y263" i="3" s="1"/>
  <c r="T263" i="3"/>
  <c r="U263" i="3" s="1"/>
  <c r="O263" i="3"/>
  <c r="P263" i="3" s="1"/>
  <c r="AO262" i="3"/>
  <c r="AL262" i="3"/>
  <c r="AM262" i="3" s="1"/>
  <c r="AI262" i="3"/>
  <c r="AE262" i="3"/>
  <c r="AG262" i="3" s="1"/>
  <c r="AB262" i="3"/>
  <c r="AC262" i="3" s="1"/>
  <c r="X262" i="3"/>
  <c r="Y262" i="3" s="1"/>
  <c r="T262" i="3"/>
  <c r="U262" i="3" s="1"/>
  <c r="O262" i="3"/>
  <c r="P262" i="3" s="1"/>
  <c r="AO261" i="3"/>
  <c r="AL261" i="3"/>
  <c r="AM261" i="3" s="1"/>
  <c r="AI261" i="3"/>
  <c r="AE261" i="3"/>
  <c r="AG261" i="3" s="1"/>
  <c r="AB261" i="3"/>
  <c r="AC261" i="3" s="1"/>
  <c r="X261" i="3"/>
  <c r="Y261" i="3" s="1"/>
  <c r="T261" i="3"/>
  <c r="U261" i="3" s="1"/>
  <c r="O261" i="3"/>
  <c r="P261" i="3" s="1"/>
  <c r="AO260" i="3"/>
  <c r="AL260" i="3"/>
  <c r="AM260" i="3" s="1"/>
  <c r="AI260" i="3"/>
  <c r="AE260" i="3"/>
  <c r="AG260" i="3" s="1"/>
  <c r="AB260" i="3"/>
  <c r="AC260" i="3" s="1"/>
  <c r="X260" i="3"/>
  <c r="Y260" i="3" s="1"/>
  <c r="T260" i="3"/>
  <c r="U260" i="3" s="1"/>
  <c r="O260" i="3"/>
  <c r="P260" i="3" s="1"/>
  <c r="AO259" i="3"/>
  <c r="AL259" i="3"/>
  <c r="AM259" i="3" s="1"/>
  <c r="AI259" i="3"/>
  <c r="AE259" i="3"/>
  <c r="AG259" i="3" s="1"/>
  <c r="AB259" i="3"/>
  <c r="AC259" i="3" s="1"/>
  <c r="X259" i="3"/>
  <c r="Y259" i="3" s="1"/>
  <c r="T259" i="3"/>
  <c r="U259" i="3" s="1"/>
  <c r="O259" i="3"/>
  <c r="P259" i="3" s="1"/>
  <c r="AO258" i="3"/>
  <c r="AL258" i="3"/>
  <c r="AM258" i="3" s="1"/>
  <c r="AI258" i="3"/>
  <c r="AE258" i="3"/>
  <c r="AG258" i="3" s="1"/>
  <c r="AB258" i="3"/>
  <c r="AC258" i="3" s="1"/>
  <c r="X258" i="3"/>
  <c r="Y258" i="3" s="1"/>
  <c r="T258" i="3"/>
  <c r="U258" i="3" s="1"/>
  <c r="O258" i="3"/>
  <c r="P258" i="3" s="1"/>
  <c r="AO257" i="3"/>
  <c r="AL257" i="3"/>
  <c r="AM257" i="3" s="1"/>
  <c r="AI257" i="3"/>
  <c r="AE257" i="3"/>
  <c r="AG257" i="3" s="1"/>
  <c r="AB257" i="3"/>
  <c r="AC257" i="3" s="1"/>
  <c r="X257" i="3"/>
  <c r="Y257" i="3" s="1"/>
  <c r="T257" i="3"/>
  <c r="U257" i="3" s="1"/>
  <c r="O257" i="3"/>
  <c r="P257" i="3" s="1"/>
  <c r="AO256" i="3"/>
  <c r="AL256" i="3"/>
  <c r="AM256" i="3" s="1"/>
  <c r="AI256" i="3"/>
  <c r="AE256" i="3"/>
  <c r="AG256" i="3" s="1"/>
  <c r="AB256" i="3"/>
  <c r="AC256" i="3" s="1"/>
  <c r="X256" i="3"/>
  <c r="Y256" i="3" s="1"/>
  <c r="T256" i="3"/>
  <c r="U256" i="3" s="1"/>
  <c r="O256" i="3"/>
  <c r="P256" i="3" s="1"/>
  <c r="AO255" i="3"/>
  <c r="AL255" i="3"/>
  <c r="AM255" i="3" s="1"/>
  <c r="AI255" i="3"/>
  <c r="AE255" i="3"/>
  <c r="AG255" i="3" s="1"/>
  <c r="AB255" i="3"/>
  <c r="AC255" i="3" s="1"/>
  <c r="X255" i="3"/>
  <c r="Y255" i="3" s="1"/>
  <c r="T255" i="3"/>
  <c r="U255" i="3" s="1"/>
  <c r="O255" i="3"/>
  <c r="P255" i="3" s="1"/>
  <c r="AO254" i="3"/>
  <c r="AL254" i="3"/>
  <c r="AM254" i="3" s="1"/>
  <c r="AI254" i="3"/>
  <c r="AE254" i="3"/>
  <c r="AG254" i="3" s="1"/>
  <c r="AB254" i="3"/>
  <c r="AC254" i="3" s="1"/>
  <c r="X254" i="3"/>
  <c r="Y254" i="3" s="1"/>
  <c r="T254" i="3"/>
  <c r="U254" i="3" s="1"/>
  <c r="O254" i="3"/>
  <c r="P254" i="3" s="1"/>
  <c r="AO253" i="3"/>
  <c r="AL253" i="3"/>
  <c r="AM253" i="3" s="1"/>
  <c r="AI253" i="3"/>
  <c r="AE253" i="3"/>
  <c r="AG253" i="3" s="1"/>
  <c r="AB253" i="3"/>
  <c r="AC253" i="3" s="1"/>
  <c r="X253" i="3"/>
  <c r="Y253" i="3" s="1"/>
  <c r="T253" i="3"/>
  <c r="U253" i="3" s="1"/>
  <c r="O253" i="3"/>
  <c r="P253" i="3" s="1"/>
  <c r="AO252" i="3"/>
  <c r="AL252" i="3"/>
  <c r="AM252" i="3" s="1"/>
  <c r="AI252" i="3"/>
  <c r="AE252" i="3"/>
  <c r="AG252" i="3" s="1"/>
  <c r="AB252" i="3"/>
  <c r="AC252" i="3" s="1"/>
  <c r="X252" i="3"/>
  <c r="Y252" i="3" s="1"/>
  <c r="T252" i="3"/>
  <c r="U252" i="3" s="1"/>
  <c r="O252" i="3"/>
  <c r="P252" i="3" s="1"/>
  <c r="AO251" i="3"/>
  <c r="AL251" i="3"/>
  <c r="AM251" i="3" s="1"/>
  <c r="AI251" i="3"/>
  <c r="AE251" i="3"/>
  <c r="AG251" i="3" s="1"/>
  <c r="AB251" i="3"/>
  <c r="AC251" i="3" s="1"/>
  <c r="X251" i="3"/>
  <c r="Y251" i="3" s="1"/>
  <c r="T251" i="3"/>
  <c r="U251" i="3" s="1"/>
  <c r="O251" i="3"/>
  <c r="P251" i="3" s="1"/>
  <c r="AO250" i="3"/>
  <c r="AL250" i="3"/>
  <c r="AM250" i="3" s="1"/>
  <c r="AI250" i="3"/>
  <c r="AE250" i="3"/>
  <c r="AG250" i="3" s="1"/>
  <c r="AB250" i="3"/>
  <c r="AC250" i="3" s="1"/>
  <c r="X250" i="3"/>
  <c r="Y250" i="3" s="1"/>
  <c r="T250" i="3"/>
  <c r="U250" i="3" s="1"/>
  <c r="O250" i="3"/>
  <c r="P250" i="3" s="1"/>
  <c r="AO249" i="3"/>
  <c r="AL249" i="3"/>
  <c r="AM249" i="3" s="1"/>
  <c r="AI249" i="3"/>
  <c r="AE249" i="3"/>
  <c r="AG249" i="3" s="1"/>
  <c r="AB249" i="3"/>
  <c r="AC249" i="3" s="1"/>
  <c r="X249" i="3"/>
  <c r="Y249" i="3" s="1"/>
  <c r="T249" i="3"/>
  <c r="U249" i="3" s="1"/>
  <c r="O249" i="3"/>
  <c r="P249" i="3" s="1"/>
  <c r="AO248" i="3"/>
  <c r="AL248" i="3"/>
  <c r="AM248" i="3" s="1"/>
  <c r="AI248" i="3"/>
  <c r="AE248" i="3"/>
  <c r="AG248" i="3" s="1"/>
  <c r="AB248" i="3"/>
  <c r="AC248" i="3" s="1"/>
  <c r="X248" i="3"/>
  <c r="Y248" i="3" s="1"/>
  <c r="T248" i="3"/>
  <c r="U248" i="3" s="1"/>
  <c r="O248" i="3"/>
  <c r="P248" i="3" s="1"/>
  <c r="AO247" i="3"/>
  <c r="AL247" i="3"/>
  <c r="AM247" i="3" s="1"/>
  <c r="AI247" i="3"/>
  <c r="AE247" i="3"/>
  <c r="AG247" i="3" s="1"/>
  <c r="AB247" i="3"/>
  <c r="AC247" i="3" s="1"/>
  <c r="X247" i="3"/>
  <c r="Y247" i="3" s="1"/>
  <c r="T247" i="3"/>
  <c r="U247" i="3" s="1"/>
  <c r="O247" i="3"/>
  <c r="P247" i="3" s="1"/>
  <c r="AO246" i="3"/>
  <c r="AL246" i="3"/>
  <c r="AM246" i="3" s="1"/>
  <c r="AI246" i="3"/>
  <c r="AE246" i="3"/>
  <c r="AG246" i="3" s="1"/>
  <c r="AB246" i="3"/>
  <c r="AC246" i="3" s="1"/>
  <c r="X246" i="3"/>
  <c r="Y246" i="3" s="1"/>
  <c r="T246" i="3"/>
  <c r="U246" i="3" s="1"/>
  <c r="O246" i="3"/>
  <c r="P246" i="3" s="1"/>
  <c r="AO245" i="3"/>
  <c r="AL245" i="3"/>
  <c r="AM245" i="3" s="1"/>
  <c r="AI245" i="3"/>
  <c r="AE245" i="3"/>
  <c r="AG245" i="3" s="1"/>
  <c r="AB245" i="3"/>
  <c r="AC245" i="3" s="1"/>
  <c r="X245" i="3"/>
  <c r="Y245" i="3" s="1"/>
  <c r="T245" i="3"/>
  <c r="U245" i="3" s="1"/>
  <c r="O245" i="3"/>
  <c r="P245" i="3" s="1"/>
  <c r="AO244" i="3"/>
  <c r="AL244" i="3"/>
  <c r="AM244" i="3" s="1"/>
  <c r="AI244" i="3"/>
  <c r="AE244" i="3"/>
  <c r="AG244" i="3" s="1"/>
  <c r="AB244" i="3"/>
  <c r="AC244" i="3" s="1"/>
  <c r="X244" i="3"/>
  <c r="Y244" i="3" s="1"/>
  <c r="T244" i="3"/>
  <c r="U244" i="3" s="1"/>
  <c r="O244" i="3"/>
  <c r="P244" i="3" s="1"/>
  <c r="AO243" i="3"/>
  <c r="AL243" i="3"/>
  <c r="AI243" i="3"/>
  <c r="AE243" i="3"/>
  <c r="AG243" i="3" s="1"/>
  <c r="AB243" i="3"/>
  <c r="AC243" i="3" s="1"/>
  <c r="X243" i="3"/>
  <c r="Y243" i="3" s="1"/>
  <c r="T243" i="3"/>
  <c r="U243" i="3" s="1"/>
  <c r="O243" i="3"/>
  <c r="P243" i="3" s="1"/>
  <c r="AO242" i="3"/>
  <c r="AL242" i="3"/>
  <c r="AI242" i="3"/>
  <c r="AE242" i="3"/>
  <c r="AG242" i="3" s="1"/>
  <c r="AB242" i="3"/>
  <c r="AC242" i="3" s="1"/>
  <c r="X242" i="3"/>
  <c r="Y242" i="3" s="1"/>
  <c r="T242" i="3"/>
  <c r="U242" i="3" s="1"/>
  <c r="O242" i="3"/>
  <c r="P242" i="3" s="1"/>
  <c r="AO241" i="3"/>
  <c r="AL241" i="3"/>
  <c r="AI241" i="3"/>
  <c r="AE241" i="3"/>
  <c r="AG241" i="3" s="1"/>
  <c r="AB241" i="3"/>
  <c r="AC241" i="3" s="1"/>
  <c r="X241" i="3"/>
  <c r="Y241" i="3" s="1"/>
  <c r="T241" i="3"/>
  <c r="U241" i="3" s="1"/>
  <c r="O241" i="3"/>
  <c r="P241" i="3" s="1"/>
  <c r="AO240" i="3"/>
  <c r="AL240" i="3"/>
  <c r="AI240" i="3"/>
  <c r="AE240" i="3"/>
  <c r="AG240" i="3" s="1"/>
  <c r="AB240" i="3"/>
  <c r="AC240" i="3" s="1"/>
  <c r="X240" i="3"/>
  <c r="Y240" i="3" s="1"/>
  <c r="T240" i="3"/>
  <c r="U240" i="3" s="1"/>
  <c r="O240" i="3"/>
  <c r="P240" i="3" s="1"/>
  <c r="AO239" i="3"/>
  <c r="AL239" i="3"/>
  <c r="AI239" i="3"/>
  <c r="AE239" i="3"/>
  <c r="AG239" i="3" s="1"/>
  <c r="AB239" i="3"/>
  <c r="AC239" i="3" s="1"/>
  <c r="X239" i="3"/>
  <c r="Y239" i="3" s="1"/>
  <c r="T239" i="3"/>
  <c r="U239" i="3" s="1"/>
  <c r="O239" i="3"/>
  <c r="P239" i="3" s="1"/>
  <c r="AO238" i="3"/>
  <c r="AL238" i="3"/>
  <c r="AI238" i="3"/>
  <c r="AE238" i="3"/>
  <c r="AG238" i="3" s="1"/>
  <c r="AB238" i="3"/>
  <c r="AC238" i="3" s="1"/>
  <c r="X238" i="3"/>
  <c r="Y238" i="3" s="1"/>
  <c r="T238" i="3"/>
  <c r="U238" i="3" s="1"/>
  <c r="O238" i="3"/>
  <c r="P238" i="3" s="1"/>
  <c r="AO237" i="3"/>
  <c r="AL237" i="3"/>
  <c r="AI237" i="3"/>
  <c r="AE237" i="3"/>
  <c r="AG237" i="3" s="1"/>
  <c r="AB237" i="3"/>
  <c r="AC237" i="3" s="1"/>
  <c r="X237" i="3"/>
  <c r="Y237" i="3" s="1"/>
  <c r="T237" i="3"/>
  <c r="U237" i="3" s="1"/>
  <c r="P237" i="3"/>
  <c r="O237" i="3"/>
  <c r="AO236" i="3"/>
  <c r="AL236" i="3"/>
  <c r="AI236" i="3"/>
  <c r="AE236" i="3"/>
  <c r="AG236" i="3" s="1"/>
  <c r="AB236" i="3"/>
  <c r="AC236" i="3" s="1"/>
  <c r="X236" i="3"/>
  <c r="Y236" i="3" s="1"/>
  <c r="T236" i="3"/>
  <c r="U236" i="3" s="1"/>
  <c r="O236" i="3"/>
  <c r="P236" i="3" s="1"/>
  <c r="AO235" i="3"/>
  <c r="AL235" i="3"/>
  <c r="AI235" i="3"/>
  <c r="AE235" i="3"/>
  <c r="AG235" i="3" s="1"/>
  <c r="AB235" i="3"/>
  <c r="AC235" i="3" s="1"/>
  <c r="X235" i="3"/>
  <c r="Y235" i="3" s="1"/>
  <c r="T235" i="3"/>
  <c r="U235" i="3" s="1"/>
  <c r="O235" i="3"/>
  <c r="P235" i="3" s="1"/>
  <c r="AO234" i="3"/>
  <c r="AL234" i="3"/>
  <c r="AI234" i="3"/>
  <c r="AE234" i="3"/>
  <c r="AG234" i="3" s="1"/>
  <c r="AB234" i="3"/>
  <c r="AC234" i="3" s="1"/>
  <c r="X234" i="3"/>
  <c r="Y234" i="3" s="1"/>
  <c r="T234" i="3"/>
  <c r="U234" i="3" s="1"/>
  <c r="O234" i="3"/>
  <c r="P234" i="3" s="1"/>
  <c r="AO233" i="3"/>
  <c r="AL233" i="3"/>
  <c r="AI233" i="3"/>
  <c r="AE233" i="3"/>
  <c r="AG233" i="3" s="1"/>
  <c r="AB233" i="3"/>
  <c r="AC233" i="3" s="1"/>
  <c r="X233" i="3"/>
  <c r="Y233" i="3" s="1"/>
  <c r="T233" i="3"/>
  <c r="U233" i="3" s="1"/>
  <c r="O233" i="3"/>
  <c r="P233" i="3" s="1"/>
  <c r="AO232" i="3"/>
  <c r="AL232" i="3"/>
  <c r="AI232" i="3"/>
  <c r="AE232" i="3"/>
  <c r="AG232" i="3" s="1"/>
  <c r="AB232" i="3"/>
  <c r="AC232" i="3" s="1"/>
  <c r="X232" i="3"/>
  <c r="Y232" i="3" s="1"/>
  <c r="T232" i="3"/>
  <c r="U232" i="3" s="1"/>
  <c r="O232" i="3"/>
  <c r="P232" i="3" s="1"/>
  <c r="AO231" i="3"/>
  <c r="AL231" i="3"/>
  <c r="AI231" i="3"/>
  <c r="AE231" i="3"/>
  <c r="AG231" i="3" s="1"/>
  <c r="AB231" i="3"/>
  <c r="AC231" i="3" s="1"/>
  <c r="X231" i="3"/>
  <c r="Y231" i="3" s="1"/>
  <c r="T231" i="3"/>
  <c r="U231" i="3" s="1"/>
  <c r="O231" i="3"/>
  <c r="P231" i="3" s="1"/>
  <c r="AO230" i="3"/>
  <c r="AL230" i="3"/>
  <c r="AI230" i="3"/>
  <c r="AE230" i="3"/>
  <c r="AG230" i="3" s="1"/>
  <c r="AB230" i="3"/>
  <c r="AC230" i="3" s="1"/>
  <c r="X230" i="3"/>
  <c r="Y230" i="3" s="1"/>
  <c r="T230" i="3"/>
  <c r="U230" i="3" s="1"/>
  <c r="O230" i="3"/>
  <c r="P230" i="3" s="1"/>
  <c r="AO229" i="3"/>
  <c r="AL229" i="3"/>
  <c r="AM229" i="3" s="1"/>
  <c r="AI229" i="3"/>
  <c r="AE229" i="3"/>
  <c r="AG229" i="3" s="1"/>
  <c r="AB229" i="3"/>
  <c r="AC229" i="3" s="1"/>
  <c r="X229" i="3"/>
  <c r="Y229" i="3" s="1"/>
  <c r="T229" i="3"/>
  <c r="U229" i="3" s="1"/>
  <c r="O229" i="3"/>
  <c r="P229" i="3" s="1"/>
  <c r="AO228" i="3"/>
  <c r="AL228" i="3"/>
  <c r="AM228" i="3" s="1"/>
  <c r="AI228" i="3"/>
  <c r="AE228" i="3"/>
  <c r="AG228" i="3" s="1"/>
  <c r="AB228" i="3"/>
  <c r="AC228" i="3" s="1"/>
  <c r="X228" i="3"/>
  <c r="Y228" i="3" s="1"/>
  <c r="T228" i="3"/>
  <c r="U228" i="3" s="1"/>
  <c r="O228" i="3"/>
  <c r="P228" i="3" s="1"/>
  <c r="AO227" i="3"/>
  <c r="AL227" i="3"/>
  <c r="AM227" i="3" s="1"/>
  <c r="AI227" i="3"/>
  <c r="AE227" i="3"/>
  <c r="AG227" i="3" s="1"/>
  <c r="AB227" i="3"/>
  <c r="AC227" i="3" s="1"/>
  <c r="X227" i="3"/>
  <c r="Y227" i="3" s="1"/>
  <c r="T227" i="3"/>
  <c r="U227" i="3" s="1"/>
  <c r="O227" i="3"/>
  <c r="P227" i="3" s="1"/>
  <c r="AO226" i="3"/>
  <c r="AL226" i="3"/>
  <c r="AM226" i="3" s="1"/>
  <c r="AI226" i="3"/>
  <c r="AE226" i="3"/>
  <c r="AG226" i="3" s="1"/>
  <c r="AB226" i="3"/>
  <c r="AC226" i="3" s="1"/>
  <c r="X226" i="3"/>
  <c r="Y226" i="3" s="1"/>
  <c r="T226" i="3"/>
  <c r="U226" i="3" s="1"/>
  <c r="O226" i="3"/>
  <c r="P226" i="3" s="1"/>
  <c r="AO225" i="3"/>
  <c r="AL225" i="3"/>
  <c r="AM225" i="3" s="1"/>
  <c r="AI225" i="3"/>
  <c r="AE225" i="3"/>
  <c r="AG225" i="3" s="1"/>
  <c r="AB225" i="3"/>
  <c r="AC225" i="3" s="1"/>
  <c r="X225" i="3"/>
  <c r="Y225" i="3" s="1"/>
  <c r="T225" i="3"/>
  <c r="U225" i="3" s="1"/>
  <c r="O225" i="3"/>
  <c r="P225" i="3" s="1"/>
  <c r="AO224" i="3"/>
  <c r="AL224" i="3"/>
  <c r="AM224" i="3" s="1"/>
  <c r="AI224" i="3"/>
  <c r="AE224" i="3"/>
  <c r="AG224" i="3" s="1"/>
  <c r="AB224" i="3"/>
  <c r="AC224" i="3" s="1"/>
  <c r="X224" i="3"/>
  <c r="Y224" i="3" s="1"/>
  <c r="T224" i="3"/>
  <c r="U224" i="3" s="1"/>
  <c r="O224" i="3"/>
  <c r="P224" i="3" s="1"/>
  <c r="AO223" i="3"/>
  <c r="AL223" i="3"/>
  <c r="AM223" i="3" s="1"/>
  <c r="AI223" i="3"/>
  <c r="AE223" i="3"/>
  <c r="AG223" i="3" s="1"/>
  <c r="AB223" i="3"/>
  <c r="AC223" i="3" s="1"/>
  <c r="X223" i="3"/>
  <c r="Y223" i="3" s="1"/>
  <c r="T223" i="3"/>
  <c r="U223" i="3" s="1"/>
  <c r="O223" i="3"/>
  <c r="P223" i="3" s="1"/>
  <c r="AO222" i="3"/>
  <c r="AL222" i="3"/>
  <c r="AM222" i="3" s="1"/>
  <c r="AI222" i="3"/>
  <c r="AE222" i="3"/>
  <c r="AG222" i="3" s="1"/>
  <c r="AB222" i="3"/>
  <c r="AC222" i="3" s="1"/>
  <c r="X222" i="3"/>
  <c r="Y222" i="3" s="1"/>
  <c r="T222" i="3"/>
  <c r="U222" i="3" s="1"/>
  <c r="O222" i="3"/>
  <c r="P222" i="3" s="1"/>
  <c r="AO221" i="3"/>
  <c r="AO220" i="3"/>
  <c r="AO219" i="3"/>
  <c r="AL219" i="3"/>
  <c r="AI219" i="3"/>
  <c r="AE219" i="3"/>
  <c r="AG219" i="3" s="1"/>
  <c r="AB219" i="3"/>
  <c r="AC219" i="3" s="1"/>
  <c r="X219" i="3"/>
  <c r="Y219" i="3" s="1"/>
  <c r="T219" i="3"/>
  <c r="O219" i="3"/>
  <c r="P219" i="3" s="1"/>
  <c r="AO218" i="3"/>
  <c r="AL218" i="3"/>
  <c r="AI218" i="3"/>
  <c r="AE218" i="3"/>
  <c r="AG218" i="3" s="1"/>
  <c r="AB218" i="3"/>
  <c r="AC218" i="3" s="1"/>
  <c r="X218" i="3"/>
  <c r="Y218" i="3" s="1"/>
  <c r="T218" i="3"/>
  <c r="O218" i="3"/>
  <c r="P218" i="3" s="1"/>
  <c r="AO217" i="3"/>
  <c r="AL217" i="3"/>
  <c r="AM217" i="3" s="1"/>
  <c r="AI217" i="3"/>
  <c r="AE217" i="3"/>
  <c r="AG217" i="3" s="1"/>
  <c r="AB217" i="3"/>
  <c r="AC217" i="3" s="1"/>
  <c r="X217" i="3"/>
  <c r="Y217" i="3" s="1"/>
  <c r="T217" i="3"/>
  <c r="U217" i="3" s="1"/>
  <c r="O217" i="3"/>
  <c r="AO216" i="3"/>
  <c r="AL216" i="3"/>
  <c r="AI216" i="3"/>
  <c r="AE216" i="3"/>
  <c r="AB216" i="3"/>
  <c r="X216" i="3"/>
  <c r="Y216" i="3" s="1"/>
  <c r="T216" i="3"/>
  <c r="U216" i="3" s="1"/>
  <c r="O216" i="3"/>
  <c r="AO215" i="3"/>
  <c r="AI215" i="3"/>
  <c r="AE215" i="3"/>
  <c r="AB215" i="3"/>
  <c r="X215" i="3"/>
  <c r="T215" i="3"/>
  <c r="U215" i="3" s="1"/>
  <c r="AO214" i="3"/>
  <c r="AI214" i="3"/>
  <c r="AE214" i="3"/>
  <c r="AG214" i="3" s="1"/>
  <c r="AB214" i="3"/>
  <c r="X214" i="3"/>
  <c r="Y214" i="3" s="1"/>
  <c r="U214" i="3"/>
  <c r="O214" i="3"/>
  <c r="AO213" i="3"/>
  <c r="AI213" i="3"/>
  <c r="AE213" i="3"/>
  <c r="AG213" i="3" s="1"/>
  <c r="AB213" i="3"/>
  <c r="X213" i="3"/>
  <c r="U213" i="3"/>
  <c r="O213" i="3"/>
  <c r="AO212" i="3"/>
  <c r="AM212" i="3"/>
  <c r="AI212" i="3"/>
  <c r="AE212" i="3"/>
  <c r="AG212" i="3" s="1"/>
  <c r="AB212" i="3"/>
  <c r="X212" i="3"/>
  <c r="T212" i="3"/>
  <c r="U212" i="3" s="1"/>
  <c r="O212" i="3"/>
  <c r="AO211" i="3"/>
  <c r="AM211" i="3"/>
  <c r="AI211" i="3"/>
  <c r="AE211" i="3"/>
  <c r="AG211" i="3" s="1"/>
  <c r="AB211" i="3"/>
  <c r="X211" i="3"/>
  <c r="Y211" i="3" s="1"/>
  <c r="T211" i="3"/>
  <c r="U211" i="3" s="1"/>
  <c r="O211" i="3"/>
  <c r="P211" i="3" s="1"/>
  <c r="AO210" i="3"/>
  <c r="AL210" i="3"/>
  <c r="AI210" i="3"/>
  <c r="AE210" i="3"/>
  <c r="AB210" i="3"/>
  <c r="X210" i="3"/>
  <c r="Y210" i="3" s="1"/>
  <c r="T210" i="3"/>
  <c r="O210" i="3"/>
  <c r="AO209" i="3"/>
  <c r="AL209" i="3"/>
  <c r="AI209" i="3"/>
  <c r="AE209" i="3"/>
  <c r="AB209" i="3"/>
  <c r="X209" i="3"/>
  <c r="Y209" i="3" s="1"/>
  <c r="T209" i="3"/>
  <c r="O209" i="3"/>
  <c r="AO208" i="3"/>
  <c r="AI208" i="3"/>
  <c r="AE208" i="3"/>
  <c r="X208" i="3"/>
  <c r="AO207" i="3"/>
  <c r="AI207" i="3"/>
  <c r="AE207" i="3"/>
  <c r="X207" i="3"/>
  <c r="AO206" i="3"/>
  <c r="AL206" i="3"/>
  <c r="AM206" i="3" s="1"/>
  <c r="AI206" i="3"/>
  <c r="AE206" i="3"/>
  <c r="AG206" i="3" s="1"/>
  <c r="AB206" i="3"/>
  <c r="AC206" i="3" s="1"/>
  <c r="X206" i="3"/>
  <c r="Y206" i="3" s="1"/>
  <c r="T206" i="3"/>
  <c r="U206" i="3" s="1"/>
  <c r="O206" i="3"/>
  <c r="P206" i="3" s="1"/>
  <c r="AO205" i="3"/>
  <c r="AL205" i="3"/>
  <c r="AM205" i="3" s="1"/>
  <c r="AI205" i="3"/>
  <c r="AE205" i="3"/>
  <c r="AG205" i="3" s="1"/>
  <c r="AB205" i="3"/>
  <c r="AC205" i="3" s="1"/>
  <c r="X205" i="3"/>
  <c r="Y205" i="3" s="1"/>
  <c r="T205" i="3"/>
  <c r="U205" i="3" s="1"/>
  <c r="O205" i="3"/>
  <c r="P205" i="3" s="1"/>
  <c r="AO204" i="3"/>
  <c r="AL204" i="3"/>
  <c r="AM204" i="3" s="1"/>
  <c r="AI204" i="3"/>
  <c r="AE204" i="3"/>
  <c r="AG204" i="3" s="1"/>
  <c r="AB204" i="3"/>
  <c r="AC204" i="3" s="1"/>
  <c r="X204" i="3"/>
  <c r="Y204" i="3" s="1"/>
  <c r="T204" i="3"/>
  <c r="U204" i="3" s="1"/>
  <c r="O204" i="3"/>
  <c r="P204" i="3" s="1"/>
  <c r="AO203" i="3"/>
  <c r="AI203" i="3"/>
  <c r="AE203" i="3"/>
  <c r="AB203" i="3"/>
  <c r="X203" i="3"/>
  <c r="Y203" i="3" s="1"/>
  <c r="T203" i="3"/>
  <c r="O203" i="3"/>
  <c r="AO202" i="3"/>
  <c r="AI202" i="3"/>
  <c r="AE202" i="3"/>
  <c r="AB202" i="3"/>
  <c r="X202" i="3"/>
  <c r="Y202" i="3" s="1"/>
  <c r="T202" i="3"/>
  <c r="O202" i="3"/>
  <c r="AO201" i="3"/>
  <c r="AI201" i="3"/>
  <c r="AE201" i="3"/>
  <c r="AB201" i="3"/>
  <c r="X201" i="3"/>
  <c r="Y201" i="3" s="1"/>
  <c r="T201" i="3"/>
  <c r="O201" i="3"/>
  <c r="AO200" i="3"/>
  <c r="AI200" i="3"/>
  <c r="AE200" i="3"/>
  <c r="AB200" i="3"/>
  <c r="X200" i="3"/>
  <c r="Y200" i="3" s="1"/>
  <c r="T200" i="3"/>
  <c r="O200" i="3"/>
  <c r="AO199" i="3"/>
  <c r="AI199" i="3"/>
  <c r="AE199" i="3"/>
  <c r="AB199" i="3"/>
  <c r="X199" i="3"/>
  <c r="Y199" i="3" s="1"/>
  <c r="T199" i="3"/>
  <c r="O199" i="3"/>
  <c r="AO198" i="3"/>
  <c r="AI198" i="3"/>
  <c r="AE198" i="3"/>
  <c r="AB198" i="3"/>
  <c r="X198" i="3"/>
  <c r="Y198" i="3" s="1"/>
  <c r="T198" i="3"/>
  <c r="O198" i="3"/>
  <c r="AO197" i="3"/>
  <c r="AI197" i="3"/>
  <c r="AE197" i="3"/>
  <c r="AB197" i="3"/>
  <c r="X197" i="3"/>
  <c r="Y197" i="3" s="1"/>
  <c r="T197" i="3"/>
  <c r="O197" i="3"/>
  <c r="AO196" i="3"/>
  <c r="AI196" i="3"/>
  <c r="AE196" i="3"/>
  <c r="AB196" i="3"/>
  <c r="X196" i="3"/>
  <c r="Y196" i="3" s="1"/>
  <c r="T196" i="3"/>
  <c r="O196" i="3"/>
  <c r="AO195" i="3"/>
  <c r="AL195" i="3"/>
  <c r="AI195" i="3"/>
  <c r="AE195" i="3"/>
  <c r="AB195" i="3"/>
  <c r="X195" i="3"/>
  <c r="Y195" i="3" s="1"/>
  <c r="T195" i="3"/>
  <c r="U195" i="3" s="1"/>
  <c r="O195" i="3"/>
  <c r="AO194" i="3"/>
  <c r="AL194" i="3"/>
  <c r="AI194" i="3"/>
  <c r="AE194" i="3"/>
  <c r="AG194" i="3" s="1"/>
  <c r="AB194" i="3"/>
  <c r="AC194" i="3" s="1"/>
  <c r="X194" i="3"/>
  <c r="Y194" i="3" s="1"/>
  <c r="T194" i="3"/>
  <c r="U194" i="3" s="1"/>
  <c r="O194" i="3"/>
  <c r="P194" i="3" s="1"/>
  <c r="AO193" i="3"/>
  <c r="AL193" i="3"/>
  <c r="AM193" i="3" s="1"/>
  <c r="AI193" i="3"/>
  <c r="AE193" i="3"/>
  <c r="AG193" i="3" s="1"/>
  <c r="AB193" i="3"/>
  <c r="AC193" i="3" s="1"/>
  <c r="X193" i="3"/>
  <c r="Y193" i="3" s="1"/>
  <c r="T193" i="3"/>
  <c r="U193" i="3" s="1"/>
  <c r="O193" i="3"/>
  <c r="P193" i="3" s="1"/>
  <c r="AO192" i="3"/>
  <c r="AL192" i="3"/>
  <c r="AM192" i="3" s="1"/>
  <c r="AI192" i="3"/>
  <c r="AE192" i="3"/>
  <c r="AB192" i="3"/>
  <c r="AC192" i="3" s="1"/>
  <c r="X192" i="3"/>
  <c r="Y192" i="3" s="1"/>
  <c r="T192" i="3"/>
  <c r="U192" i="3" s="1"/>
  <c r="O192" i="3"/>
  <c r="AO191" i="3"/>
  <c r="AL191" i="3"/>
  <c r="AM191" i="3" s="1"/>
  <c r="AI191" i="3"/>
  <c r="AE191" i="3"/>
  <c r="AB191" i="3"/>
  <c r="AC191" i="3" s="1"/>
  <c r="X191" i="3"/>
  <c r="Y191" i="3" s="1"/>
  <c r="T191" i="3"/>
  <c r="U191" i="3" s="1"/>
  <c r="O191" i="3"/>
  <c r="AO190" i="3"/>
  <c r="AL190" i="3"/>
  <c r="AM190" i="3" s="1"/>
  <c r="AI190" i="3"/>
  <c r="AE190" i="3"/>
  <c r="AG190" i="3" s="1"/>
  <c r="AB190" i="3"/>
  <c r="AC190" i="3" s="1"/>
  <c r="X190" i="3"/>
  <c r="Y190" i="3" s="1"/>
  <c r="T190" i="3"/>
  <c r="U190" i="3" s="1"/>
  <c r="O190" i="3"/>
  <c r="P190" i="3" s="1"/>
  <c r="AO189" i="3"/>
  <c r="AL189" i="3"/>
  <c r="AI189" i="3"/>
  <c r="AE189" i="3"/>
  <c r="AG189" i="3" s="1"/>
  <c r="AB189" i="3"/>
  <c r="AC189" i="3" s="1"/>
  <c r="X189" i="3"/>
  <c r="Y189" i="3" s="1"/>
  <c r="T189" i="3"/>
  <c r="U189" i="3" s="1"/>
  <c r="O189" i="3"/>
  <c r="P189" i="3" s="1"/>
  <c r="AO188" i="3"/>
  <c r="AL188" i="3"/>
  <c r="AM188" i="3" s="1"/>
  <c r="AI188" i="3"/>
  <c r="AE188" i="3"/>
  <c r="AG188" i="3" s="1"/>
  <c r="AB188" i="3"/>
  <c r="AC188" i="3" s="1"/>
  <c r="X188" i="3"/>
  <c r="Y188" i="3" s="1"/>
  <c r="T188" i="3"/>
  <c r="U188" i="3" s="1"/>
  <c r="O188" i="3"/>
  <c r="P188" i="3" s="1"/>
  <c r="AO187" i="3"/>
  <c r="AL187" i="3"/>
  <c r="AI187" i="3"/>
  <c r="AE187" i="3"/>
  <c r="AG187" i="3" s="1"/>
  <c r="AB187" i="3"/>
  <c r="AC187" i="3" s="1"/>
  <c r="X187" i="3"/>
  <c r="Y187" i="3" s="1"/>
  <c r="T187" i="3"/>
  <c r="U187" i="3" s="1"/>
  <c r="O187" i="3"/>
  <c r="P187" i="3" s="1"/>
  <c r="AO186" i="3"/>
  <c r="AL186" i="3"/>
  <c r="AM186" i="3" s="1"/>
  <c r="AI186" i="3"/>
  <c r="AE186" i="3"/>
  <c r="AG186" i="3" s="1"/>
  <c r="AB186" i="3"/>
  <c r="AC186" i="3" s="1"/>
  <c r="X186" i="3"/>
  <c r="Y186" i="3" s="1"/>
  <c r="T186" i="3"/>
  <c r="U186" i="3" s="1"/>
  <c r="O186" i="3"/>
  <c r="P186" i="3" s="1"/>
  <c r="AO185" i="3"/>
  <c r="AL185" i="3"/>
  <c r="AM185" i="3" s="1"/>
  <c r="AI185" i="3"/>
  <c r="AE185" i="3"/>
  <c r="AG185" i="3" s="1"/>
  <c r="AB185" i="3"/>
  <c r="AC185" i="3" s="1"/>
  <c r="X185" i="3"/>
  <c r="Y185" i="3" s="1"/>
  <c r="T185" i="3"/>
  <c r="U185" i="3" s="1"/>
  <c r="O185" i="3"/>
  <c r="P185" i="3" s="1"/>
  <c r="AO184" i="3"/>
  <c r="AL184" i="3"/>
  <c r="AI184" i="3"/>
  <c r="AE184" i="3"/>
  <c r="AG184" i="3" s="1"/>
  <c r="AB184" i="3"/>
  <c r="AC184" i="3" s="1"/>
  <c r="X184" i="3"/>
  <c r="Y184" i="3" s="1"/>
  <c r="T184" i="3"/>
  <c r="U184" i="3" s="1"/>
  <c r="O184" i="3"/>
  <c r="AO183" i="3"/>
  <c r="AL183" i="3"/>
  <c r="AI183" i="3"/>
  <c r="AE183" i="3"/>
  <c r="AG183" i="3" s="1"/>
  <c r="AB183" i="3"/>
  <c r="X183" i="3"/>
  <c r="Y183" i="3" s="1"/>
  <c r="T183" i="3"/>
  <c r="O183" i="3"/>
  <c r="AO182" i="3"/>
  <c r="AL182" i="3"/>
  <c r="AI182" i="3"/>
  <c r="AE182" i="3"/>
  <c r="AG182" i="3" s="1"/>
  <c r="AB182" i="3"/>
  <c r="AC182" i="3" s="1"/>
  <c r="X182" i="3"/>
  <c r="Y182" i="3" s="1"/>
  <c r="T182" i="3"/>
  <c r="O182" i="3"/>
  <c r="AO181" i="3"/>
  <c r="AL181" i="3"/>
  <c r="AI181" i="3"/>
  <c r="AE181" i="3"/>
  <c r="AB181" i="3"/>
  <c r="X181" i="3"/>
  <c r="Y181" i="3" s="1"/>
  <c r="T181" i="3"/>
  <c r="O181" i="3"/>
  <c r="AO180" i="3"/>
  <c r="AL180" i="3"/>
  <c r="AI180" i="3"/>
  <c r="AE180" i="3"/>
  <c r="AB180" i="3"/>
  <c r="X180" i="3"/>
  <c r="Y180" i="3" s="1"/>
  <c r="T180" i="3"/>
  <c r="O180" i="3"/>
  <c r="AO179" i="3"/>
  <c r="AL179" i="3"/>
  <c r="AI179" i="3"/>
  <c r="AE179" i="3"/>
  <c r="AG179" i="3" s="1"/>
  <c r="AB179" i="3"/>
  <c r="X179" i="3"/>
  <c r="Y179" i="3" s="1"/>
  <c r="T179" i="3"/>
  <c r="O179" i="3"/>
  <c r="AO178" i="3"/>
  <c r="AL178" i="3"/>
  <c r="AI178" i="3"/>
  <c r="AE178" i="3"/>
  <c r="AB178" i="3"/>
  <c r="X178" i="3"/>
  <c r="Y178" i="3" s="1"/>
  <c r="T178" i="3"/>
  <c r="O178" i="3"/>
  <c r="AO177" i="3"/>
  <c r="AL177" i="3"/>
  <c r="AI177" i="3"/>
  <c r="AE177" i="3"/>
  <c r="AB177" i="3"/>
  <c r="X177" i="3"/>
  <c r="Y177" i="3" s="1"/>
  <c r="T177" i="3"/>
  <c r="O177" i="3"/>
  <c r="AO176" i="3"/>
  <c r="AL176" i="3"/>
  <c r="AI176" i="3"/>
  <c r="AE176" i="3"/>
  <c r="AG176" i="3" s="1"/>
  <c r="AB176" i="3"/>
  <c r="X176" i="3"/>
  <c r="Y176" i="3" s="1"/>
  <c r="T176" i="3"/>
  <c r="O176" i="3"/>
  <c r="AO175" i="3"/>
  <c r="AL175" i="3"/>
  <c r="AI175" i="3"/>
  <c r="AE175" i="3"/>
  <c r="AG175" i="3" s="1"/>
  <c r="AB175" i="3"/>
  <c r="X175" i="3"/>
  <c r="Y175" i="3" s="1"/>
  <c r="T175" i="3"/>
  <c r="O175" i="3"/>
  <c r="AO174" i="3"/>
  <c r="AI174" i="3"/>
  <c r="AE174" i="3"/>
  <c r="AG174" i="3" s="1"/>
  <c r="AB174" i="3"/>
  <c r="X174" i="3"/>
  <c r="Y174" i="3" s="1"/>
  <c r="T174" i="3"/>
  <c r="O174" i="3"/>
  <c r="AO173" i="3"/>
  <c r="AI173" i="3"/>
  <c r="AE173" i="3"/>
  <c r="AG173" i="3" s="1"/>
  <c r="AB173" i="3"/>
  <c r="X173" i="3"/>
  <c r="Y173" i="3" s="1"/>
  <c r="T173" i="3"/>
  <c r="O173" i="3"/>
  <c r="AO172" i="3"/>
  <c r="AL172" i="3"/>
  <c r="AI172" i="3"/>
  <c r="AE172" i="3"/>
  <c r="AG172" i="3" s="1"/>
  <c r="AB172" i="3"/>
  <c r="AC172" i="3" s="1"/>
  <c r="X172" i="3"/>
  <c r="Y172" i="3" s="1"/>
  <c r="T172" i="3"/>
  <c r="U172" i="3" s="1"/>
  <c r="O172" i="3"/>
  <c r="P172" i="3" s="1"/>
  <c r="AO171" i="3"/>
  <c r="AL171" i="3"/>
  <c r="AI171" i="3"/>
  <c r="AE171" i="3"/>
  <c r="AG171" i="3" s="1"/>
  <c r="AB171" i="3"/>
  <c r="AC171" i="3" s="1"/>
  <c r="X171" i="3"/>
  <c r="Y171" i="3" s="1"/>
  <c r="T171" i="3"/>
  <c r="U171" i="3" s="1"/>
  <c r="O171" i="3"/>
  <c r="P171" i="3" s="1"/>
  <c r="AO170" i="3"/>
  <c r="AL170" i="3"/>
  <c r="AM170" i="3" s="1"/>
  <c r="AI170" i="3"/>
  <c r="AE170" i="3"/>
  <c r="AG170" i="3" s="1"/>
  <c r="AB170" i="3"/>
  <c r="AC170" i="3" s="1"/>
  <c r="X170" i="3"/>
  <c r="Y170" i="3" s="1"/>
  <c r="T170" i="3"/>
  <c r="U170" i="3" s="1"/>
  <c r="O170" i="3"/>
  <c r="AO169" i="3"/>
  <c r="AL169" i="3"/>
  <c r="AM169" i="3" s="1"/>
  <c r="AI169" i="3"/>
  <c r="AE169" i="3"/>
  <c r="AG169" i="3" s="1"/>
  <c r="AB169" i="3"/>
  <c r="AC169" i="3" s="1"/>
  <c r="X169" i="3"/>
  <c r="Y169" i="3" s="1"/>
  <c r="T169" i="3"/>
  <c r="U169" i="3" s="1"/>
  <c r="O169" i="3"/>
  <c r="P169" i="3" s="1"/>
  <c r="AO168" i="3"/>
  <c r="AL168" i="3"/>
  <c r="AI168" i="3"/>
  <c r="AE168" i="3"/>
  <c r="AB168" i="3"/>
  <c r="AC168" i="3" s="1"/>
  <c r="X168" i="3"/>
  <c r="Y168" i="3" s="1"/>
  <c r="T168" i="3"/>
  <c r="O168" i="3"/>
  <c r="AO167" i="3"/>
  <c r="AL167" i="3"/>
  <c r="AM167" i="3" s="1"/>
  <c r="AI167" i="3"/>
  <c r="AE167" i="3"/>
  <c r="AG167" i="3" s="1"/>
  <c r="AB167" i="3"/>
  <c r="AC167" i="3" s="1"/>
  <c r="X167" i="3"/>
  <c r="Y167" i="3" s="1"/>
  <c r="T167" i="3"/>
  <c r="U167" i="3" s="1"/>
  <c r="O167" i="3"/>
  <c r="P167" i="3" s="1"/>
  <c r="AO166" i="3"/>
  <c r="AL166" i="3"/>
  <c r="AM166" i="3" s="1"/>
  <c r="AI166" i="3"/>
  <c r="AE166" i="3"/>
  <c r="AG166" i="3" s="1"/>
  <c r="AB166" i="3"/>
  <c r="AC166" i="3" s="1"/>
  <c r="X166" i="3"/>
  <c r="Y166" i="3" s="1"/>
  <c r="T166" i="3"/>
  <c r="U166" i="3" s="1"/>
  <c r="O166" i="3"/>
  <c r="P166" i="3" s="1"/>
  <c r="AO165" i="3"/>
  <c r="AL165" i="3"/>
  <c r="AM165" i="3" s="1"/>
  <c r="AI165" i="3"/>
  <c r="AE165" i="3"/>
  <c r="AG165" i="3" s="1"/>
  <c r="AB165" i="3"/>
  <c r="AC165" i="3" s="1"/>
  <c r="X165" i="3"/>
  <c r="Y165" i="3" s="1"/>
  <c r="T165" i="3"/>
  <c r="U165" i="3" s="1"/>
  <c r="O165" i="3"/>
  <c r="P165" i="3" s="1"/>
  <c r="AO164" i="3"/>
  <c r="AL164" i="3"/>
  <c r="AM164" i="3" s="1"/>
  <c r="AI164" i="3"/>
  <c r="AE164" i="3"/>
  <c r="AG164" i="3" s="1"/>
  <c r="AB164" i="3"/>
  <c r="AC164" i="3" s="1"/>
  <c r="X164" i="3"/>
  <c r="Y164" i="3" s="1"/>
  <c r="T164" i="3"/>
  <c r="U164" i="3" s="1"/>
  <c r="O164" i="3"/>
  <c r="P164" i="3" s="1"/>
  <c r="AO163" i="3"/>
  <c r="AL163" i="3"/>
  <c r="AM163" i="3" s="1"/>
  <c r="AI163" i="3"/>
  <c r="AE163" i="3"/>
  <c r="AG163" i="3" s="1"/>
  <c r="AB163" i="3"/>
  <c r="AC163" i="3" s="1"/>
  <c r="X163" i="3"/>
  <c r="Y163" i="3" s="1"/>
  <c r="T163" i="3"/>
  <c r="U163" i="3" s="1"/>
  <c r="O163" i="3"/>
  <c r="P163" i="3" s="1"/>
  <c r="AO162" i="3"/>
  <c r="AL162" i="3"/>
  <c r="AM162" i="3" s="1"/>
  <c r="AI162" i="3"/>
  <c r="AE162" i="3"/>
  <c r="AG162" i="3" s="1"/>
  <c r="AB162" i="3"/>
  <c r="AC162" i="3" s="1"/>
  <c r="X162" i="3"/>
  <c r="Y162" i="3" s="1"/>
  <c r="T162" i="3"/>
  <c r="U162" i="3" s="1"/>
  <c r="O162" i="3"/>
  <c r="P162" i="3" s="1"/>
  <c r="AO161" i="3"/>
  <c r="AO160" i="3"/>
  <c r="AL160" i="3"/>
  <c r="AI160" i="3"/>
  <c r="AE160" i="3"/>
  <c r="AB160" i="3"/>
  <c r="X160" i="3"/>
  <c r="T160" i="3"/>
  <c r="O160" i="3"/>
  <c r="AO159" i="3"/>
  <c r="AL159" i="3"/>
  <c r="AI159" i="3"/>
  <c r="AE159" i="3"/>
  <c r="AB159" i="3"/>
  <c r="AC159" i="3" s="1"/>
  <c r="X159" i="3"/>
  <c r="Y159" i="3" s="1"/>
  <c r="T159" i="3"/>
  <c r="O159" i="3"/>
  <c r="AO158" i="3"/>
  <c r="AL158" i="3"/>
  <c r="AI158" i="3"/>
  <c r="AE158" i="3"/>
  <c r="AG158" i="3" s="1"/>
  <c r="AB158" i="3"/>
  <c r="AC158" i="3" s="1"/>
  <c r="X158" i="3"/>
  <c r="Y158" i="3" s="1"/>
  <c r="T158" i="3"/>
  <c r="U158" i="3" s="1"/>
  <c r="O158" i="3"/>
  <c r="P158" i="3" s="1"/>
  <c r="AO157" i="3"/>
  <c r="AL157" i="3"/>
  <c r="AI157" i="3"/>
  <c r="AE157" i="3"/>
  <c r="AG157" i="3" s="1"/>
  <c r="AB157" i="3"/>
  <c r="AC157" i="3" s="1"/>
  <c r="X157" i="3"/>
  <c r="Y157" i="3" s="1"/>
  <c r="T157" i="3"/>
  <c r="U157" i="3" s="1"/>
  <c r="O157" i="3"/>
  <c r="P157" i="3" s="1"/>
  <c r="AO156" i="3"/>
  <c r="AL156" i="3"/>
  <c r="AI156" i="3"/>
  <c r="AE156" i="3"/>
  <c r="AG156" i="3" s="1"/>
  <c r="AB156" i="3"/>
  <c r="AC156" i="3" s="1"/>
  <c r="X156" i="3"/>
  <c r="Y156" i="3" s="1"/>
  <c r="T156" i="3"/>
  <c r="U156" i="3" s="1"/>
  <c r="O156" i="3"/>
  <c r="P156" i="3" s="1"/>
  <c r="AO155" i="3"/>
  <c r="AL155" i="3"/>
  <c r="AI155" i="3"/>
  <c r="AE155" i="3"/>
  <c r="AG155" i="3" s="1"/>
  <c r="AB155" i="3"/>
  <c r="AC155" i="3" s="1"/>
  <c r="X155" i="3"/>
  <c r="Y155" i="3" s="1"/>
  <c r="T155" i="3"/>
  <c r="U155" i="3" s="1"/>
  <c r="O155" i="3"/>
  <c r="P155" i="3" s="1"/>
  <c r="AO154" i="3"/>
  <c r="AL154" i="3"/>
  <c r="AI154" i="3"/>
  <c r="AE154" i="3"/>
  <c r="AG154" i="3" s="1"/>
  <c r="AB154" i="3"/>
  <c r="AC154" i="3" s="1"/>
  <c r="X154" i="3"/>
  <c r="Y154" i="3" s="1"/>
  <c r="T154" i="3"/>
  <c r="U154" i="3" s="1"/>
  <c r="O154" i="3"/>
  <c r="P154" i="3" s="1"/>
  <c r="AO153" i="3"/>
  <c r="AL153" i="3"/>
  <c r="AI153" i="3"/>
  <c r="AE153" i="3"/>
  <c r="AG153" i="3" s="1"/>
  <c r="AB153" i="3"/>
  <c r="AC153" i="3" s="1"/>
  <c r="X153" i="3"/>
  <c r="Y153" i="3" s="1"/>
  <c r="T153" i="3"/>
  <c r="U153" i="3" s="1"/>
  <c r="O153" i="3"/>
  <c r="P153" i="3" s="1"/>
  <c r="AO152" i="3"/>
  <c r="AL152" i="3"/>
  <c r="AI152" i="3"/>
  <c r="AE152" i="3"/>
  <c r="AG152" i="3" s="1"/>
  <c r="AB152" i="3"/>
  <c r="AC152" i="3" s="1"/>
  <c r="X152" i="3"/>
  <c r="Y152" i="3" s="1"/>
  <c r="T152" i="3"/>
  <c r="U152" i="3" s="1"/>
  <c r="O152" i="3"/>
  <c r="P152" i="3" s="1"/>
  <c r="AO151" i="3"/>
  <c r="AL151" i="3"/>
  <c r="AI151" i="3"/>
  <c r="AE151" i="3"/>
  <c r="AG151" i="3" s="1"/>
  <c r="AB151" i="3"/>
  <c r="AC151" i="3" s="1"/>
  <c r="X151" i="3"/>
  <c r="Y151" i="3" s="1"/>
  <c r="T151" i="3"/>
  <c r="U151" i="3" s="1"/>
  <c r="O151" i="3"/>
  <c r="P151" i="3" s="1"/>
  <c r="AO150" i="3"/>
  <c r="AL150" i="3"/>
  <c r="AM150" i="3" s="1"/>
  <c r="AI150" i="3"/>
  <c r="AE150" i="3"/>
  <c r="AG150" i="3" s="1"/>
  <c r="AB150" i="3"/>
  <c r="AC150" i="3" s="1"/>
  <c r="X150" i="3"/>
  <c r="Y150" i="3" s="1"/>
  <c r="T150" i="3"/>
  <c r="O150" i="3"/>
  <c r="P150" i="3" s="1"/>
  <c r="AO149" i="3"/>
  <c r="AL149" i="3"/>
  <c r="AM149" i="3" s="1"/>
  <c r="AI149" i="3"/>
  <c r="AE149" i="3"/>
  <c r="AG149" i="3" s="1"/>
  <c r="AB149" i="3"/>
  <c r="AC149" i="3" s="1"/>
  <c r="X149" i="3"/>
  <c r="Y149" i="3" s="1"/>
  <c r="T149" i="3"/>
  <c r="O149" i="3"/>
  <c r="P149" i="3" s="1"/>
  <c r="AO148" i="3"/>
  <c r="AL148" i="3"/>
  <c r="AM148" i="3" s="1"/>
  <c r="AI148" i="3"/>
  <c r="AE148" i="3"/>
  <c r="AG148" i="3" s="1"/>
  <c r="AB148" i="3"/>
  <c r="AC148" i="3" s="1"/>
  <c r="X148" i="3"/>
  <c r="Y148" i="3" s="1"/>
  <c r="T148" i="3"/>
  <c r="O148" i="3"/>
  <c r="P148" i="3" s="1"/>
  <c r="AO147" i="3"/>
  <c r="AL147" i="3"/>
  <c r="AM147" i="3" s="1"/>
  <c r="AI147" i="3"/>
  <c r="AE147" i="3"/>
  <c r="AG147" i="3" s="1"/>
  <c r="AB147" i="3"/>
  <c r="AC147" i="3" s="1"/>
  <c r="X147" i="3"/>
  <c r="Y147" i="3" s="1"/>
  <c r="T147" i="3"/>
  <c r="O147" i="3"/>
  <c r="P147" i="3" s="1"/>
  <c r="AO146" i="3"/>
  <c r="AL146" i="3"/>
  <c r="AM146" i="3" s="1"/>
  <c r="AI146" i="3"/>
  <c r="AE146" i="3"/>
  <c r="AG146" i="3" s="1"/>
  <c r="AB146" i="3"/>
  <c r="AC146" i="3" s="1"/>
  <c r="X146" i="3"/>
  <c r="Y146" i="3" s="1"/>
  <c r="T146" i="3"/>
  <c r="O146" i="3"/>
  <c r="P146" i="3" s="1"/>
  <c r="AO145" i="3"/>
  <c r="AL145" i="3"/>
  <c r="AM145" i="3" s="1"/>
  <c r="AI145" i="3"/>
  <c r="AE145" i="3"/>
  <c r="AG145" i="3" s="1"/>
  <c r="AB145" i="3"/>
  <c r="AC145" i="3" s="1"/>
  <c r="X145" i="3"/>
  <c r="Y145" i="3" s="1"/>
  <c r="T145" i="3"/>
  <c r="O145" i="3"/>
  <c r="P145" i="3" s="1"/>
  <c r="AO144" i="3"/>
  <c r="AL144" i="3"/>
  <c r="AM144" i="3" s="1"/>
  <c r="AI144" i="3"/>
  <c r="AE144" i="3"/>
  <c r="AG144" i="3" s="1"/>
  <c r="AB144" i="3"/>
  <c r="AC144" i="3" s="1"/>
  <c r="X144" i="3"/>
  <c r="Y144" i="3" s="1"/>
  <c r="T144" i="3"/>
  <c r="O144" i="3"/>
  <c r="P144" i="3" s="1"/>
  <c r="AO143" i="3"/>
  <c r="AL143" i="3"/>
  <c r="AM143" i="3" s="1"/>
  <c r="AI143" i="3"/>
  <c r="AE143" i="3"/>
  <c r="AG143" i="3" s="1"/>
  <c r="AB143" i="3"/>
  <c r="AC143" i="3" s="1"/>
  <c r="X143" i="3"/>
  <c r="Y143" i="3" s="1"/>
  <c r="T143" i="3"/>
  <c r="O143" i="3"/>
  <c r="P143" i="3" s="1"/>
  <c r="AO142" i="3"/>
  <c r="AL142" i="3"/>
  <c r="AM142" i="3" s="1"/>
  <c r="AI142" i="3"/>
  <c r="AE142" i="3"/>
  <c r="AG142" i="3" s="1"/>
  <c r="AB142" i="3"/>
  <c r="AC142" i="3" s="1"/>
  <c r="X142" i="3"/>
  <c r="Y142" i="3" s="1"/>
  <c r="T142" i="3"/>
  <c r="O142" i="3"/>
  <c r="P142" i="3" s="1"/>
  <c r="AO141" i="3"/>
  <c r="AL141" i="3"/>
  <c r="AM141" i="3" s="1"/>
  <c r="AI141" i="3"/>
  <c r="AE141" i="3"/>
  <c r="AG141" i="3" s="1"/>
  <c r="AB141" i="3"/>
  <c r="AC141" i="3" s="1"/>
  <c r="X141" i="3"/>
  <c r="Y141" i="3" s="1"/>
  <c r="T141" i="3"/>
  <c r="O141" i="3"/>
  <c r="P141" i="3" s="1"/>
  <c r="AO140" i="3"/>
  <c r="AL140" i="3"/>
  <c r="AM140" i="3" s="1"/>
  <c r="AI140" i="3"/>
  <c r="AE140" i="3"/>
  <c r="AG140" i="3" s="1"/>
  <c r="AB140" i="3"/>
  <c r="AC140" i="3" s="1"/>
  <c r="X140" i="3"/>
  <c r="Y140" i="3" s="1"/>
  <c r="T140" i="3"/>
  <c r="O140" i="3"/>
  <c r="P140" i="3" s="1"/>
  <c r="AO139" i="3"/>
  <c r="AL139" i="3"/>
  <c r="AM139" i="3" s="1"/>
  <c r="AI139" i="3"/>
  <c r="AE139" i="3"/>
  <c r="AG139" i="3" s="1"/>
  <c r="AB139" i="3"/>
  <c r="AC139" i="3" s="1"/>
  <c r="X139" i="3"/>
  <c r="Y139" i="3" s="1"/>
  <c r="T139" i="3"/>
  <c r="O139" i="3"/>
  <c r="P139" i="3" s="1"/>
  <c r="AO138" i="3"/>
  <c r="AL138" i="3"/>
  <c r="AM138" i="3" s="1"/>
  <c r="AI138" i="3"/>
  <c r="AE138" i="3"/>
  <c r="AG138" i="3" s="1"/>
  <c r="AB138" i="3"/>
  <c r="AC138" i="3" s="1"/>
  <c r="X138" i="3"/>
  <c r="Y138" i="3" s="1"/>
  <c r="T138" i="3"/>
  <c r="O138" i="3"/>
  <c r="P138" i="3" s="1"/>
  <c r="AO137" i="3"/>
  <c r="AL137" i="3"/>
  <c r="AM137" i="3" s="1"/>
  <c r="AI137" i="3"/>
  <c r="AE137" i="3"/>
  <c r="AG137" i="3" s="1"/>
  <c r="AB137" i="3"/>
  <c r="AC137" i="3" s="1"/>
  <c r="X137" i="3"/>
  <c r="Y137" i="3" s="1"/>
  <c r="T137" i="3"/>
  <c r="O137" i="3"/>
  <c r="P137" i="3" s="1"/>
  <c r="AO136" i="3"/>
  <c r="AL136" i="3"/>
  <c r="AM136" i="3" s="1"/>
  <c r="AI136" i="3"/>
  <c r="AE136" i="3"/>
  <c r="AG136" i="3" s="1"/>
  <c r="AB136" i="3"/>
  <c r="AC136" i="3" s="1"/>
  <c r="X136" i="3"/>
  <c r="Y136" i="3" s="1"/>
  <c r="T136" i="3"/>
  <c r="O136" i="3"/>
  <c r="P136" i="3" s="1"/>
  <c r="AO135" i="3"/>
  <c r="AL135" i="3"/>
  <c r="AM135" i="3" s="1"/>
  <c r="AI135" i="3"/>
  <c r="AE135" i="3"/>
  <c r="AG135" i="3" s="1"/>
  <c r="AB135" i="3"/>
  <c r="AC135" i="3" s="1"/>
  <c r="X135" i="3"/>
  <c r="Y135" i="3" s="1"/>
  <c r="T135" i="3"/>
  <c r="O135" i="3"/>
  <c r="P135" i="3" s="1"/>
  <c r="AO134" i="3"/>
  <c r="AL134" i="3"/>
  <c r="AM134" i="3" s="1"/>
  <c r="AI134" i="3"/>
  <c r="AE134" i="3"/>
  <c r="AG134" i="3" s="1"/>
  <c r="AB134" i="3"/>
  <c r="AC134" i="3" s="1"/>
  <c r="X134" i="3"/>
  <c r="Y134" i="3" s="1"/>
  <c r="T134" i="3"/>
  <c r="O134" i="3"/>
  <c r="P134" i="3" s="1"/>
  <c r="AO133" i="3"/>
  <c r="AL133" i="3"/>
  <c r="AM133" i="3" s="1"/>
  <c r="AI133" i="3"/>
  <c r="AE133" i="3"/>
  <c r="AG133" i="3" s="1"/>
  <c r="AB133" i="3"/>
  <c r="AC133" i="3" s="1"/>
  <c r="X133" i="3"/>
  <c r="Y133" i="3" s="1"/>
  <c r="T133" i="3"/>
  <c r="O133" i="3"/>
  <c r="P133" i="3" s="1"/>
  <c r="AO132" i="3"/>
  <c r="AL132" i="3"/>
  <c r="AM132" i="3" s="1"/>
  <c r="AI132" i="3"/>
  <c r="AE132" i="3"/>
  <c r="AG132" i="3" s="1"/>
  <c r="AB132" i="3"/>
  <c r="AC132" i="3" s="1"/>
  <c r="X132" i="3"/>
  <c r="Y132" i="3" s="1"/>
  <c r="T132" i="3"/>
  <c r="O132" i="3"/>
  <c r="P132" i="3" s="1"/>
  <c r="AO131" i="3"/>
  <c r="AL131" i="3"/>
  <c r="AM131" i="3" s="1"/>
  <c r="AI131" i="3"/>
  <c r="AE131" i="3"/>
  <c r="AG131" i="3" s="1"/>
  <c r="AB131" i="3"/>
  <c r="AC131" i="3" s="1"/>
  <c r="X131" i="3"/>
  <c r="Y131" i="3" s="1"/>
  <c r="T131" i="3"/>
  <c r="O131" i="3"/>
  <c r="P131" i="3" s="1"/>
  <c r="AO130" i="3"/>
  <c r="AL130" i="3"/>
  <c r="AM130" i="3" s="1"/>
  <c r="AI130" i="3"/>
  <c r="AE130" i="3"/>
  <c r="AG130" i="3" s="1"/>
  <c r="AB130" i="3"/>
  <c r="AC130" i="3" s="1"/>
  <c r="X130" i="3"/>
  <c r="Y130" i="3" s="1"/>
  <c r="T130" i="3"/>
  <c r="O130" i="3"/>
  <c r="P130" i="3" s="1"/>
  <c r="AO129" i="3"/>
  <c r="AL129" i="3"/>
  <c r="AM129" i="3" s="1"/>
  <c r="AI129" i="3"/>
  <c r="AE129" i="3"/>
  <c r="AG129" i="3" s="1"/>
  <c r="AB129" i="3"/>
  <c r="AC129" i="3" s="1"/>
  <c r="X129" i="3"/>
  <c r="Y129" i="3" s="1"/>
  <c r="T129" i="3"/>
  <c r="O129" i="3"/>
  <c r="AO128" i="3"/>
  <c r="AL128" i="3"/>
  <c r="AM128" i="3" s="1"/>
  <c r="AI128" i="3"/>
  <c r="AE128" i="3"/>
  <c r="AG128" i="3" s="1"/>
  <c r="AB128" i="3"/>
  <c r="AC128" i="3" s="1"/>
  <c r="X128" i="3"/>
  <c r="Y128" i="3" s="1"/>
  <c r="T128" i="3"/>
  <c r="O128" i="3"/>
  <c r="P128" i="3" s="1"/>
  <c r="AO127" i="3"/>
  <c r="AL127" i="3"/>
  <c r="AM127" i="3" s="1"/>
  <c r="AI127" i="3"/>
  <c r="AE127" i="3"/>
  <c r="AG127" i="3" s="1"/>
  <c r="AB127" i="3"/>
  <c r="AC127" i="3" s="1"/>
  <c r="X127" i="3"/>
  <c r="Y127" i="3" s="1"/>
  <c r="T127" i="3"/>
  <c r="O127" i="3"/>
  <c r="P127" i="3" s="1"/>
  <c r="AO126" i="3"/>
  <c r="AL126" i="3"/>
  <c r="AM126" i="3" s="1"/>
  <c r="AI126" i="3"/>
  <c r="AE126" i="3"/>
  <c r="AG126" i="3" s="1"/>
  <c r="AB126" i="3"/>
  <c r="AC126" i="3" s="1"/>
  <c r="X126" i="3"/>
  <c r="Y126" i="3" s="1"/>
  <c r="T126" i="3"/>
  <c r="O126" i="3"/>
  <c r="P126" i="3" s="1"/>
  <c r="AO125" i="3"/>
  <c r="AL125" i="3"/>
  <c r="AM125" i="3" s="1"/>
  <c r="AI125" i="3"/>
  <c r="AE125" i="3"/>
  <c r="AG125" i="3" s="1"/>
  <c r="AB125" i="3"/>
  <c r="AC125" i="3" s="1"/>
  <c r="X125" i="3"/>
  <c r="Y125" i="3" s="1"/>
  <c r="T125" i="3"/>
  <c r="O125" i="3"/>
  <c r="P125" i="3" s="1"/>
  <c r="AO124" i="3"/>
  <c r="AL124" i="3"/>
  <c r="AM124" i="3" s="1"/>
  <c r="AI124" i="3"/>
  <c r="AE124" i="3"/>
  <c r="AG124" i="3" s="1"/>
  <c r="AB124" i="3"/>
  <c r="AC124" i="3" s="1"/>
  <c r="X124" i="3"/>
  <c r="Y124" i="3" s="1"/>
  <c r="T124" i="3"/>
  <c r="O124" i="3"/>
  <c r="P124" i="3" s="1"/>
  <c r="AO123" i="3"/>
  <c r="AL123" i="3"/>
  <c r="AM123" i="3" s="1"/>
  <c r="AI123" i="3"/>
  <c r="AE123" i="3"/>
  <c r="AG123" i="3" s="1"/>
  <c r="AB123" i="3"/>
  <c r="AC123" i="3" s="1"/>
  <c r="X123" i="3"/>
  <c r="Y123" i="3" s="1"/>
  <c r="T123" i="3"/>
  <c r="O123" i="3"/>
  <c r="P123" i="3" s="1"/>
  <c r="AO122" i="3"/>
  <c r="AL122" i="3"/>
  <c r="AM122" i="3" s="1"/>
  <c r="AI122" i="3"/>
  <c r="AE122" i="3"/>
  <c r="AB122" i="3"/>
  <c r="AC122" i="3" s="1"/>
  <c r="X122" i="3"/>
  <c r="Y122" i="3" s="1"/>
  <c r="T122" i="3"/>
  <c r="O122" i="3"/>
  <c r="AO121" i="3"/>
  <c r="AL121" i="3"/>
  <c r="AM121" i="3" s="1"/>
  <c r="AI121" i="3"/>
  <c r="AE121" i="3"/>
  <c r="AG121" i="3" s="1"/>
  <c r="AB121" i="3"/>
  <c r="AC121" i="3" s="1"/>
  <c r="X121" i="3"/>
  <c r="Y121" i="3" s="1"/>
  <c r="T121" i="3"/>
  <c r="O121" i="3"/>
  <c r="AO120" i="3"/>
  <c r="AL120" i="3"/>
  <c r="AM120" i="3" s="1"/>
  <c r="AI120" i="3"/>
  <c r="AE120" i="3"/>
  <c r="AG120" i="3" s="1"/>
  <c r="AB120" i="3"/>
  <c r="AC120" i="3" s="1"/>
  <c r="X120" i="3"/>
  <c r="Y120" i="3" s="1"/>
  <c r="T120" i="3"/>
  <c r="O120" i="3"/>
  <c r="AO119" i="3"/>
  <c r="AL119" i="3"/>
  <c r="AM119" i="3" s="1"/>
  <c r="AI119" i="3"/>
  <c r="AE119" i="3"/>
  <c r="AG119" i="3" s="1"/>
  <c r="AB119" i="3"/>
  <c r="AC119" i="3" s="1"/>
  <c r="X119" i="3"/>
  <c r="Y119" i="3" s="1"/>
  <c r="T119" i="3"/>
  <c r="O119" i="3"/>
  <c r="AO118" i="3"/>
  <c r="AL118" i="3"/>
  <c r="AM118" i="3" s="1"/>
  <c r="AI118" i="3"/>
  <c r="AE118" i="3"/>
  <c r="AB118" i="3"/>
  <c r="AC118" i="3" s="1"/>
  <c r="X118" i="3"/>
  <c r="Y118" i="3" s="1"/>
  <c r="T118" i="3"/>
  <c r="O118" i="3"/>
  <c r="AO117" i="3"/>
  <c r="AL117" i="3"/>
  <c r="AI117" i="3"/>
  <c r="AE117" i="3"/>
  <c r="AG117" i="3" s="1"/>
  <c r="AB117" i="3"/>
  <c r="AC117" i="3" s="1"/>
  <c r="X117" i="3"/>
  <c r="Y117" i="3" s="1"/>
  <c r="T117" i="3"/>
  <c r="O117" i="3"/>
  <c r="P117" i="3" s="1"/>
  <c r="AO116" i="3"/>
  <c r="AL116" i="3"/>
  <c r="AI116" i="3"/>
  <c r="AE116" i="3"/>
  <c r="AG116" i="3" s="1"/>
  <c r="AB116" i="3"/>
  <c r="AC116" i="3" s="1"/>
  <c r="X116" i="3"/>
  <c r="Y116" i="3" s="1"/>
  <c r="T116" i="3"/>
  <c r="O116" i="3"/>
  <c r="P116" i="3" s="1"/>
  <c r="AO115" i="3"/>
  <c r="AL115" i="3"/>
  <c r="AI115" i="3"/>
  <c r="AE115" i="3"/>
  <c r="AG115" i="3" s="1"/>
  <c r="AB115" i="3"/>
  <c r="AC115" i="3" s="1"/>
  <c r="X115" i="3"/>
  <c r="Y115" i="3" s="1"/>
  <c r="T115" i="3"/>
  <c r="O115" i="3"/>
  <c r="P115" i="3" s="1"/>
  <c r="AO114" i="3"/>
  <c r="AL114" i="3"/>
  <c r="AM114" i="3" s="1"/>
  <c r="AI114" i="3"/>
  <c r="AE114" i="3"/>
  <c r="AG114" i="3" s="1"/>
  <c r="AB114" i="3"/>
  <c r="X114" i="3"/>
  <c r="Y114" i="3" s="1"/>
  <c r="T114" i="3"/>
  <c r="O114" i="3"/>
  <c r="P114" i="3" s="1"/>
  <c r="AO113" i="3"/>
  <c r="AL113" i="3"/>
  <c r="AM113" i="3" s="1"/>
  <c r="AI113" i="3"/>
  <c r="AE113" i="3"/>
  <c r="AG113" i="3" s="1"/>
  <c r="AB113" i="3"/>
  <c r="X113" i="3"/>
  <c r="Y113" i="3" s="1"/>
  <c r="T113" i="3"/>
  <c r="O113" i="3"/>
  <c r="P113" i="3" s="1"/>
  <c r="AO112" i="3"/>
  <c r="AL112" i="3"/>
  <c r="AM112" i="3" s="1"/>
  <c r="AI112" i="3"/>
  <c r="AE112" i="3"/>
  <c r="AG112" i="3" s="1"/>
  <c r="AB112" i="3"/>
  <c r="X112" i="3"/>
  <c r="Y112" i="3" s="1"/>
  <c r="T112" i="3"/>
  <c r="O112" i="3"/>
  <c r="P112" i="3" s="1"/>
  <c r="AO111" i="3"/>
  <c r="AL111" i="3"/>
  <c r="AM111" i="3" s="1"/>
  <c r="AI111" i="3"/>
  <c r="AE111" i="3"/>
  <c r="AG111" i="3" s="1"/>
  <c r="AB111" i="3"/>
  <c r="X111" i="3"/>
  <c r="Y111" i="3" s="1"/>
  <c r="T111" i="3"/>
  <c r="O111" i="3"/>
  <c r="P111" i="3" s="1"/>
  <c r="AO110" i="3"/>
  <c r="AL110" i="3"/>
  <c r="AM110" i="3" s="1"/>
  <c r="AI110" i="3"/>
  <c r="AE110" i="3"/>
  <c r="AG110" i="3" s="1"/>
  <c r="AB110" i="3"/>
  <c r="X110" i="3"/>
  <c r="Y110" i="3" s="1"/>
  <c r="T110" i="3"/>
  <c r="O110" i="3"/>
  <c r="P110" i="3" s="1"/>
  <c r="AO109" i="3"/>
  <c r="AL109" i="3"/>
  <c r="AM109" i="3" s="1"/>
  <c r="AI109" i="3"/>
  <c r="AE109" i="3"/>
  <c r="AG109" i="3" s="1"/>
  <c r="AB109" i="3"/>
  <c r="X109" i="3"/>
  <c r="Y109" i="3" s="1"/>
  <c r="T109" i="3"/>
  <c r="O109" i="3"/>
  <c r="P109" i="3" s="1"/>
  <c r="AO108" i="3"/>
  <c r="AL108" i="3"/>
  <c r="AM108" i="3" s="1"/>
  <c r="AI108" i="3"/>
  <c r="AE108" i="3"/>
  <c r="AG108" i="3" s="1"/>
  <c r="AB108" i="3"/>
  <c r="AC108" i="3" s="1"/>
  <c r="X108" i="3"/>
  <c r="Y108" i="3" s="1"/>
  <c r="T108" i="3"/>
  <c r="O108" i="3"/>
  <c r="AO107" i="3"/>
  <c r="AL107" i="3"/>
  <c r="AM107" i="3" s="1"/>
  <c r="AI107" i="3"/>
  <c r="AE107" i="3"/>
  <c r="AG107" i="3" s="1"/>
  <c r="AB107" i="3"/>
  <c r="X107" i="3"/>
  <c r="Y107" i="3" s="1"/>
  <c r="T107" i="3"/>
  <c r="O107" i="3"/>
  <c r="AO106" i="3"/>
  <c r="AL106" i="3"/>
  <c r="AM106" i="3" s="1"/>
  <c r="AI106" i="3"/>
  <c r="AE106" i="3"/>
  <c r="AG106" i="3" s="1"/>
  <c r="AB106" i="3"/>
  <c r="AC106" i="3" s="1"/>
  <c r="X106" i="3"/>
  <c r="Y106" i="3" s="1"/>
  <c r="T106" i="3"/>
  <c r="O106" i="3"/>
  <c r="AO105" i="3"/>
  <c r="AL105" i="3"/>
  <c r="AM105" i="3" s="1"/>
  <c r="AI105" i="3"/>
  <c r="AE105" i="3"/>
  <c r="AG105" i="3" s="1"/>
  <c r="AB105" i="3"/>
  <c r="AC105" i="3" s="1"/>
  <c r="X105" i="3"/>
  <c r="Y105" i="3" s="1"/>
  <c r="T105" i="3"/>
  <c r="O105" i="3"/>
  <c r="P105" i="3" s="1"/>
  <c r="AO104" i="3"/>
  <c r="AL104" i="3"/>
  <c r="AM104" i="3" s="1"/>
  <c r="AI104" i="3"/>
  <c r="AE104" i="3"/>
  <c r="AG104" i="3" s="1"/>
  <c r="AB104" i="3"/>
  <c r="X104" i="3"/>
  <c r="Y104" i="3" s="1"/>
  <c r="T104" i="3"/>
  <c r="O104" i="3"/>
  <c r="P104" i="3" s="1"/>
  <c r="AO103" i="3"/>
  <c r="AL103" i="3"/>
  <c r="AM103" i="3" s="1"/>
  <c r="AI103" i="3"/>
  <c r="AE103" i="3"/>
  <c r="AG103" i="3" s="1"/>
  <c r="AB103" i="3"/>
  <c r="X103" i="3"/>
  <c r="Y103" i="3" s="1"/>
  <c r="T103" i="3"/>
  <c r="O103" i="3"/>
  <c r="P103" i="3" s="1"/>
  <c r="AO102" i="3"/>
  <c r="AL102" i="3"/>
  <c r="AM102" i="3" s="1"/>
  <c r="AI102" i="3"/>
  <c r="AE102" i="3"/>
  <c r="AG102" i="3" s="1"/>
  <c r="AB102" i="3"/>
  <c r="AC102" i="3" s="1"/>
  <c r="X102" i="3"/>
  <c r="Y102" i="3" s="1"/>
  <c r="T102" i="3"/>
  <c r="O102" i="3"/>
  <c r="P102" i="3" s="1"/>
  <c r="AO101" i="3"/>
  <c r="AL101" i="3"/>
  <c r="AM101" i="3" s="1"/>
  <c r="AI101" i="3"/>
  <c r="AE101" i="3"/>
  <c r="AG101" i="3" s="1"/>
  <c r="AB101" i="3"/>
  <c r="AC101" i="3" s="1"/>
  <c r="X101" i="3"/>
  <c r="Y101" i="3" s="1"/>
  <c r="T101" i="3"/>
  <c r="O101" i="3"/>
  <c r="P101" i="3" s="1"/>
  <c r="AO100" i="3"/>
  <c r="AL100" i="3"/>
  <c r="AI100" i="3"/>
  <c r="AE100" i="3"/>
  <c r="AG100" i="3" s="1"/>
  <c r="AB100" i="3"/>
  <c r="AC100" i="3" s="1"/>
  <c r="X100" i="3"/>
  <c r="Y100" i="3" s="1"/>
  <c r="T100" i="3"/>
  <c r="O100" i="3"/>
  <c r="P100" i="3" s="1"/>
  <c r="AO99" i="3"/>
  <c r="AL99" i="3"/>
  <c r="AM99" i="3" s="1"/>
  <c r="AI99" i="3"/>
  <c r="AE99" i="3"/>
  <c r="AG99" i="3" s="1"/>
  <c r="AB99" i="3"/>
  <c r="AC99" i="3" s="1"/>
  <c r="X99" i="3"/>
  <c r="Y99" i="3" s="1"/>
  <c r="T99" i="3"/>
  <c r="O99" i="3"/>
  <c r="P99" i="3" s="1"/>
  <c r="AO98" i="3"/>
  <c r="AL98" i="3"/>
  <c r="AM98" i="3" s="1"/>
  <c r="AI98" i="3"/>
  <c r="AE98" i="3"/>
  <c r="AG98" i="3" s="1"/>
  <c r="AB98" i="3"/>
  <c r="AC98" i="3" s="1"/>
  <c r="X98" i="3"/>
  <c r="Y98" i="3" s="1"/>
  <c r="T98" i="3"/>
  <c r="O98" i="3"/>
  <c r="P98" i="3" s="1"/>
  <c r="AO97" i="3"/>
  <c r="AL97" i="3"/>
  <c r="AM97" i="3" s="1"/>
  <c r="AI97" i="3"/>
  <c r="AE97" i="3"/>
  <c r="AG97" i="3" s="1"/>
  <c r="AB97" i="3"/>
  <c r="AC97" i="3" s="1"/>
  <c r="X97" i="3"/>
  <c r="Y97" i="3" s="1"/>
  <c r="T97" i="3"/>
  <c r="O97" i="3"/>
  <c r="P97" i="3" s="1"/>
  <c r="AO96" i="3"/>
  <c r="AL96" i="3"/>
  <c r="AM96" i="3" s="1"/>
  <c r="AI96" i="3"/>
  <c r="AE96" i="3"/>
  <c r="AG96" i="3" s="1"/>
  <c r="AB96" i="3"/>
  <c r="AC96" i="3" s="1"/>
  <c r="X96" i="3"/>
  <c r="Y96" i="3" s="1"/>
  <c r="T96" i="3"/>
  <c r="O96" i="3"/>
  <c r="P96" i="3" s="1"/>
  <c r="AO95" i="3"/>
  <c r="AL95" i="3"/>
  <c r="AM95" i="3" s="1"/>
  <c r="AI95" i="3"/>
  <c r="AE95" i="3"/>
  <c r="AG95" i="3" s="1"/>
  <c r="AB95" i="3"/>
  <c r="AC95" i="3" s="1"/>
  <c r="X95" i="3"/>
  <c r="Y95" i="3" s="1"/>
  <c r="T95" i="3"/>
  <c r="O95" i="3"/>
  <c r="P95" i="3" s="1"/>
  <c r="AO94" i="3"/>
  <c r="AL94" i="3"/>
  <c r="AM94" i="3" s="1"/>
  <c r="AI94" i="3"/>
  <c r="AE94" i="3"/>
  <c r="AG94" i="3" s="1"/>
  <c r="AB94" i="3"/>
  <c r="AC94" i="3" s="1"/>
  <c r="X94" i="3"/>
  <c r="Y94" i="3" s="1"/>
  <c r="T94" i="3"/>
  <c r="O94" i="3"/>
  <c r="P94" i="3" s="1"/>
  <c r="AO93" i="3"/>
  <c r="AL93" i="3"/>
  <c r="AM93" i="3" s="1"/>
  <c r="AI93" i="3"/>
  <c r="AE93" i="3"/>
  <c r="AG93" i="3" s="1"/>
  <c r="AB93" i="3"/>
  <c r="AC93" i="3" s="1"/>
  <c r="X93" i="3"/>
  <c r="Y93" i="3" s="1"/>
  <c r="T93" i="3"/>
  <c r="O93" i="3"/>
  <c r="P93" i="3" s="1"/>
  <c r="AO92" i="3"/>
  <c r="AL92" i="3"/>
  <c r="AM92" i="3" s="1"/>
  <c r="AI92" i="3"/>
  <c r="AE92" i="3"/>
  <c r="AG92" i="3" s="1"/>
  <c r="AB92" i="3"/>
  <c r="AC92" i="3" s="1"/>
  <c r="X92" i="3"/>
  <c r="Y92" i="3" s="1"/>
  <c r="T92" i="3"/>
  <c r="O92" i="3"/>
  <c r="P92" i="3" s="1"/>
  <c r="AO91" i="3"/>
  <c r="AL91" i="3"/>
  <c r="AM91" i="3" s="1"/>
  <c r="AI91" i="3"/>
  <c r="AE91" i="3"/>
  <c r="AG91" i="3" s="1"/>
  <c r="AB91" i="3"/>
  <c r="X91" i="3"/>
  <c r="Y91" i="3" s="1"/>
  <c r="T91" i="3"/>
  <c r="O91" i="3"/>
  <c r="P91" i="3" s="1"/>
  <c r="AO90" i="3"/>
  <c r="AL90" i="3"/>
  <c r="AM90" i="3" s="1"/>
  <c r="AI90" i="3"/>
  <c r="AE90" i="3"/>
  <c r="AG90" i="3" s="1"/>
  <c r="AB90" i="3"/>
  <c r="AC90" i="3" s="1"/>
  <c r="X90" i="3"/>
  <c r="Y90" i="3" s="1"/>
  <c r="T90" i="3"/>
  <c r="O90" i="3"/>
  <c r="AO89" i="3"/>
  <c r="AL89" i="3"/>
  <c r="AM89" i="3" s="1"/>
  <c r="AI89" i="3"/>
  <c r="AE89" i="3"/>
  <c r="AG89" i="3" s="1"/>
  <c r="AB89" i="3"/>
  <c r="AC89" i="3" s="1"/>
  <c r="X89" i="3"/>
  <c r="Y89" i="3" s="1"/>
  <c r="T89" i="3"/>
  <c r="O89" i="3"/>
  <c r="AO88" i="3"/>
  <c r="AL88" i="3"/>
  <c r="AM88" i="3" s="1"/>
  <c r="AI88" i="3"/>
  <c r="AE88" i="3"/>
  <c r="AG88" i="3" s="1"/>
  <c r="AB88" i="3"/>
  <c r="AC88" i="3" s="1"/>
  <c r="X88" i="3"/>
  <c r="Y88" i="3" s="1"/>
  <c r="T88" i="3"/>
  <c r="O88" i="3"/>
  <c r="AO87" i="3"/>
  <c r="AL87" i="3"/>
  <c r="AM87" i="3" s="1"/>
  <c r="AI87" i="3"/>
  <c r="AE87" i="3"/>
  <c r="AG87" i="3" s="1"/>
  <c r="AB87" i="3"/>
  <c r="AC87" i="3" s="1"/>
  <c r="X87" i="3"/>
  <c r="Y87" i="3" s="1"/>
  <c r="T87" i="3"/>
  <c r="O87" i="3"/>
  <c r="AO86" i="3"/>
  <c r="AL86" i="3"/>
  <c r="AM86" i="3" s="1"/>
  <c r="AI86" i="3"/>
  <c r="AE86" i="3"/>
  <c r="AG86" i="3" s="1"/>
  <c r="AB86" i="3"/>
  <c r="AC86" i="3" s="1"/>
  <c r="X86" i="3"/>
  <c r="Y86" i="3" s="1"/>
  <c r="T86" i="3"/>
  <c r="O86" i="3"/>
  <c r="AO85" i="3"/>
  <c r="AL85" i="3"/>
  <c r="AM85" i="3" s="1"/>
  <c r="AI85" i="3"/>
  <c r="AE85" i="3"/>
  <c r="AG85" i="3" s="1"/>
  <c r="AB85" i="3"/>
  <c r="AC85" i="3" s="1"/>
  <c r="X85" i="3"/>
  <c r="Y85" i="3" s="1"/>
  <c r="T85" i="3"/>
  <c r="O85" i="3"/>
  <c r="AO84" i="3"/>
  <c r="AL84" i="3"/>
  <c r="AM84" i="3" s="1"/>
  <c r="AI84" i="3"/>
  <c r="AE84" i="3"/>
  <c r="AG84" i="3" s="1"/>
  <c r="AB84" i="3"/>
  <c r="AC84" i="3" s="1"/>
  <c r="X84" i="3"/>
  <c r="Y84" i="3" s="1"/>
  <c r="T84" i="3"/>
  <c r="O84" i="3"/>
  <c r="AO83" i="3"/>
  <c r="AL83" i="3"/>
  <c r="AM83" i="3" s="1"/>
  <c r="AI83" i="3"/>
  <c r="AE83" i="3"/>
  <c r="AG83" i="3" s="1"/>
  <c r="AB83" i="3"/>
  <c r="AC83" i="3" s="1"/>
  <c r="X83" i="3"/>
  <c r="Y83" i="3" s="1"/>
  <c r="T83" i="3"/>
  <c r="O83" i="3"/>
  <c r="AO82" i="3"/>
  <c r="AL82" i="3"/>
  <c r="AM82" i="3" s="1"/>
  <c r="AI82" i="3"/>
  <c r="AE82" i="3"/>
  <c r="AG82" i="3" s="1"/>
  <c r="AB82" i="3"/>
  <c r="AC82" i="3" s="1"/>
  <c r="X82" i="3"/>
  <c r="Y82" i="3" s="1"/>
  <c r="T82" i="3"/>
  <c r="O82" i="3"/>
  <c r="AO81" i="3"/>
  <c r="AL81" i="3"/>
  <c r="AM81" i="3" s="1"/>
  <c r="AI81" i="3"/>
  <c r="AE81" i="3"/>
  <c r="AG81" i="3" s="1"/>
  <c r="AB81" i="3"/>
  <c r="AC81" i="3" s="1"/>
  <c r="X81" i="3"/>
  <c r="Y81" i="3" s="1"/>
  <c r="T81" i="3"/>
  <c r="O81" i="3"/>
  <c r="AO80" i="3"/>
  <c r="AL80" i="3"/>
  <c r="AM80" i="3" s="1"/>
  <c r="AI80" i="3"/>
  <c r="AE80" i="3"/>
  <c r="AG80" i="3" s="1"/>
  <c r="AB80" i="3"/>
  <c r="AC80" i="3" s="1"/>
  <c r="X80" i="3"/>
  <c r="Y80" i="3" s="1"/>
  <c r="T80" i="3"/>
  <c r="O80" i="3"/>
  <c r="AO79" i="3"/>
  <c r="AL79" i="3"/>
  <c r="AM79" i="3" s="1"/>
  <c r="AI79" i="3"/>
  <c r="AE79" i="3"/>
  <c r="AG79" i="3" s="1"/>
  <c r="AB79" i="3"/>
  <c r="AC79" i="3" s="1"/>
  <c r="X79" i="3"/>
  <c r="Y79" i="3" s="1"/>
  <c r="T79" i="3"/>
  <c r="O79" i="3"/>
  <c r="AO78" i="3"/>
  <c r="AL78" i="3"/>
  <c r="AM78" i="3" s="1"/>
  <c r="AI78" i="3"/>
  <c r="AE78" i="3"/>
  <c r="AG78" i="3" s="1"/>
  <c r="AB78" i="3"/>
  <c r="AC78" i="3" s="1"/>
  <c r="X78" i="3"/>
  <c r="Y78" i="3" s="1"/>
  <c r="T78" i="3"/>
  <c r="O78" i="3"/>
  <c r="AO77" i="3"/>
  <c r="AL77" i="3"/>
  <c r="AM77" i="3" s="1"/>
  <c r="AI77" i="3"/>
  <c r="AE77" i="3"/>
  <c r="AG77" i="3" s="1"/>
  <c r="AB77" i="3"/>
  <c r="AC77" i="3" s="1"/>
  <c r="X77" i="3"/>
  <c r="Y77" i="3" s="1"/>
  <c r="T77" i="3"/>
  <c r="O77" i="3"/>
  <c r="AO76" i="3"/>
  <c r="AL76" i="3"/>
  <c r="AM76" i="3" s="1"/>
  <c r="AI76" i="3"/>
  <c r="AE76" i="3"/>
  <c r="AG76" i="3" s="1"/>
  <c r="AB76" i="3"/>
  <c r="AC76" i="3" s="1"/>
  <c r="X76" i="3"/>
  <c r="Y76" i="3" s="1"/>
  <c r="T76" i="3"/>
  <c r="O76" i="3"/>
  <c r="AO75" i="3"/>
  <c r="AL75" i="3"/>
  <c r="AM75" i="3" s="1"/>
  <c r="AI75" i="3"/>
  <c r="AE75" i="3"/>
  <c r="AG75" i="3" s="1"/>
  <c r="AB75" i="3"/>
  <c r="AC75" i="3" s="1"/>
  <c r="X75" i="3"/>
  <c r="Y75" i="3" s="1"/>
  <c r="T75" i="3"/>
  <c r="O75" i="3"/>
  <c r="AO74" i="3"/>
  <c r="AL74" i="3"/>
  <c r="AM74" i="3" s="1"/>
  <c r="AI74" i="3"/>
  <c r="AE74" i="3"/>
  <c r="AG74" i="3" s="1"/>
  <c r="AB74" i="3"/>
  <c r="AC74" i="3" s="1"/>
  <c r="X74" i="3"/>
  <c r="Y74" i="3" s="1"/>
  <c r="T74" i="3"/>
  <c r="O74" i="3"/>
  <c r="AO73" i="3"/>
  <c r="AL73" i="3"/>
  <c r="AM73" i="3" s="1"/>
  <c r="AI73" i="3"/>
  <c r="AE73" i="3"/>
  <c r="AG73" i="3" s="1"/>
  <c r="AB73" i="3"/>
  <c r="AC73" i="3" s="1"/>
  <c r="X73" i="3"/>
  <c r="Y73" i="3" s="1"/>
  <c r="T73" i="3"/>
  <c r="O73" i="3"/>
  <c r="AO72" i="3"/>
  <c r="AL72" i="3"/>
  <c r="AM72" i="3" s="1"/>
  <c r="AI72" i="3"/>
  <c r="AE72" i="3"/>
  <c r="AG72" i="3" s="1"/>
  <c r="AB72" i="3"/>
  <c r="AC72" i="3" s="1"/>
  <c r="X72" i="3"/>
  <c r="Y72" i="3" s="1"/>
  <c r="T72" i="3"/>
  <c r="O72" i="3"/>
  <c r="AO71" i="3"/>
  <c r="AL71" i="3"/>
  <c r="AM71" i="3" s="1"/>
  <c r="AI71" i="3"/>
  <c r="AE71" i="3"/>
  <c r="AG71" i="3" s="1"/>
  <c r="AB71" i="3"/>
  <c r="AC71" i="3" s="1"/>
  <c r="X71" i="3"/>
  <c r="Y71" i="3" s="1"/>
  <c r="T71" i="3"/>
  <c r="O71" i="3"/>
  <c r="AO70" i="3"/>
  <c r="AL70" i="3"/>
  <c r="AM70" i="3" s="1"/>
  <c r="AI70" i="3"/>
  <c r="AE70" i="3"/>
  <c r="AB70" i="3"/>
  <c r="AC70" i="3" s="1"/>
  <c r="X70" i="3"/>
  <c r="Y70" i="3" s="1"/>
  <c r="T70" i="3"/>
  <c r="O70" i="3"/>
  <c r="AO69" i="3"/>
  <c r="AL69" i="3"/>
  <c r="AI69" i="3"/>
  <c r="AE69" i="3"/>
  <c r="AB69" i="3"/>
  <c r="AC69" i="3" s="1"/>
  <c r="X69" i="3"/>
  <c r="Y69" i="3" s="1"/>
  <c r="T69" i="3"/>
  <c r="O69" i="3"/>
  <c r="AO68" i="3"/>
  <c r="AL68" i="3"/>
  <c r="AI68" i="3"/>
  <c r="AE68" i="3"/>
  <c r="AB68" i="3"/>
  <c r="X68" i="3"/>
  <c r="Y68" i="3" s="1"/>
  <c r="T68" i="3"/>
  <c r="O68" i="3"/>
  <c r="AO67" i="3"/>
  <c r="AL67" i="3"/>
  <c r="AI67" i="3"/>
  <c r="AE67" i="3"/>
  <c r="AB67" i="3"/>
  <c r="AC67" i="3" s="1"/>
  <c r="X67" i="3"/>
  <c r="Y67" i="3" s="1"/>
  <c r="T67" i="3"/>
  <c r="O67" i="3"/>
  <c r="AO66" i="3"/>
  <c r="AL66" i="3"/>
  <c r="AI66" i="3"/>
  <c r="AE66" i="3"/>
  <c r="AB66" i="3"/>
  <c r="AC66" i="3" s="1"/>
  <c r="X66" i="3"/>
  <c r="Y66" i="3" s="1"/>
  <c r="T66" i="3"/>
  <c r="O66" i="3"/>
  <c r="AO65" i="3"/>
  <c r="AL65" i="3"/>
  <c r="AI65" i="3"/>
  <c r="AE65" i="3"/>
  <c r="AB65" i="3"/>
  <c r="AC65" i="3" s="1"/>
  <c r="X65" i="3"/>
  <c r="Y65" i="3" s="1"/>
  <c r="T65" i="3"/>
  <c r="O65" i="3"/>
  <c r="AO64" i="3"/>
  <c r="AL64" i="3"/>
  <c r="AI64" i="3"/>
  <c r="AE64" i="3"/>
  <c r="AG64" i="3" s="1"/>
  <c r="AB64" i="3"/>
  <c r="AC64" i="3" s="1"/>
  <c r="X64" i="3"/>
  <c r="Y64" i="3" s="1"/>
  <c r="T64" i="3"/>
  <c r="U64" i="3" s="1"/>
  <c r="O64" i="3"/>
  <c r="P64" i="3" s="1"/>
  <c r="AO63" i="3"/>
  <c r="AL63" i="3"/>
  <c r="AM63" i="3" s="1"/>
  <c r="AI63" i="3"/>
  <c r="AE63" i="3"/>
  <c r="AG63" i="3" s="1"/>
  <c r="AB63" i="3"/>
  <c r="AC63" i="3" s="1"/>
  <c r="X63" i="3"/>
  <c r="Y63" i="3" s="1"/>
  <c r="T63" i="3"/>
  <c r="U63" i="3" s="1"/>
  <c r="O63" i="3"/>
  <c r="P63" i="3" s="1"/>
  <c r="AO62" i="3"/>
  <c r="AL62" i="3"/>
  <c r="AM62" i="3" s="1"/>
  <c r="AI62" i="3"/>
  <c r="AE62" i="3"/>
  <c r="AG62" i="3" s="1"/>
  <c r="AB62" i="3"/>
  <c r="AC62" i="3" s="1"/>
  <c r="X62" i="3"/>
  <c r="Y62" i="3" s="1"/>
  <c r="T62" i="3"/>
  <c r="U62" i="3" s="1"/>
  <c r="O62" i="3"/>
  <c r="P62" i="3" s="1"/>
  <c r="AO61" i="3"/>
  <c r="AL61" i="3"/>
  <c r="AM61" i="3" s="1"/>
  <c r="AI61" i="3"/>
  <c r="AE61" i="3"/>
  <c r="AG61" i="3" s="1"/>
  <c r="AB61" i="3"/>
  <c r="AC61" i="3" s="1"/>
  <c r="X61" i="3"/>
  <c r="Y61" i="3" s="1"/>
  <c r="T61" i="3"/>
  <c r="U61" i="3" s="1"/>
  <c r="O61" i="3"/>
  <c r="P61" i="3" s="1"/>
  <c r="AO60" i="3"/>
  <c r="AL60" i="3"/>
  <c r="AM60" i="3" s="1"/>
  <c r="AI60" i="3"/>
  <c r="AE60" i="3"/>
  <c r="AG60" i="3" s="1"/>
  <c r="AB60" i="3"/>
  <c r="AC60" i="3" s="1"/>
  <c r="X60" i="3"/>
  <c r="Y60" i="3" s="1"/>
  <c r="T60" i="3"/>
  <c r="U60" i="3" s="1"/>
  <c r="O60" i="3"/>
  <c r="P60" i="3" s="1"/>
  <c r="AO59" i="3"/>
  <c r="AL59" i="3"/>
  <c r="AM59" i="3" s="1"/>
  <c r="AI59" i="3"/>
  <c r="AE59" i="3"/>
  <c r="AG59" i="3" s="1"/>
  <c r="AB59" i="3"/>
  <c r="AC59" i="3" s="1"/>
  <c r="X59" i="3"/>
  <c r="Y59" i="3" s="1"/>
  <c r="T59" i="3"/>
  <c r="U59" i="3" s="1"/>
  <c r="O59" i="3"/>
  <c r="P59" i="3" s="1"/>
  <c r="AO58" i="3"/>
  <c r="AL58" i="3"/>
  <c r="AM58" i="3" s="1"/>
  <c r="AI58" i="3"/>
  <c r="AE58" i="3"/>
  <c r="AG58" i="3" s="1"/>
  <c r="AB58" i="3"/>
  <c r="AC58" i="3" s="1"/>
  <c r="X58" i="3"/>
  <c r="Y58" i="3" s="1"/>
  <c r="T58" i="3"/>
  <c r="U58" i="3" s="1"/>
  <c r="O58" i="3"/>
  <c r="P58" i="3" s="1"/>
  <c r="AO57" i="3"/>
  <c r="AL57" i="3"/>
  <c r="AM57" i="3" s="1"/>
  <c r="AI57" i="3"/>
  <c r="AE57" i="3"/>
  <c r="AG57" i="3" s="1"/>
  <c r="AB57" i="3"/>
  <c r="AC57" i="3" s="1"/>
  <c r="X57" i="3"/>
  <c r="Y57" i="3" s="1"/>
  <c r="T57" i="3"/>
  <c r="U57" i="3" s="1"/>
  <c r="O57" i="3"/>
  <c r="P57" i="3" s="1"/>
  <c r="AO56" i="3"/>
  <c r="AL56" i="3"/>
  <c r="AM56" i="3" s="1"/>
  <c r="AI56" i="3"/>
  <c r="AE56" i="3"/>
  <c r="AG56" i="3" s="1"/>
  <c r="AB56" i="3"/>
  <c r="AC56" i="3" s="1"/>
  <c r="X56" i="3"/>
  <c r="Y56" i="3" s="1"/>
  <c r="T56" i="3"/>
  <c r="U56" i="3" s="1"/>
  <c r="O56" i="3"/>
  <c r="P56" i="3" s="1"/>
  <c r="AO55" i="3"/>
  <c r="AL55" i="3"/>
  <c r="AM55" i="3" s="1"/>
  <c r="AI55" i="3"/>
  <c r="AE55" i="3"/>
  <c r="AG55" i="3" s="1"/>
  <c r="AB55" i="3"/>
  <c r="AC55" i="3" s="1"/>
  <c r="X55" i="3"/>
  <c r="Y55" i="3" s="1"/>
  <c r="T55" i="3"/>
  <c r="U55" i="3" s="1"/>
  <c r="O55" i="3"/>
  <c r="P55" i="3" s="1"/>
  <c r="AO54" i="3"/>
  <c r="AL54" i="3"/>
  <c r="AM54" i="3" s="1"/>
  <c r="AI54" i="3"/>
  <c r="AE54" i="3"/>
  <c r="AG54" i="3" s="1"/>
  <c r="AB54" i="3"/>
  <c r="AC54" i="3" s="1"/>
  <c r="X54" i="3"/>
  <c r="Y54" i="3" s="1"/>
  <c r="T54" i="3"/>
  <c r="U54" i="3" s="1"/>
  <c r="O54" i="3"/>
  <c r="P54" i="3" s="1"/>
  <c r="AO53" i="3"/>
  <c r="AL53" i="3"/>
  <c r="AM53" i="3" s="1"/>
  <c r="AI53" i="3"/>
  <c r="AE53" i="3"/>
  <c r="AG53" i="3" s="1"/>
  <c r="AB53" i="3"/>
  <c r="AC53" i="3" s="1"/>
  <c r="X53" i="3"/>
  <c r="Y53" i="3" s="1"/>
  <c r="T53" i="3"/>
  <c r="U53" i="3" s="1"/>
  <c r="O53" i="3"/>
  <c r="P53" i="3" s="1"/>
  <c r="AO52" i="3"/>
  <c r="AL52" i="3"/>
  <c r="AM52" i="3" s="1"/>
  <c r="AI52" i="3"/>
  <c r="AE52" i="3"/>
  <c r="AG52" i="3" s="1"/>
  <c r="AB52" i="3"/>
  <c r="AC52" i="3" s="1"/>
  <c r="X52" i="3"/>
  <c r="Y52" i="3" s="1"/>
  <c r="T52" i="3"/>
  <c r="U52" i="3" s="1"/>
  <c r="O52" i="3"/>
  <c r="P52" i="3" s="1"/>
  <c r="AO51" i="3"/>
  <c r="AL51" i="3"/>
  <c r="AM51" i="3" s="1"/>
  <c r="AI51" i="3"/>
  <c r="AE51" i="3"/>
  <c r="AG51" i="3" s="1"/>
  <c r="AB51" i="3"/>
  <c r="AC51" i="3" s="1"/>
  <c r="X51" i="3"/>
  <c r="Y51" i="3" s="1"/>
  <c r="T51" i="3"/>
  <c r="U51" i="3" s="1"/>
  <c r="O51" i="3"/>
  <c r="P51" i="3" s="1"/>
  <c r="AO50" i="3"/>
  <c r="AL50" i="3"/>
  <c r="AM50" i="3" s="1"/>
  <c r="AI50" i="3"/>
  <c r="AE50" i="3"/>
  <c r="AG50" i="3" s="1"/>
  <c r="AB50" i="3"/>
  <c r="AC50" i="3" s="1"/>
  <c r="X50" i="3"/>
  <c r="Y50" i="3" s="1"/>
  <c r="T50" i="3"/>
  <c r="U50" i="3" s="1"/>
  <c r="O50" i="3"/>
  <c r="P50" i="3" s="1"/>
  <c r="AO49" i="3"/>
  <c r="AL49" i="3"/>
  <c r="AM49" i="3" s="1"/>
  <c r="AI49" i="3"/>
  <c r="AE49" i="3"/>
  <c r="AG49" i="3" s="1"/>
  <c r="AB49" i="3"/>
  <c r="AC49" i="3" s="1"/>
  <c r="X49" i="3"/>
  <c r="Y49" i="3" s="1"/>
  <c r="T49" i="3"/>
  <c r="U49" i="3" s="1"/>
  <c r="O49" i="3"/>
  <c r="P49" i="3" s="1"/>
  <c r="AO48" i="3"/>
  <c r="AL48" i="3"/>
  <c r="AM48" i="3" s="1"/>
  <c r="AI48" i="3"/>
  <c r="AE48" i="3"/>
  <c r="AG48" i="3" s="1"/>
  <c r="AB48" i="3"/>
  <c r="AC48" i="3" s="1"/>
  <c r="X48" i="3"/>
  <c r="Y48" i="3" s="1"/>
  <c r="T48" i="3"/>
  <c r="U48" i="3" s="1"/>
  <c r="O48" i="3"/>
  <c r="P48" i="3" s="1"/>
  <c r="AO47" i="3"/>
  <c r="AL47" i="3"/>
  <c r="AM47" i="3" s="1"/>
  <c r="AI47" i="3"/>
  <c r="AE47" i="3"/>
  <c r="AG47" i="3" s="1"/>
  <c r="AB47" i="3"/>
  <c r="AC47" i="3" s="1"/>
  <c r="X47" i="3"/>
  <c r="Y47" i="3" s="1"/>
  <c r="T47" i="3"/>
  <c r="U47" i="3" s="1"/>
  <c r="O47" i="3"/>
  <c r="P47" i="3" s="1"/>
  <c r="AO46" i="3"/>
  <c r="AL46" i="3"/>
  <c r="AM46" i="3" s="1"/>
  <c r="AI46" i="3"/>
  <c r="AE46" i="3"/>
  <c r="AG46" i="3" s="1"/>
  <c r="AB46" i="3"/>
  <c r="AC46" i="3" s="1"/>
  <c r="X46" i="3"/>
  <c r="Y46" i="3" s="1"/>
  <c r="T46" i="3"/>
  <c r="U46" i="3" s="1"/>
  <c r="O46" i="3"/>
  <c r="P46" i="3" s="1"/>
  <c r="AO45" i="3"/>
  <c r="AL45" i="3"/>
  <c r="AM45" i="3" s="1"/>
  <c r="AI45" i="3"/>
  <c r="AE45" i="3"/>
  <c r="AG45" i="3" s="1"/>
  <c r="AB45" i="3"/>
  <c r="AC45" i="3" s="1"/>
  <c r="X45" i="3"/>
  <c r="Y45" i="3" s="1"/>
  <c r="T45" i="3"/>
  <c r="U45" i="3" s="1"/>
  <c r="O45" i="3"/>
  <c r="P45" i="3" s="1"/>
  <c r="AO44" i="3"/>
  <c r="AL44" i="3"/>
  <c r="AM44" i="3" s="1"/>
  <c r="AI44" i="3"/>
  <c r="AE44" i="3"/>
  <c r="AG44" i="3" s="1"/>
  <c r="AB44" i="3"/>
  <c r="AC44" i="3" s="1"/>
  <c r="X44" i="3"/>
  <c r="Y44" i="3" s="1"/>
  <c r="T44" i="3"/>
  <c r="U44" i="3" s="1"/>
  <c r="O44" i="3"/>
  <c r="P44" i="3" s="1"/>
  <c r="AO43" i="3"/>
  <c r="AL43" i="3"/>
  <c r="AM43" i="3" s="1"/>
  <c r="AI43" i="3"/>
  <c r="AE43" i="3"/>
  <c r="AG43" i="3" s="1"/>
  <c r="AB43" i="3"/>
  <c r="AC43" i="3" s="1"/>
  <c r="X43" i="3"/>
  <c r="Y43" i="3" s="1"/>
  <c r="T43" i="3"/>
  <c r="U43" i="3" s="1"/>
  <c r="O43" i="3"/>
  <c r="P43" i="3" s="1"/>
  <c r="AO42" i="3"/>
  <c r="AL42" i="3"/>
  <c r="AM42" i="3" s="1"/>
  <c r="AI42" i="3"/>
  <c r="AE42" i="3"/>
  <c r="AG42" i="3" s="1"/>
  <c r="AB42" i="3"/>
  <c r="AC42" i="3" s="1"/>
  <c r="X42" i="3"/>
  <c r="Y42" i="3" s="1"/>
  <c r="T42" i="3"/>
  <c r="U42" i="3" s="1"/>
  <c r="O42" i="3"/>
  <c r="P42" i="3" s="1"/>
  <c r="AO41" i="3"/>
  <c r="AL41" i="3"/>
  <c r="AM41" i="3" s="1"/>
  <c r="AI41" i="3"/>
  <c r="AE41" i="3"/>
  <c r="AG41" i="3" s="1"/>
  <c r="AB41" i="3"/>
  <c r="AC41" i="3" s="1"/>
  <c r="X41" i="3"/>
  <c r="Y41" i="3" s="1"/>
  <c r="T41" i="3"/>
  <c r="U41" i="3" s="1"/>
  <c r="O41" i="3"/>
  <c r="P41" i="3" s="1"/>
  <c r="AO40" i="3"/>
  <c r="AL40" i="3"/>
  <c r="AM40" i="3" s="1"/>
  <c r="AI40" i="3"/>
  <c r="AE40" i="3"/>
  <c r="AG40" i="3" s="1"/>
  <c r="AB40" i="3"/>
  <c r="AC40" i="3" s="1"/>
  <c r="X40" i="3"/>
  <c r="Y40" i="3" s="1"/>
  <c r="T40" i="3"/>
  <c r="U40" i="3" s="1"/>
  <c r="O40" i="3"/>
  <c r="P40" i="3" s="1"/>
  <c r="AO39" i="3"/>
  <c r="AL39" i="3"/>
  <c r="AM39" i="3" s="1"/>
  <c r="AI39" i="3"/>
  <c r="AE39" i="3"/>
  <c r="AG39" i="3" s="1"/>
  <c r="AB39" i="3"/>
  <c r="AC39" i="3" s="1"/>
  <c r="X39" i="3"/>
  <c r="Y39" i="3" s="1"/>
  <c r="T39" i="3"/>
  <c r="U39" i="3" s="1"/>
  <c r="O39" i="3"/>
  <c r="P39" i="3" s="1"/>
  <c r="AO38" i="3"/>
  <c r="AL38" i="3"/>
  <c r="AM38" i="3" s="1"/>
  <c r="AI38" i="3"/>
  <c r="AE38" i="3"/>
  <c r="AG38" i="3" s="1"/>
  <c r="AB38" i="3"/>
  <c r="AC38" i="3" s="1"/>
  <c r="X38" i="3"/>
  <c r="Y38" i="3" s="1"/>
  <c r="T38" i="3"/>
  <c r="U38" i="3" s="1"/>
  <c r="O38" i="3"/>
  <c r="P38" i="3" s="1"/>
  <c r="AO37" i="3"/>
  <c r="AL37" i="3"/>
  <c r="AM37" i="3" s="1"/>
  <c r="AI37" i="3"/>
  <c r="AE37" i="3"/>
  <c r="AG37" i="3" s="1"/>
  <c r="AB37" i="3"/>
  <c r="AC37" i="3" s="1"/>
  <c r="X37" i="3"/>
  <c r="Y37" i="3" s="1"/>
  <c r="T37" i="3"/>
  <c r="U37" i="3" s="1"/>
  <c r="O37" i="3"/>
  <c r="P37" i="3" s="1"/>
  <c r="AO36" i="3"/>
  <c r="AL36" i="3"/>
  <c r="AM36" i="3" s="1"/>
  <c r="AI36" i="3"/>
  <c r="AE36" i="3"/>
  <c r="AG36" i="3" s="1"/>
  <c r="AB36" i="3"/>
  <c r="AC36" i="3" s="1"/>
  <c r="X36" i="3"/>
  <c r="Y36" i="3" s="1"/>
  <c r="T36" i="3"/>
  <c r="U36" i="3" s="1"/>
  <c r="O36" i="3"/>
  <c r="P36" i="3" s="1"/>
  <c r="AO35" i="3"/>
  <c r="AL35" i="3"/>
  <c r="AM35" i="3" s="1"/>
  <c r="AI35" i="3"/>
  <c r="AE35" i="3"/>
  <c r="AG35" i="3" s="1"/>
  <c r="AB35" i="3"/>
  <c r="AC35" i="3" s="1"/>
  <c r="X35" i="3"/>
  <c r="Y35" i="3" s="1"/>
  <c r="T35" i="3"/>
  <c r="U35" i="3" s="1"/>
  <c r="O35" i="3"/>
  <c r="P35" i="3" s="1"/>
  <c r="AO34" i="3"/>
  <c r="AL34" i="3"/>
  <c r="AM34" i="3" s="1"/>
  <c r="AI34" i="3"/>
  <c r="AE34" i="3"/>
  <c r="AG34" i="3" s="1"/>
  <c r="AB34" i="3"/>
  <c r="AC34" i="3" s="1"/>
  <c r="X34" i="3"/>
  <c r="Y34" i="3" s="1"/>
  <c r="T34" i="3"/>
  <c r="U34" i="3" s="1"/>
  <c r="O34" i="3"/>
  <c r="P34" i="3" s="1"/>
  <c r="AO33" i="3"/>
  <c r="AL33" i="3"/>
  <c r="AM33" i="3" s="1"/>
  <c r="AI33" i="3"/>
  <c r="AE33" i="3"/>
  <c r="AG33" i="3" s="1"/>
  <c r="AB33" i="3"/>
  <c r="AC33" i="3" s="1"/>
  <c r="X33" i="3"/>
  <c r="Y33" i="3" s="1"/>
  <c r="T33" i="3"/>
  <c r="U33" i="3" s="1"/>
  <c r="O33" i="3"/>
  <c r="P33" i="3" s="1"/>
  <c r="AO32" i="3"/>
  <c r="AL32" i="3"/>
  <c r="AM32" i="3" s="1"/>
  <c r="AI32" i="3"/>
  <c r="AE32" i="3"/>
  <c r="AG32" i="3" s="1"/>
  <c r="AB32" i="3"/>
  <c r="AC32" i="3" s="1"/>
  <c r="X32" i="3"/>
  <c r="Y32" i="3" s="1"/>
  <c r="T32" i="3"/>
  <c r="U32" i="3" s="1"/>
  <c r="O32" i="3"/>
  <c r="P32" i="3" s="1"/>
  <c r="AO31" i="3"/>
  <c r="AL31" i="3"/>
  <c r="AI31" i="3"/>
  <c r="AE31" i="3"/>
  <c r="AG31" i="3" s="1"/>
  <c r="AB31" i="3"/>
  <c r="AC31" i="3" s="1"/>
  <c r="X31" i="3"/>
  <c r="Y31" i="3" s="1"/>
  <c r="T31" i="3"/>
  <c r="U31" i="3" s="1"/>
  <c r="O31" i="3"/>
  <c r="AO30" i="3"/>
  <c r="AL30" i="3"/>
  <c r="AM30" i="3" s="1"/>
  <c r="AI30" i="3"/>
  <c r="AE30" i="3"/>
  <c r="AG30" i="3" s="1"/>
  <c r="AB30" i="3"/>
  <c r="AC30" i="3" s="1"/>
  <c r="X30" i="3"/>
  <c r="Y30" i="3" s="1"/>
  <c r="T30" i="3"/>
  <c r="U30" i="3" s="1"/>
  <c r="O30" i="3"/>
  <c r="P30" i="3" s="1"/>
  <c r="AO29" i="3"/>
  <c r="AL29" i="3"/>
  <c r="AM29" i="3" s="1"/>
  <c r="AI29" i="3"/>
  <c r="AE29" i="3"/>
  <c r="AG29" i="3" s="1"/>
  <c r="AB29" i="3"/>
  <c r="AC29" i="3" s="1"/>
  <c r="X29" i="3"/>
  <c r="Y29" i="3" s="1"/>
  <c r="T29" i="3"/>
  <c r="U29" i="3" s="1"/>
  <c r="O29" i="3"/>
  <c r="P29" i="3" s="1"/>
  <c r="AO28" i="3"/>
  <c r="AL28" i="3"/>
  <c r="AI28" i="3"/>
  <c r="AE28" i="3"/>
  <c r="AG28" i="3" s="1"/>
  <c r="AB28" i="3"/>
  <c r="AC28" i="3" s="1"/>
  <c r="X28" i="3"/>
  <c r="Y28" i="3" s="1"/>
  <c r="T28" i="3"/>
  <c r="U28" i="3" s="1"/>
  <c r="O28" i="3"/>
  <c r="AO27" i="3"/>
  <c r="AL27" i="3"/>
  <c r="AM27" i="3" s="1"/>
  <c r="AI27" i="3"/>
  <c r="AE27" i="3"/>
  <c r="AG27" i="3" s="1"/>
  <c r="AB27" i="3"/>
  <c r="AC27" i="3" s="1"/>
  <c r="X27" i="3"/>
  <c r="Y27" i="3" s="1"/>
  <c r="T27" i="3"/>
  <c r="U27" i="3" s="1"/>
  <c r="O27" i="3"/>
  <c r="AO26" i="3"/>
  <c r="AL26" i="3"/>
  <c r="AM26" i="3" s="1"/>
  <c r="AI26" i="3"/>
  <c r="AE26" i="3"/>
  <c r="AG26" i="3" s="1"/>
  <c r="AB26" i="3"/>
  <c r="AC26" i="3" s="1"/>
  <c r="X26" i="3"/>
  <c r="Y26" i="3" s="1"/>
  <c r="T26" i="3"/>
  <c r="U26" i="3" s="1"/>
  <c r="O26" i="3"/>
  <c r="P26" i="3" s="1"/>
  <c r="AO25" i="3"/>
  <c r="AL25" i="3"/>
  <c r="AM25" i="3" s="1"/>
  <c r="AI25" i="3"/>
  <c r="AE25" i="3"/>
  <c r="AG25" i="3" s="1"/>
  <c r="AB25" i="3"/>
  <c r="AC25" i="3" s="1"/>
  <c r="X25" i="3"/>
  <c r="Y25" i="3" s="1"/>
  <c r="T25" i="3"/>
  <c r="U25" i="3" s="1"/>
  <c r="O25" i="3"/>
  <c r="AO24" i="3"/>
  <c r="AL24" i="3"/>
  <c r="AM24" i="3" s="1"/>
  <c r="AI24" i="3"/>
  <c r="AE24" i="3"/>
  <c r="AG24" i="3" s="1"/>
  <c r="AB24" i="3"/>
  <c r="AC24" i="3" s="1"/>
  <c r="X24" i="3"/>
  <c r="Y24" i="3" s="1"/>
  <c r="T24" i="3"/>
  <c r="U24" i="3" s="1"/>
  <c r="O24" i="3"/>
  <c r="AO23" i="3"/>
  <c r="AL23" i="3"/>
  <c r="AM23" i="3" s="1"/>
  <c r="AI23" i="3"/>
  <c r="AE23" i="3"/>
  <c r="AG23" i="3" s="1"/>
  <c r="AB23" i="3"/>
  <c r="AC23" i="3" s="1"/>
  <c r="X23" i="3"/>
  <c r="Y23" i="3" s="1"/>
  <c r="T23" i="3"/>
  <c r="U23" i="3" s="1"/>
  <c r="O23" i="3"/>
  <c r="AO22" i="3"/>
  <c r="AL22" i="3"/>
  <c r="AM22" i="3" s="1"/>
  <c r="AI22" i="3"/>
  <c r="AE22" i="3"/>
  <c r="AG22" i="3" s="1"/>
  <c r="AB22" i="3"/>
  <c r="AC22" i="3" s="1"/>
  <c r="X22" i="3"/>
  <c r="Y22" i="3" s="1"/>
  <c r="T22" i="3"/>
  <c r="U22" i="3" s="1"/>
  <c r="O22" i="3"/>
  <c r="P22" i="3" s="1"/>
  <c r="AO21" i="3"/>
  <c r="AL21" i="3"/>
  <c r="AI21" i="3"/>
  <c r="AE21" i="3"/>
  <c r="AG21" i="3" s="1"/>
  <c r="AB21" i="3"/>
  <c r="AC21" i="3" s="1"/>
  <c r="X21" i="3"/>
  <c r="Y21" i="3" s="1"/>
  <c r="T21" i="3"/>
  <c r="U21" i="3" s="1"/>
  <c r="O21" i="3"/>
  <c r="AO20" i="3"/>
  <c r="AL20" i="3"/>
  <c r="AI20" i="3"/>
  <c r="AE20" i="3"/>
  <c r="AG20" i="3" s="1"/>
  <c r="AB20" i="3"/>
  <c r="AC20" i="3" s="1"/>
  <c r="X20" i="3"/>
  <c r="Y20" i="3" s="1"/>
  <c r="T20" i="3"/>
  <c r="U20" i="3" s="1"/>
  <c r="O20" i="3"/>
  <c r="AO19" i="3"/>
  <c r="AL19" i="3"/>
  <c r="AI19" i="3"/>
  <c r="AE19" i="3"/>
  <c r="AG19" i="3" s="1"/>
  <c r="AB19" i="3"/>
  <c r="AC19" i="3" s="1"/>
  <c r="X19" i="3"/>
  <c r="Y19" i="3" s="1"/>
  <c r="T19" i="3"/>
  <c r="U19" i="3" s="1"/>
  <c r="O19" i="3"/>
  <c r="AO18" i="3"/>
  <c r="AL18" i="3"/>
  <c r="AI18" i="3"/>
  <c r="AE18" i="3"/>
  <c r="AG18" i="3" s="1"/>
  <c r="AB18" i="3"/>
  <c r="AC18" i="3" s="1"/>
  <c r="X18" i="3"/>
  <c r="Y18" i="3" s="1"/>
  <c r="T18" i="3"/>
  <c r="U18" i="3" s="1"/>
  <c r="O18" i="3"/>
  <c r="AO17" i="3"/>
  <c r="AL17" i="3"/>
  <c r="AI17" i="3"/>
  <c r="AE17" i="3"/>
  <c r="AG17" i="3" s="1"/>
  <c r="AB17" i="3"/>
  <c r="AC17" i="3" s="1"/>
  <c r="X17" i="3"/>
  <c r="Y17" i="3" s="1"/>
  <c r="T17" i="3"/>
  <c r="U17" i="3" s="1"/>
  <c r="O17" i="3"/>
  <c r="AO16" i="3"/>
  <c r="AL16" i="3"/>
  <c r="AM16" i="3" s="1"/>
  <c r="AI16" i="3"/>
  <c r="AE16" i="3"/>
  <c r="AG16" i="3" s="1"/>
  <c r="AB16" i="3"/>
  <c r="AC16" i="3" s="1"/>
  <c r="X16" i="3"/>
  <c r="Y16" i="3" s="1"/>
  <c r="T16" i="3"/>
  <c r="U16" i="3" s="1"/>
  <c r="O16" i="3"/>
  <c r="P16" i="3" s="1"/>
  <c r="AO15" i="3"/>
  <c r="AL15" i="3"/>
  <c r="AM15" i="3" s="1"/>
  <c r="AI15" i="3"/>
  <c r="AE15" i="3"/>
  <c r="AG15" i="3" s="1"/>
  <c r="AB15" i="3"/>
  <c r="AC15" i="3" s="1"/>
  <c r="X15" i="3"/>
  <c r="Y15" i="3" s="1"/>
  <c r="T15" i="3"/>
  <c r="U15" i="3" s="1"/>
  <c r="P15" i="3"/>
  <c r="AO14" i="3"/>
  <c r="AL14" i="3"/>
  <c r="AM14" i="3" s="1"/>
  <c r="AI14" i="3"/>
  <c r="AE14" i="3"/>
  <c r="AG14" i="3" s="1"/>
  <c r="AB14" i="3"/>
  <c r="AC14" i="3" s="1"/>
  <c r="X14" i="3"/>
  <c r="Y14" i="3" s="1"/>
  <c r="T14" i="3"/>
  <c r="U14" i="3" s="1"/>
  <c r="P14" i="3"/>
  <c r="AO13" i="3"/>
  <c r="AL13" i="3"/>
  <c r="AM13" i="3" s="1"/>
  <c r="AI13" i="3"/>
  <c r="AE13" i="3"/>
  <c r="AG13" i="3" s="1"/>
  <c r="AB13" i="3"/>
  <c r="AC13" i="3" s="1"/>
  <c r="X13" i="3"/>
  <c r="Y13" i="3" s="1"/>
  <c r="T13" i="3"/>
  <c r="U13" i="3" s="1"/>
  <c r="P13" i="3"/>
  <c r="AO12" i="3"/>
  <c r="AL12" i="3"/>
  <c r="AM12" i="3" s="1"/>
  <c r="AI12" i="3"/>
  <c r="AE12" i="3"/>
  <c r="AG12" i="3" s="1"/>
  <c r="AB12" i="3"/>
  <c r="AC12" i="3" s="1"/>
  <c r="X12" i="3"/>
  <c r="Y12" i="3" s="1"/>
  <c r="T12" i="3"/>
  <c r="U12" i="3" s="1"/>
  <c r="P12" i="3"/>
  <c r="AO11" i="3"/>
  <c r="AL11" i="3"/>
  <c r="AM11" i="3" s="1"/>
  <c r="AI11" i="3"/>
  <c r="AE11" i="3"/>
  <c r="AG11" i="3" s="1"/>
  <c r="AB11" i="3"/>
  <c r="AC11" i="3" s="1"/>
  <c r="X11" i="3"/>
  <c r="Y11" i="3" s="1"/>
  <c r="T11" i="3"/>
  <c r="U11" i="3" s="1"/>
  <c r="P11" i="3"/>
  <c r="AO10" i="3"/>
  <c r="AL10" i="3"/>
  <c r="AM10" i="3" s="1"/>
  <c r="AI10" i="3"/>
  <c r="AE10" i="3"/>
  <c r="AG10" i="3" s="1"/>
  <c r="AB10" i="3"/>
  <c r="AC10" i="3" s="1"/>
  <c r="X10" i="3"/>
  <c r="Y10" i="3" s="1"/>
  <c r="T10" i="3"/>
  <c r="U10" i="3" s="1"/>
  <c r="O10" i="3"/>
  <c r="P10" i="3" s="1"/>
  <c r="AO9" i="3"/>
  <c r="AL9" i="3"/>
  <c r="AM9" i="3" s="1"/>
  <c r="AI9" i="3"/>
  <c r="AE9" i="3"/>
  <c r="AG9" i="3" s="1"/>
  <c r="AB9" i="3"/>
  <c r="AC9" i="3" s="1"/>
  <c r="X9" i="3"/>
  <c r="Y9" i="3" s="1"/>
  <c r="T9" i="3"/>
  <c r="U9" i="3" s="1"/>
  <c r="O9" i="3"/>
  <c r="P9" i="3" s="1"/>
  <c r="AO8" i="3"/>
  <c r="AL8" i="3"/>
  <c r="AM8" i="3" s="1"/>
  <c r="AI8" i="3"/>
  <c r="AE8" i="3"/>
  <c r="AG8" i="3" s="1"/>
  <c r="AB8" i="3"/>
  <c r="AC8" i="3" s="1"/>
  <c r="X8" i="3"/>
  <c r="Y8" i="3" s="1"/>
  <c r="T8" i="3"/>
  <c r="U8" i="3" s="1"/>
  <c r="O8" i="3"/>
  <c r="P8" i="3" s="1"/>
  <c r="AO7" i="3"/>
  <c r="AL7" i="3"/>
  <c r="AI7" i="3"/>
  <c r="AE7" i="3"/>
  <c r="AG7" i="3" s="1"/>
  <c r="AB7" i="3"/>
  <c r="AC7" i="3" s="1"/>
  <c r="X7" i="3"/>
  <c r="Y7" i="3" s="1"/>
  <c r="T7" i="3"/>
  <c r="U7" i="3" s="1"/>
  <c r="O7" i="3"/>
  <c r="P7" i="3" s="1"/>
  <c r="AO6" i="3"/>
  <c r="AL6" i="3"/>
  <c r="AM6" i="3" s="1"/>
  <c r="AI6" i="3"/>
  <c r="AE6" i="3"/>
  <c r="AG6" i="3" s="1"/>
  <c r="AB6" i="3"/>
  <c r="AC6" i="3" s="1"/>
  <c r="X6" i="3"/>
  <c r="Y6" i="3" s="1"/>
  <c r="T6" i="3"/>
  <c r="U6" i="3" s="1"/>
  <c r="O6" i="3"/>
  <c r="P6" i="3" s="1"/>
  <c r="AO5" i="3"/>
  <c r="AL5" i="3"/>
  <c r="AM5" i="3" s="1"/>
  <c r="AI5" i="3"/>
  <c r="AE5" i="3"/>
  <c r="AG5" i="3" s="1"/>
  <c r="AB5" i="3"/>
  <c r="AC5" i="3" s="1"/>
  <c r="X5" i="3"/>
  <c r="Y5" i="3" s="1"/>
  <c r="T5" i="3"/>
  <c r="U5" i="3" s="1"/>
  <c r="O5" i="3"/>
  <c r="P5" i="3" s="1"/>
  <c r="AO4" i="3"/>
  <c r="AL4" i="3"/>
  <c r="AM4" i="3" s="1"/>
  <c r="AI4" i="3"/>
  <c r="AE4" i="3"/>
  <c r="AG4" i="3" s="1"/>
  <c r="AB4" i="3"/>
  <c r="AC4" i="3" s="1"/>
  <c r="X4" i="3"/>
  <c r="Y4" i="3" s="1"/>
  <c r="T4" i="3"/>
  <c r="U4" i="3" s="1"/>
  <c r="O4" i="3"/>
  <c r="P4" i="3" s="1"/>
  <c r="AO3" i="3"/>
  <c r="AL3" i="3"/>
  <c r="AI3" i="3"/>
  <c r="AE3" i="3"/>
  <c r="AG3" i="3" s="1"/>
  <c r="AB3" i="3"/>
  <c r="AC3" i="3" s="1"/>
  <c r="X3" i="3"/>
  <c r="Y3" i="3" s="1"/>
  <c r="T3" i="3"/>
  <c r="U3" i="3" s="1"/>
  <c r="O3" i="3"/>
  <c r="P3" i="3" s="1"/>
  <c r="AO2" i="3"/>
  <c r="AL2" i="3"/>
  <c r="AI2" i="3"/>
  <c r="AE2" i="3"/>
  <c r="AG2" i="3" s="1"/>
  <c r="AB2" i="3"/>
  <c r="AC2" i="3" s="1"/>
  <c r="X2" i="3"/>
  <c r="Y2" i="3" s="1"/>
  <c r="T2" i="3"/>
  <c r="U2" i="3" s="1"/>
  <c r="O2" i="3"/>
  <c r="P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ASEGURAMIENTO</author>
    <author>MARGOTH JACKELINE LEON SANCHEZ</author>
  </authors>
  <commentList>
    <comment ref="D4" authorId="0" shapeId="0" xr:uid="{00000000-0006-0000-0100-000001000000}">
      <text>
        <r>
          <rPr>
            <b/>
            <sz val="9"/>
            <color indexed="81"/>
            <rFont val="Tahoma"/>
            <family val="2"/>
          </rPr>
          <t>LENOVO:</t>
        </r>
        <r>
          <rPr>
            <sz val="9"/>
            <color indexed="81"/>
            <rFont val="Tahoma"/>
            <family val="2"/>
          </rPr>
          <t xml:space="preserve">
DIRESA, REDES
2 INFORMES DE EVALUACION
4 INFORMES MONITOREO</t>
        </r>
      </text>
    </comment>
    <comment ref="E4" authorId="0" shapeId="0" xr:uid="{00000000-0006-0000-0100-000002000000}">
      <text>
        <r>
          <rPr>
            <b/>
            <sz val="9"/>
            <color indexed="81"/>
            <rFont val="Tahoma"/>
            <family val="2"/>
          </rPr>
          <t>LENOVO:</t>
        </r>
        <r>
          <rPr>
            <sz val="9"/>
            <color indexed="81"/>
            <rFont val="Tahoma"/>
            <family val="2"/>
          </rPr>
          <t xml:space="preserve">
DIRESA, REDES, UE
2 INFORMES AL AÑO( semestral)
 de las actividades realizadas para la implementación de los documentos técnicos normativos aprobados en el ejercicio anual anterior</t>
        </r>
      </text>
    </comment>
    <comment ref="F4" authorId="1" shapeId="0" xr:uid="{00000000-0006-0000-0100-000003000000}">
      <text>
        <r>
          <rPr>
            <b/>
            <sz val="9"/>
            <color indexed="81"/>
            <rFont val="Tahoma"/>
            <family val="2"/>
          </rPr>
          <t>ASEGURAMIENTO:</t>
        </r>
        <r>
          <rPr>
            <sz val="9"/>
            <color indexed="81"/>
            <rFont val="Tahoma"/>
            <family val="2"/>
          </rPr>
          <t xml:space="preserve">
Programan IPRESS del 1° nivel de atención y del 2° nivel de atención con población asignada:
 20% de la población femenina de 25 a 64 años afiliadas al SIS el año anterior.*
*En el grupo poblacional femenino de 30 a 49 años sólo se programará Papanicolaou en las IPRESS donde no se encuentre disponible el tamizaje con la DM-VPH e IVAA.</t>
        </r>
      </text>
    </comment>
    <comment ref="G4" authorId="1" shapeId="0" xr:uid="{00000000-0006-0000-0100-000004000000}">
      <text>
        <r>
          <rPr>
            <b/>
            <sz val="9"/>
            <color indexed="81"/>
            <rFont val="Tahoma"/>
            <family val="2"/>
          </rPr>
          <t>ASEGURAMIENTO:</t>
        </r>
        <r>
          <rPr>
            <sz val="9"/>
            <color indexed="81"/>
            <rFont val="Tahoma"/>
            <family val="2"/>
          </rPr>
          <t xml:space="preserve">
20% de la población femenina de 30 a 49 años afiliadas al SIS el año anterior
IPRESS DE 1ER NIVEL DE Atención Y 2DO NIVEL CON POB ADCRITA
Se realiza sólo un tipo de tamizaje de cáncer de cuello uterino para este grupo etáreo a cada mujer y se programará solo en las IPRESS donde no se encuentre disponible el tamizaje con la DM-VPH.</t>
        </r>
      </text>
    </comment>
    <comment ref="H4" authorId="1" shapeId="0" xr:uid="{00000000-0006-0000-0100-000005000000}">
      <text>
        <r>
          <rPr>
            <b/>
            <sz val="9"/>
            <color indexed="81"/>
            <rFont val="Tahoma"/>
            <family val="2"/>
          </rPr>
          <t>ASEGURAMIENTO:</t>
        </r>
        <r>
          <rPr>
            <sz val="9"/>
            <color indexed="81"/>
            <rFont val="Tahoma"/>
            <family val="2"/>
          </rPr>
          <t xml:space="preserve">
 ASEGURAMIENTO:
20% de la población femenina de 30 a 49 años afiliadas al SIS el año anterior
IPRESS DE 1ER NIVEL DE Atención Y 2DO NIVEL CON POB ADCRITA
Se realiza sólo un tipo de tamizaje de cáncer de cuello uterino para este grupo etáreo a cada mujer y se programará solo en las IPRESS donde se encuentre disponible el tamizaje con la DM-VPH.A</t>
        </r>
      </text>
    </comment>
    <comment ref="M4" authorId="1" shapeId="0" xr:uid="{00000000-0006-0000-0100-000006000000}">
      <text>
        <r>
          <rPr>
            <b/>
            <sz val="9"/>
            <color indexed="81"/>
            <rFont val="Tahoma"/>
            <family val="2"/>
          </rPr>
          <t>ASEGURAMIENTO:</t>
        </r>
        <r>
          <rPr>
            <sz val="9"/>
            <color indexed="81"/>
            <rFont val="Tahoma"/>
            <family val="2"/>
          </rPr>
          <t xml:space="preserve">
10% de la población de 18 a 75 años afiliada al SIS 
EESS. 1 NIVEL y II NIVEL CON POBL ASIGADA
reciben 2 consejerías para prevenir cáncer, registrados en el HIS con código 99402.08 y LAB = “2”.</t>
        </r>
      </text>
    </comment>
    <comment ref="N4" authorId="1" shapeId="0" xr:uid="{00000000-0006-0000-0100-000007000000}">
      <text>
        <r>
          <rPr>
            <b/>
            <sz val="9"/>
            <color indexed="81"/>
            <rFont val="Tahoma"/>
            <family val="2"/>
          </rPr>
          <t>ASEGURAMIENTO:</t>
        </r>
        <r>
          <rPr>
            <sz val="9"/>
            <color indexed="81"/>
            <rFont val="Tahoma"/>
            <family val="2"/>
          </rPr>
          <t xml:space="preserve">
Poblac.de 40 a 69 años
Programacion : 20% de la pob aseg SIS
categ. 1er y 2do nivel con pob asignada</t>
        </r>
      </text>
    </comment>
    <comment ref="O4" authorId="2" shapeId="0" xr:uid="{00000000-0006-0000-0100-000008000000}">
      <text>
        <r>
          <rPr>
            <b/>
            <sz val="9"/>
            <color indexed="81"/>
            <rFont val="Tahoma"/>
            <family val="2"/>
          </rPr>
          <t>MARGOTH JACKELINE LEON SANCHEZ:</t>
        </r>
        <r>
          <rPr>
            <sz val="9"/>
            <color indexed="81"/>
            <rFont val="Tahoma"/>
            <family val="2"/>
          </rPr>
          <t xml:space="preserve">
</t>
        </r>
        <r>
          <rPr>
            <sz val="11"/>
            <color indexed="81"/>
            <rFont val="Tahoma"/>
            <family val="2"/>
          </rPr>
          <t xml:space="preserve"> </t>
        </r>
        <r>
          <rPr>
            <sz val="10"/>
            <color indexed="81"/>
            <rFont val="Tahoma"/>
            <family val="2"/>
          </rPr>
          <t>población comprendida entre 50 a 70 años de edad, evaluación con el Test de sangre oculta en heces.
CATEGORIA : I-3, I-4 y II-1 Pob adscrita
Programacion : 15% pob asegurada SIS año anterior</t>
        </r>
      </text>
    </comment>
    <comment ref="P4" authorId="2" shapeId="0" xr:uid="{00000000-0006-0000-0100-000009000000}">
      <text>
        <r>
          <rPr>
            <b/>
            <sz val="9"/>
            <color indexed="81"/>
            <rFont val="Tahoma"/>
            <family val="2"/>
          </rPr>
          <t>MARGOTH JACKELINE LEON SANCHEZ:</t>
        </r>
        <r>
          <rPr>
            <sz val="9"/>
            <color indexed="81"/>
            <rFont val="Tahoma"/>
            <family val="2"/>
          </rPr>
          <t xml:space="preserve">
población comprendida entre 50 a 75 años de edad, evaluación con antigeno prostatico PSA
CATEGORIA : I-3, I-4 y II-1 Pob adscrita 
15 % de la pob asegurada SIS del año anterior</t>
        </r>
      </text>
    </comment>
    <comment ref="Q4" authorId="2" shapeId="0" xr:uid="{00000000-0006-0000-0100-00000A000000}">
      <text>
        <r>
          <rPr>
            <b/>
            <sz val="9"/>
            <color indexed="81"/>
            <rFont val="Tahoma"/>
            <family val="2"/>
          </rPr>
          <t>MARGOTH JACKELINE LEON SANCHEZ:</t>
        </r>
        <r>
          <rPr>
            <sz val="9"/>
            <color indexed="81"/>
            <rFont val="Tahoma"/>
            <family val="2"/>
          </rPr>
          <t xml:space="preserve">
población comprendida entre 18 a 70 años de edad, 
CATEGORIA : I-2, I-4 y II-1 Pob adscrita 
15 % de la pob asegurada SIS del año anterior</t>
        </r>
      </text>
    </comment>
    <comment ref="R4" authorId="1" shapeId="0" xr:uid="{00000000-0006-0000-0100-00000B000000}">
      <text>
        <r>
          <rPr>
            <b/>
            <sz val="9"/>
            <color indexed="81"/>
            <rFont val="Tahoma"/>
            <family val="2"/>
          </rPr>
          <t>ASEGURAMIENTO:</t>
        </r>
        <r>
          <rPr>
            <sz val="9"/>
            <color indexed="81"/>
            <rFont val="Tahoma"/>
            <family val="2"/>
          </rPr>
          <t xml:space="preserve">
Programan: EESS del 1° nivel de atención (Categorías I-2 hasta el I-4) y del 2° nivel de atención con población asignada  que cuenten con equipo de crioterapia o termocoagulación 
 El 10% adicional al número de mujeres tratadas con terapia de ablación para lesiones premalignas de cuello uterino el año anterior a la programación.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ASEGURAMIENTO</author>
    <author>MARGOTH JACKELINE LEON SANCHEZ</author>
  </authors>
  <commentList>
    <comment ref="C4" authorId="0" shapeId="0" xr:uid="{00000000-0006-0000-0200-000001000000}">
      <text>
        <r>
          <rPr>
            <b/>
            <sz val="9"/>
            <color indexed="81"/>
            <rFont val="Tahoma"/>
            <family val="2"/>
          </rPr>
          <t>LENOVO:</t>
        </r>
        <r>
          <rPr>
            <sz val="9"/>
            <color indexed="81"/>
            <rFont val="Tahoma"/>
            <family val="2"/>
          </rPr>
          <t xml:space="preserve">
DIRESA, REDES
2 INFORMES DE EVALUACION
4 INFORMES MONITOREO</t>
        </r>
      </text>
    </comment>
    <comment ref="D4" authorId="0" shapeId="0" xr:uid="{00000000-0006-0000-0200-000002000000}">
      <text>
        <r>
          <rPr>
            <b/>
            <sz val="9"/>
            <color indexed="81"/>
            <rFont val="Tahoma"/>
            <family val="2"/>
          </rPr>
          <t>LENOVO:</t>
        </r>
        <r>
          <rPr>
            <sz val="9"/>
            <color indexed="81"/>
            <rFont val="Tahoma"/>
            <family val="2"/>
          </rPr>
          <t xml:space="preserve">
DIRESA, REDES, UE
2 INFORMES AL AÑO( semestral)
 de las actividades realizadas para la implementación de los documentos técnicos normativos aprobados en el ejercicio anual anterior</t>
        </r>
      </text>
    </comment>
    <comment ref="E4" authorId="1" shapeId="0" xr:uid="{00000000-0006-0000-0200-000003000000}">
      <text>
        <r>
          <rPr>
            <b/>
            <sz val="9"/>
            <color indexed="81"/>
            <rFont val="Tahoma"/>
            <family val="2"/>
          </rPr>
          <t>ASEGURAMIENTO:</t>
        </r>
        <r>
          <rPr>
            <sz val="9"/>
            <color indexed="81"/>
            <rFont val="Tahoma"/>
            <family val="2"/>
          </rPr>
          <t xml:space="preserve">
Programan IPRESS del 1° nivel de atención y del 2° nivel de atención con población asignada:
 20% de la población femenina de 25 a 64 años afiliadas al SIS el año anterior.*
*En el grupo poblacional femenino de 30 a 49 años sólo se programará Papanicolaou en las IPRESS donde no se encuentre disponible el tamizaje con la DM-VPH e IVAA.</t>
        </r>
      </text>
    </comment>
    <comment ref="F4" authorId="1" shapeId="0" xr:uid="{00000000-0006-0000-0200-000004000000}">
      <text>
        <r>
          <rPr>
            <b/>
            <sz val="9"/>
            <color indexed="81"/>
            <rFont val="Tahoma"/>
            <family val="2"/>
          </rPr>
          <t>ASEGURAMIENTO:</t>
        </r>
        <r>
          <rPr>
            <sz val="9"/>
            <color indexed="81"/>
            <rFont val="Tahoma"/>
            <family val="2"/>
          </rPr>
          <t xml:space="preserve">
20% de la población femenina de 30 a 49 años afiliadas al SIS el año anterior
IPRESS DE 1ER NIVEL DE Atención Y 2DO NIVEL CON POB ADCRITA
Se realiza sólo un tipo de tamizaje de cáncer de cuello uterino para este grupo etáreo a cada mujer y se programará solo en las IPRESS donde no se encuentre disponible el tamizaje con la DM-VPH.</t>
        </r>
      </text>
    </comment>
    <comment ref="G4" authorId="1" shapeId="0" xr:uid="{00000000-0006-0000-0200-000005000000}">
      <text>
        <r>
          <rPr>
            <b/>
            <sz val="9"/>
            <color indexed="81"/>
            <rFont val="Tahoma"/>
            <family val="2"/>
          </rPr>
          <t>ASEGURAMIENTO:</t>
        </r>
        <r>
          <rPr>
            <sz val="9"/>
            <color indexed="81"/>
            <rFont val="Tahoma"/>
            <family val="2"/>
          </rPr>
          <t xml:space="preserve">
 ASEGURAMIENTO:
20% de la población femenina de 30 a 49 años afiliadas al SIS el año anterior
IPRESS DE 1ER NIVEL DE Atención Y 2DO NIVEL CON POB ADCRITA
Se realiza sólo un tipo de tamizaje de cáncer de cuello uterino para este grupo etáreo a cada mujer y se programará solo en las IPRESS donde se encuentre disponible el tamizaje con la DM-VPH.A</t>
        </r>
      </text>
    </comment>
    <comment ref="L4" authorId="1" shapeId="0" xr:uid="{00000000-0006-0000-0200-000006000000}">
      <text>
        <r>
          <rPr>
            <b/>
            <sz val="9"/>
            <color indexed="81"/>
            <rFont val="Tahoma"/>
            <family val="2"/>
          </rPr>
          <t>ASEGURAMIENTO:</t>
        </r>
        <r>
          <rPr>
            <sz val="9"/>
            <color indexed="81"/>
            <rFont val="Tahoma"/>
            <family val="2"/>
          </rPr>
          <t xml:space="preserve">
10% de la población de 18 a 75 años afiliada al SIS 
EESS. 1 NIVEL y II NIVEL CON POBL ASIGADA
reciben 2 consejerías para prevenir cáncer, registrados en el HIS con código 99402.08 y LAB = “2”.</t>
        </r>
      </text>
    </comment>
    <comment ref="M4" authorId="1" shapeId="0" xr:uid="{00000000-0006-0000-0200-000007000000}">
      <text>
        <r>
          <rPr>
            <b/>
            <sz val="9"/>
            <color indexed="81"/>
            <rFont val="Tahoma"/>
            <family val="2"/>
          </rPr>
          <t>ASEGURAMIENTO:</t>
        </r>
        <r>
          <rPr>
            <sz val="9"/>
            <color indexed="81"/>
            <rFont val="Tahoma"/>
            <family val="2"/>
          </rPr>
          <t xml:space="preserve">
Poblac.de 40 a 69 años
Programacion : 20% de la pob aseg SIS
categ. 1er y 2do nivel con pob asignada</t>
        </r>
      </text>
    </comment>
    <comment ref="N4" authorId="2" shapeId="0" xr:uid="{00000000-0006-0000-0200-000008000000}">
      <text>
        <r>
          <rPr>
            <b/>
            <sz val="9"/>
            <color indexed="81"/>
            <rFont val="Tahoma"/>
            <family val="2"/>
          </rPr>
          <t>MARGOTH JACKELINE LEON SANCHEZ:</t>
        </r>
        <r>
          <rPr>
            <sz val="9"/>
            <color indexed="81"/>
            <rFont val="Tahoma"/>
            <family val="2"/>
          </rPr>
          <t xml:space="preserve">
</t>
        </r>
        <r>
          <rPr>
            <sz val="11"/>
            <color indexed="81"/>
            <rFont val="Tahoma"/>
            <family val="2"/>
          </rPr>
          <t xml:space="preserve"> </t>
        </r>
        <r>
          <rPr>
            <sz val="10"/>
            <color indexed="81"/>
            <rFont val="Tahoma"/>
            <family val="2"/>
          </rPr>
          <t>población comprendida entre 50 a 70 años de edad, evaluación con el Test de sangre oculta en heces.
CATEGORIA : I-3, I-4 y II-1 Pob adscrita
Programacion : 15% pob asegurada SIS año anterior</t>
        </r>
      </text>
    </comment>
    <comment ref="O4" authorId="2" shapeId="0" xr:uid="{00000000-0006-0000-0200-000009000000}">
      <text>
        <r>
          <rPr>
            <b/>
            <sz val="9"/>
            <color indexed="81"/>
            <rFont val="Tahoma"/>
            <family val="2"/>
          </rPr>
          <t>MARGOTH JACKELINE LEON SANCHEZ:</t>
        </r>
        <r>
          <rPr>
            <sz val="9"/>
            <color indexed="81"/>
            <rFont val="Tahoma"/>
            <family val="2"/>
          </rPr>
          <t xml:space="preserve">
población comprendida entre 50 a 75 años de edad, evaluación con antigeno prostatico PSA
CATEGORIA : I-3, I-4 y II-1 Pob adscrita 
15 % de la pob asegurada SIS del año anterior</t>
        </r>
      </text>
    </comment>
    <comment ref="P4" authorId="2" shapeId="0" xr:uid="{00000000-0006-0000-0200-00000A000000}">
      <text>
        <r>
          <rPr>
            <b/>
            <sz val="9"/>
            <color indexed="81"/>
            <rFont val="Tahoma"/>
            <family val="2"/>
          </rPr>
          <t>MARGOTH JACKELINE LEON SANCHEZ:</t>
        </r>
        <r>
          <rPr>
            <sz val="9"/>
            <color indexed="81"/>
            <rFont val="Tahoma"/>
            <family val="2"/>
          </rPr>
          <t xml:space="preserve">
población comprendida entre 18 a 70 años de edad, 
CATEGORIA : I-2, I-4 y II-1 Pob adscrita 
15 % de la pob asegurada SIS del año anterior</t>
        </r>
      </text>
    </comment>
    <comment ref="Q4" authorId="1" shapeId="0" xr:uid="{00000000-0006-0000-0200-00000B000000}">
      <text>
        <r>
          <rPr>
            <b/>
            <sz val="9"/>
            <color indexed="81"/>
            <rFont val="Tahoma"/>
            <family val="2"/>
          </rPr>
          <t>ASEGURAMIENTO:</t>
        </r>
        <r>
          <rPr>
            <sz val="9"/>
            <color indexed="81"/>
            <rFont val="Tahoma"/>
            <family val="2"/>
          </rPr>
          <t xml:space="preserve">
Programan: EESS del 1° nivel de atención (Categorías I-2 hasta el I-4) y del 2° nivel de atención con población asignada  que cuenten con equipo de crioterapia o termocoagulación 
 El 10% adicional al número de mujeres tratadas con terapia de ablación para lesiones premalignas de cuello uterino el año anterior a la programación.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LENOVO</author>
    <author>ASEGURAMIENTO</author>
  </authors>
  <commentList>
    <comment ref="L2" authorId="0" shapeId="0" xr:uid="{00000000-0006-0000-0300-000001000000}">
      <text>
        <r>
          <rPr>
            <b/>
            <sz val="9"/>
            <color indexed="81"/>
            <rFont val="Tahoma"/>
            <family val="2"/>
          </rPr>
          <t>LENOVO:</t>
        </r>
        <r>
          <rPr>
            <sz val="9"/>
            <color indexed="81"/>
            <rFont val="Tahoma"/>
            <family val="2"/>
          </rPr>
          <t xml:space="preserve">
</t>
        </r>
        <r>
          <rPr>
            <sz val="10"/>
            <color indexed="81"/>
            <rFont val="Arial"/>
            <family val="2"/>
          </rPr>
          <t>10 % adicional al número de personas con diagnóstico definitivo de cáncer de estómago atendidos  el año anterior a la programación. 
La meta del producto es igual a la meta fisica del subproducto 0215090 TRATAMIENTO DEL CANCER DE ESTOMAGO</t>
        </r>
      </text>
    </comment>
    <comment ref="L3" authorId="0" shapeId="0" xr:uid="{00000000-0006-0000-0300-000002000000}">
      <text>
        <r>
          <rPr>
            <b/>
            <sz val="9"/>
            <color indexed="81"/>
            <rFont val="Tahoma"/>
            <family val="2"/>
          </rPr>
          <t>LENOVO:</t>
        </r>
        <r>
          <rPr>
            <sz val="9"/>
            <color indexed="81"/>
            <rFont val="Tahoma"/>
            <family val="2"/>
          </rPr>
          <t xml:space="preserve">
</t>
        </r>
        <r>
          <rPr>
            <sz val="10"/>
            <color indexed="81"/>
            <rFont val="Tahoma"/>
            <family val="2"/>
          </rPr>
          <t>La meta fisica de la actividad es igual a la meta fisica del subproducto.</t>
        </r>
      </text>
    </comment>
    <comment ref="F4" authorId="0" shapeId="0" xr:uid="{00000000-0006-0000-0300-000003000000}">
      <text>
        <r>
          <rPr>
            <b/>
            <sz val="9"/>
            <color indexed="81"/>
            <rFont val="Tahoma"/>
            <family val="2"/>
          </rPr>
          <t>LENOVO:</t>
        </r>
        <r>
          <rPr>
            <sz val="9"/>
            <color indexed="81"/>
            <rFont val="Tahoma"/>
            <family val="2"/>
          </rPr>
          <t xml:space="preserve">
</t>
        </r>
        <r>
          <rPr>
            <sz val="10"/>
            <color indexed="81"/>
            <rFont val="Arial"/>
            <family val="2"/>
          </rPr>
          <t xml:space="preserve">30% adicional al número de mujeres con diagnóstico definitivo de cáncer de cuello uterino  del año anterior
Programan EESS del 2° y 3° nivel de atención, que cuenten con la UPSS Consulta Externa (Medicina o Ginecología) y UPSS Anatomía patológica (propio o tercerizado).
</t>
        </r>
        <r>
          <rPr>
            <sz val="9"/>
            <color indexed="81"/>
            <rFont val="Tahoma"/>
            <family val="2"/>
          </rPr>
          <t xml:space="preserve">
r.</t>
        </r>
      </text>
    </comment>
    <comment ref="G4" authorId="0" shapeId="0" xr:uid="{00000000-0006-0000-0300-000004000000}">
      <text>
        <r>
          <rPr>
            <b/>
            <sz val="9"/>
            <color indexed="81"/>
            <rFont val="Tahoma"/>
            <family val="2"/>
          </rPr>
          <t>LENOVO:</t>
        </r>
        <r>
          <rPr>
            <sz val="9"/>
            <color indexed="81"/>
            <rFont val="Tahoma"/>
            <family val="2"/>
          </rPr>
          <t xml:space="preserve">
10% adicional al número de mujeres con diagnóstico definitivo de cáncer de cuello uterino  del año anterior
Programan EESS del 2°nivel de atención (categorías II-2 y II-E) y 3° nivel de atención, que cuenten con: UPSS  Consulta Externa, que incluya como miínimo la cartera de servicios de medicina oncológica, ginecologia, cirugia oncológica, radioterapia; UPSS Emergencia; UPSS Centro Quirúgico, que incluya como mínimo sala de operaciones exclusiva para cirugia oncológica; UPSS Hospitalización, con camas asignadas para medicina oncológica y cirugia oncológica; UPSS Unidad de Cuidados Intensivos; UPSS Patologia Clínica que considere como mínimo estudios de laboratorio de hematologia, bioquimica, microbiologia, uroanálisis e inmunologia; UPSS Anatomia Patológica que considere como mínimo laboratorio de citopatologia e inmunohistoquiimica; UPSS DIagnóstico por imágenes, que considere como mínimo radiologia, radiologia especializada, radiologia intervencionista, ecografia general y doppler, mamografia y tomografia computarizada; UPSS centro de hemoterapia y banco de sangre Tipo I o II; UPSS Farmacia, qje considere como mínimo la preparación de mezclas paranterales para tratamiento oncológico y preparación de mezclas parenterales para terapia nutricional; UPSS Quimioterapia; UPSS Radioterapia (Propio o Tercerizado); UPSS Medicina Nuclear (Propia o tercerizada).
10% adicional al número de mujeres con diagnóstico definitivo de cáncer de cuello uterino  del año anterior.</t>
        </r>
      </text>
    </comment>
    <comment ref="I4" authorId="0" shapeId="0" xr:uid="{00000000-0006-0000-0300-000005000000}">
      <text>
        <r>
          <rPr>
            <b/>
            <sz val="9"/>
            <color indexed="81"/>
            <rFont val="Tahoma"/>
            <family val="2"/>
          </rPr>
          <t>LENOVO:</t>
        </r>
        <r>
          <rPr>
            <sz val="9"/>
            <color indexed="81"/>
            <rFont val="Tahoma"/>
            <family val="2"/>
          </rPr>
          <t xml:space="preserve">
</t>
        </r>
        <r>
          <rPr>
            <sz val="10"/>
            <color indexed="81"/>
            <rFont val="Tahoma"/>
            <family val="2"/>
          </rPr>
          <t>Programan EESS del 2° y 3° nivel de atención, que cuenten con la UPSS de Consulta Externa (Medicina o Ginecología) y UPSS de Anatomía patológica (propio o tercerizado).
30% adicional al número de mujeres con diagnóstico definitivo de cáncer de mama atendidos el año anterior</t>
        </r>
        <r>
          <rPr>
            <sz val="9"/>
            <color indexed="81"/>
            <rFont val="Tahoma"/>
            <family val="2"/>
          </rPr>
          <t xml:space="preserve">
</t>
        </r>
      </text>
    </comment>
    <comment ref="J4" authorId="0" shapeId="0" xr:uid="{00000000-0006-0000-0300-000006000000}">
      <text>
        <r>
          <rPr>
            <b/>
            <sz val="9"/>
            <color indexed="81"/>
            <rFont val="Tahoma"/>
            <family val="2"/>
          </rPr>
          <t>LENOVO:</t>
        </r>
        <r>
          <rPr>
            <sz val="9"/>
            <color indexed="81"/>
            <rFont val="Tahoma"/>
            <family val="2"/>
          </rPr>
          <t xml:space="preserve">
10% adicional al número de mujeres con diagnóstico definitivo de cáncer de mama atendidos el año anterior.
Programan EESS del 2°nivel de atención (categorías II-2 y II-E) y 3° nivel de atención, que cuenten con: UPSS  Consulta Externa, que incluya como mínimo la cartera de servicios de medicina oncológica, ginecologia, cirugia oncológica, cirugia con subespecialidad en tumores mamarios,y  radioterapia ; UPSS Emergencia; UPSS Centro Quirúgico, que incluya como mínimo sala de operaciones exclusiva para cirugia oncológica; UPSS Hospitalización, con camas asignadas para medicina oncológica y cirugia oncológica; UPSS Unidad de Cuidados Intensivos; UPSS Patologia Clínica que considere como mínimo estudios de laboratorio de hematologia, bioquimica, microbiologia, uroanálisis e inmunologia; UPSS Anatomia Patológica que considere como mínimo laboratorio de citopatologia e inmunohistoquiimica; UPSS DIagnóstico por imágenes, que considere como mínimo radiologia, radiologia especializada, radiologia intervencionista, ecografia general y doppler, mamografia y tomografia computarizada; UPSS centro de hemoterapia y banco de sangre Tipo I o II; UPSS Farmacia, que considere como mínimo la preparación de mezclas paranterales para tratamiento oncológico y preparación de mezclas parenterales para terapia nutricional; UPSS Quimioterapia; UPSS Radioterapia (Propio o Tercerizado); UPSS Medicina Nuclear (Propia o tercerizada).</t>
        </r>
      </text>
    </comment>
    <comment ref="L4" authorId="0" shapeId="0" xr:uid="{00000000-0006-0000-0300-000007000000}">
      <text>
        <r>
          <rPr>
            <b/>
            <sz val="9"/>
            <color indexed="81"/>
            <rFont val="Tahoma"/>
            <family val="2"/>
          </rPr>
          <t>LENOVO:</t>
        </r>
        <r>
          <rPr>
            <sz val="9"/>
            <color indexed="81"/>
            <rFont val="Tahoma"/>
            <family val="2"/>
          </rPr>
          <t xml:space="preserve">
</t>
        </r>
        <r>
          <rPr>
            <sz val="10"/>
            <color indexed="81"/>
            <rFont val="Tahoma"/>
            <family val="2"/>
          </rPr>
          <t>30 % adicional al número de personas con diagnóstico definictivo de cáncer de estómago atendidos el año anterior a la programción. 
Programan EESS del 2° y 3° nivel de atención, que cuenten con la UPSS de Consulta Externa (Medicina o Gastroenterología) y UPSS de Anatomía patológica (propio o tercerizado).</t>
        </r>
        <r>
          <rPr>
            <sz val="9"/>
            <color indexed="81"/>
            <rFont val="Tahoma"/>
            <family val="2"/>
          </rPr>
          <t xml:space="preserve">
</t>
        </r>
      </text>
    </comment>
    <comment ref="M4" authorId="0" shapeId="0" xr:uid="{00000000-0006-0000-0300-000008000000}">
      <text>
        <r>
          <rPr>
            <b/>
            <sz val="9"/>
            <color indexed="81"/>
            <rFont val="Tahoma"/>
            <family val="2"/>
          </rPr>
          <t>LENOVO:</t>
        </r>
        <r>
          <rPr>
            <sz val="9"/>
            <color indexed="81"/>
            <rFont val="Tahoma"/>
            <family val="2"/>
          </rPr>
          <t xml:space="preserve">
1</t>
        </r>
        <r>
          <rPr>
            <sz val="10"/>
            <color indexed="81"/>
            <rFont val="Tahoma"/>
            <family val="2"/>
          </rPr>
          <t>0 % adicional al número de personas con diagnóstico definitivo de cáncer de estómago atendidos  el año anterior a la programción.</t>
        </r>
        <r>
          <rPr>
            <sz val="9"/>
            <color indexed="81"/>
            <rFont val="Tahoma"/>
            <family val="2"/>
          </rPr>
          <t xml:space="preserve">
Programan EESS del 2°nivel de atención (categorías II-2 y II-E) y 3° nivel de atención, que cuenten con: UPSS  Consulta Externa, que incluya como mínimo la cartera de servicios de medicina oncológica, gastroenterologia, cirugia oncológica y radioterapia; UPSS Emergencia; UPSS Centro Quirúgico, que incluya como mínimo sala de operaciones exclusiva para cirugia oncológica; UPSS Hospitalización, con camas asignadas para medicina oncológica y cirugia oncológica; UPSS Unidad de Cuidados Intensivos; UPSS Patologia Clínica que considere como mínimo estudios de laboratorio de hematologia, bioquimica, microbiologia, uroanálisis e inmunologia; UPSS Anatomia Patológica que considere como mínimo laboratorio de citopatologia e inmunohistoquiimica; UPSS DIagnóstico por imágenes, que considere como mínimo radiologia, radiologia especializada, radiologia intervencionista, ecografia general y doppler, mamografia y tomografia computarizada; UPSS centro de hemoterapia y banco de sangre Tipo I o II; UPSS Farmacia, qje considere como mínimo la preparación de mezclas paranterales para tratamiento oncológico y preparación de mezclas parenterales para terapia nutricional; UPSS Quimioterapia; UPSS Radioterapia (Propio o Tercerizado); UPSS Medicina Nuclear (Propia o tercerizada).
</t>
        </r>
      </text>
    </comment>
    <comment ref="O4" authorId="0" shapeId="0" xr:uid="{00000000-0006-0000-0300-000009000000}">
      <text>
        <r>
          <rPr>
            <b/>
            <sz val="9"/>
            <color indexed="81"/>
            <rFont val="Tahoma"/>
            <family val="2"/>
          </rPr>
          <t>LENOVO:</t>
        </r>
        <r>
          <rPr>
            <sz val="9"/>
            <color indexed="81"/>
            <rFont val="Tahoma"/>
            <family val="2"/>
          </rPr>
          <t xml:space="preserve">
</t>
        </r>
        <r>
          <rPr>
            <sz val="10"/>
            <color indexed="81"/>
            <rFont val="Tahoma"/>
            <family val="2"/>
          </rPr>
          <t>30 % adicional de varones con diagnóstico definitivo de cáncer de próstata atendidos  el año anterior a la programación.</t>
        </r>
        <r>
          <rPr>
            <sz val="9"/>
            <color indexed="81"/>
            <rFont val="Tahoma"/>
            <family val="2"/>
          </rPr>
          <t xml:space="preserve">
Programan IPRESS del 2° y 3° nivel de atención, que  cuenten con la UPSS de Consulta Externa (Dpto./Serv de Cirugía General o Cirugía Especializada) y UPSS de Anatomía patológica (propio o tercerizado).
*La fuente de información para la categorización se encuentra en el marco de la Resolución Ministerial N°076-2014/MINSA,"Guía Técnica para la Categorización de Establecimientos del Sector Salud".
</t>
        </r>
      </text>
    </comment>
    <comment ref="P4" authorId="0" shapeId="0" xr:uid="{00000000-0006-0000-0300-00000A000000}">
      <text>
        <r>
          <rPr>
            <b/>
            <sz val="9"/>
            <color indexed="81"/>
            <rFont val="Tahoma"/>
            <family val="2"/>
          </rPr>
          <t>LENOVO:</t>
        </r>
        <r>
          <rPr>
            <sz val="9"/>
            <color indexed="81"/>
            <rFont val="Tahoma"/>
            <family val="2"/>
          </rPr>
          <t xml:space="preserve">
1</t>
        </r>
        <r>
          <rPr>
            <sz val="10"/>
            <color indexed="81"/>
            <rFont val="Tahoma"/>
            <family val="2"/>
          </rPr>
          <t>0 % adicional de varones con diagnóstico definitivo de cáncer de próstata atendidos durante el año anterior a al programación.</t>
        </r>
        <r>
          <rPr>
            <sz val="9"/>
            <color indexed="81"/>
            <rFont val="Tahoma"/>
            <family val="2"/>
          </rPr>
          <t xml:space="preserve">
*La fuente de información para la categorización se encuentra en el marco de la Resolución Ministerial N°076-2014/MINSA,"Guía Técnica para la Categorización de Establecimientos del Sector Salud".
</t>
        </r>
      </text>
    </comment>
    <comment ref="R4" authorId="0" shapeId="0" xr:uid="{00000000-0006-0000-0300-00000B000000}">
      <text>
        <r>
          <rPr>
            <b/>
            <sz val="9"/>
            <color indexed="81"/>
            <rFont val="Tahoma"/>
            <family val="2"/>
          </rPr>
          <t>LENOVO:</t>
        </r>
        <r>
          <rPr>
            <sz val="9"/>
            <color indexed="81"/>
            <rFont val="Tahoma"/>
            <family val="2"/>
          </rPr>
          <t xml:space="preserve">
</t>
        </r>
        <r>
          <rPr>
            <sz val="10"/>
            <color indexed="81"/>
            <rFont val="Tahoma"/>
            <family val="2"/>
          </rPr>
          <t xml:space="preserve">30% adicional al número de personas con diagnóstico definitivo de cáncer de pulmón atendidos  durante el año anterior a la programación. </t>
        </r>
        <r>
          <rPr>
            <sz val="9"/>
            <color indexed="81"/>
            <rFont val="Tahoma"/>
            <family val="2"/>
          </rPr>
          <t xml:space="preserve">
</t>
        </r>
        <r>
          <rPr>
            <sz val="10"/>
            <color indexed="81"/>
            <rFont val="Arial"/>
            <family val="2"/>
          </rPr>
          <t xml:space="preserve">Programan EESS del 2°nivel de atención  (categorías II-2 y II-E)  y 3° nivel de atención, que cuenten con la UPSS de Consulta Externa (Medicina Interna, Neumología, Dpto./Serv. Cirugía General o Cirugía Especializada), UPSS de Diagnóstico por imágenes y UPSS de Anatomía patológica (propio o tercerizado).
</t>
        </r>
      </text>
    </comment>
    <comment ref="S4" authorId="0" shapeId="0" xr:uid="{00000000-0006-0000-0300-00000C000000}">
      <text>
        <r>
          <rPr>
            <b/>
            <sz val="9"/>
            <color indexed="81"/>
            <rFont val="Tahoma"/>
            <family val="2"/>
          </rPr>
          <t>LENOVO:</t>
        </r>
        <r>
          <rPr>
            <sz val="9"/>
            <color indexed="81"/>
            <rFont val="Tahoma"/>
            <family val="2"/>
          </rPr>
          <t xml:space="preserve">
10 % adicional al número de personas con diagnóstico definitivo de cáncer  atendidos  el año nterior a la programción.
Programan IPRESS del 2°nivel de atención (categoría II-2 y II-E) y 3° nivel de atención, que cuenten con: UPSS  Consulta Externa, que incluya como mínimo la cartera de servicios de medicina oncológica, neumología, cirugía oncológica, cirugía de tórax y cardiovascular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citopatología e inmunohistoquímica; UPSS Diagnóstico por imágenes, que considere como mínimo radiología, radiología especializada, radiología intervencionista, ecografía general y doppler, mamografía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t>
        </r>
      </text>
    </comment>
    <comment ref="U4" authorId="0" shapeId="0" xr:uid="{00000000-0006-0000-0300-00000D000000}">
      <text>
        <r>
          <rPr>
            <b/>
            <sz val="9"/>
            <color indexed="81"/>
            <rFont val="Tahoma"/>
            <family val="2"/>
          </rPr>
          <t>LENOVO:</t>
        </r>
        <r>
          <rPr>
            <sz val="9"/>
            <color indexed="81"/>
            <rFont val="Tahoma"/>
            <family val="2"/>
          </rPr>
          <t xml:space="preserve">
</t>
        </r>
        <r>
          <rPr>
            <sz val="10"/>
            <color indexed="81"/>
            <rFont val="Arial"/>
            <family val="2"/>
          </rPr>
          <t>Programan EESS del 2° y 3° nivel de atención, que cuenten con la UPSS de Consulta Externa (Medicina Interna, gastroenterología), y UPSS de Anatomía patológica (propio o tercerizado).
30% adicional al número de personas con diagnóstico definitivo  de cáncer de colon - recto atendidos durante el año a la programación.</t>
        </r>
      </text>
    </comment>
    <comment ref="V4" authorId="0" shapeId="0" xr:uid="{00000000-0006-0000-0300-00000E000000}">
      <text>
        <r>
          <rPr>
            <b/>
            <sz val="9"/>
            <color indexed="81"/>
            <rFont val="Tahoma"/>
            <family val="2"/>
          </rPr>
          <t>LENOVO:</t>
        </r>
        <r>
          <rPr>
            <sz val="9"/>
            <color indexed="81"/>
            <rFont val="Tahoma"/>
            <family val="2"/>
          </rPr>
          <t xml:space="preserve">
1</t>
        </r>
        <r>
          <rPr>
            <sz val="10"/>
            <color indexed="81"/>
            <rFont val="Tahoma"/>
            <family val="2"/>
          </rPr>
          <t xml:space="preserve">0 % adicional al número de personas con diagnóstico definitivo de cáncer de colon - recto atendidos durante el año anterior a la programación.
</t>
        </r>
        <r>
          <rPr>
            <sz val="9"/>
            <color indexed="81"/>
            <rFont val="Tahoma"/>
            <family val="2"/>
          </rPr>
          <t xml:space="preserve">
Programan IPRESS del 2°nivel de atención (categorías II-2 y II-E) y 3° nivel de atención, que cuenten con: UPSS  Consulta Externa, que incluya como mínimo la cartera de servicios de medicina oncológica, gastroenterología, cirugía oncológica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citopatología e inmunohistoquímica; UPSS Diagnóstico por imágenes, que considere como mínimo radiología, radiología especializada, radiología intervencionista, ecografía general y doppler, mamografía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*La fuente de información para la categorización se encuentra en el marco de la Resolución Ministerial N°076-2014/MINSA,"Guía Técnica para la Categorización de Establecimientos del Sector Salud".
1</t>
        </r>
      </text>
    </comment>
    <comment ref="X4" authorId="0" shapeId="0" xr:uid="{00000000-0006-0000-0300-00000F000000}">
      <text>
        <r>
          <rPr>
            <b/>
            <sz val="9"/>
            <color indexed="81"/>
            <rFont val="Tahoma"/>
            <family val="2"/>
          </rPr>
          <t>LENOVO:</t>
        </r>
        <r>
          <rPr>
            <sz val="9"/>
            <color indexed="81"/>
            <rFont val="Tahoma"/>
            <family val="2"/>
          </rPr>
          <t xml:space="preserve">
</t>
        </r>
        <r>
          <rPr>
            <sz val="10"/>
            <color indexed="81"/>
            <rFont val="Tahoma"/>
            <family val="2"/>
          </rPr>
          <t>30 % adicional al número de personas con diagnóstico definitivo de cáncer de hígado atendidos durante el año anterior a la programación</t>
        </r>
        <r>
          <rPr>
            <sz val="9"/>
            <color indexed="81"/>
            <rFont val="Tahoma"/>
            <family val="2"/>
          </rPr>
          <t xml:space="preserve">
Programan IPRESS del 2 ° nivel de atención  (categorías II-2 y II-E)° y 3° nivel de atención, que cuenten con UPSS de Consulta Externa (Medicina interna, gastroenterología), UPSS de  Diagnóstico por imágenes y  UPSS de Anatomía patológica (propio o tercerizado).*
*La fuente de información para la categorización se encuentra en el marco de la Resolución Ministerial N°076-2014/MINSA,"Guía Técnica para la Categorización de Establecimientos del Sector Salud".
.</t>
        </r>
      </text>
    </comment>
    <comment ref="Y4" authorId="0" shapeId="0" xr:uid="{00000000-0006-0000-0300-000010000000}">
      <text>
        <r>
          <rPr>
            <b/>
            <sz val="9"/>
            <color indexed="81"/>
            <rFont val="Tahoma"/>
            <family val="2"/>
          </rPr>
          <t>LENOVO:</t>
        </r>
        <r>
          <rPr>
            <sz val="9"/>
            <color indexed="81"/>
            <rFont val="Tahoma"/>
            <family val="2"/>
          </rPr>
          <t xml:space="preserve">
1</t>
        </r>
        <r>
          <rPr>
            <sz val="10"/>
            <color indexed="81"/>
            <rFont val="Tahoma"/>
            <family val="2"/>
          </rPr>
          <t xml:space="preserve">0% adicional al número de personas con diagnóstico definitivo de cáncer de hígado atendidos durante el año anterior a la programación
</t>
        </r>
        <r>
          <rPr>
            <sz val="9"/>
            <color indexed="81"/>
            <rFont val="Tahoma"/>
            <family val="2"/>
          </rPr>
          <t xml:space="preserve">
Programan IPRESS del 2°nivel de atención (categoría II-2 y II-E) y 3° nivel de atención, que cuenten con: UPSS  Consulta Externa, que incluya como mínimo la cartera de servicios de medicina oncológica, gastroenterología, cirugía oncológica  y radioterapia ; UPSS Emergencia; UPSS Centro Quirúrgico, que incluya como mínimo sala de operaciones exclusiva para cirugía oncológica; UPSS Hospitalización, con camas asignadas para medicina oncológica y cirugía oncológica; UPSS Unidad de Cuidados Intensivos; UPSS Patología Clínica que considere como mínimo estudios de laboratorio de hematología, bioquímica, microbiología, uroanálisis e inmunología; UPSS Anatomía Patológica que considere como mínimo laboratorio de citopatología e inmunohistoquímica; UPSS Diagnóstico por imágenes, que considere como mínimo radiología, radiología especializada, radiología intervencionista, ecografía general y doppler, mamografía y tomografía computarizada; UPSS centro de hemoterapia y banco de sangre Tipo I o II; UPSS Farmacia, que considere como mínimo la preparación de mezclas parenterales para tratamiento oncológico y preparación de mezclas parenterales para terapia nutricional; UPSS Quimioterapia; UPSS Radioterapia (Propio o Tercerizado); UPSS Medicina Nuclear (Propia o tercerizada). *
*La fuente de información para la categorización se encuentra en el marco de la Resolución Ministerial N°076-2014/MINSA,"Guía Técnica para la Categorización de Establecimientos del Sector Salud".
.</t>
        </r>
      </text>
    </comment>
    <comment ref="AA4" authorId="0" shapeId="0" xr:uid="{00000000-0006-0000-0300-000011000000}">
      <text>
        <r>
          <rPr>
            <b/>
            <sz val="9"/>
            <color indexed="81"/>
            <rFont val="Tahoma"/>
            <family val="2"/>
          </rPr>
          <t>LENOVO:</t>
        </r>
        <r>
          <rPr>
            <sz val="9"/>
            <color indexed="81"/>
            <rFont val="Tahoma"/>
            <family val="2"/>
          </rPr>
          <t xml:space="preserve">
20% adicional al número de personas con diagnóstico definitivo de leucemia atendidos  durante el año anterior a la programación.
Programan EESS del 2° (CategoriaII-1,  II-2 y II-E) y 3° nivel de atención, quee cuenten con UPSS de Consulta Externa (Medicina Interna, hematología, medicina oncológica y pediatria) y UPSS de Anatomía patológica (propio o tercerizado).
</t>
        </r>
      </text>
    </comment>
    <comment ref="AB4" authorId="0" shapeId="0" xr:uid="{00000000-0006-0000-0300-000012000000}">
      <text>
        <r>
          <rPr>
            <b/>
            <sz val="9"/>
            <color indexed="81"/>
            <rFont val="Tahoma"/>
            <family val="2"/>
          </rPr>
          <t>LENOVO:</t>
        </r>
        <r>
          <rPr>
            <sz val="9"/>
            <color indexed="81"/>
            <rFont val="Tahoma"/>
            <family val="2"/>
          </rPr>
          <t xml:space="preserve">
*La fuente de información para la categorización se encuentra en el marco de la Resolución Ministerial N°076-2014/MINSA,"Guía Técnica para la Categorización de Establecimientos del Sector Salud".
5% adicional al número de personas con diagnóstico definitivo de leucemia atendidos durante el año anterior a la programación.</t>
        </r>
      </text>
    </comment>
    <comment ref="AD4" authorId="0" shapeId="0" xr:uid="{00000000-0006-0000-0300-000013000000}">
      <text>
        <r>
          <rPr>
            <b/>
            <sz val="9"/>
            <color indexed="81"/>
            <rFont val="Tahoma"/>
            <family val="2"/>
          </rPr>
          <t>LENOVO:</t>
        </r>
        <r>
          <rPr>
            <sz val="9"/>
            <color indexed="81"/>
            <rFont val="Tahoma"/>
            <family val="2"/>
          </rPr>
          <t xml:space="preserve">
20% adicional al número de personas con diagnóstico definitivo de linfoma atendidos  durante el año anterior a la programación.
Programan IPRESS del 2° y 3° nivel de atención, quee cuenten con UPSS de Consulta Externa (Medicina Interna, hematología, medicina oncológica y pediatria) y UPSS de Anatomía patológica (propio o tercerizado).*
*La fuente de información para la categorización se encuentra en el marco de la Resolución Ministerial N°076-2014/MINSA,"Guía Técnica para la Categorización de Establecimientos del Sector Salud".
</t>
        </r>
      </text>
    </comment>
    <comment ref="AE4" authorId="0" shapeId="0" xr:uid="{00000000-0006-0000-0300-000014000000}">
      <text>
        <r>
          <rPr>
            <b/>
            <sz val="9"/>
            <color indexed="81"/>
            <rFont val="Tahoma"/>
            <family val="2"/>
          </rPr>
          <t>LENOVO:</t>
        </r>
        <r>
          <rPr>
            <sz val="9"/>
            <color indexed="81"/>
            <rFont val="Tahoma"/>
            <family val="2"/>
          </rPr>
          <t xml:space="preserve">
*La fuente de información para la categorización se encuentra en el marco de la Resolución Ministerial N°076-2014/MINSA,"Guía Técnica para la Categorización de Establecimientos del Sector Salud".
5% adicional al número de personas con diagnóstico definitivo de linfoma atendidos durante el año anterior a la programación.</t>
        </r>
      </text>
    </comment>
    <comment ref="AG4" authorId="0" shapeId="0" xr:uid="{00000000-0006-0000-0300-000015000000}">
      <text>
        <r>
          <rPr>
            <b/>
            <sz val="9"/>
            <color indexed="81"/>
            <rFont val="Tahoma"/>
            <family val="2"/>
          </rPr>
          <t>LENOVO:</t>
        </r>
        <r>
          <rPr>
            <sz val="9"/>
            <color indexed="81"/>
            <rFont val="Tahoma"/>
            <family val="2"/>
          </rPr>
          <t xml:space="preserve">
</t>
        </r>
        <r>
          <rPr>
            <sz val="10"/>
            <color indexed="81"/>
            <rFont val="Tahoma"/>
            <family val="2"/>
          </rPr>
          <t>30 % adicional al número de personas con diagnóstico definitivo de cáncer de piel no melanoma atendidos durante el año anterior a la programación.</t>
        </r>
        <r>
          <rPr>
            <sz val="9"/>
            <color indexed="81"/>
            <rFont val="Tahoma"/>
            <family val="2"/>
          </rPr>
          <t xml:space="preserve">
Programan IPRESS del 2° y 3° nivel de atención, que cuenten con UPSS de Consulta Externa (Medicina Interna, dermatología, cirugía general y especializada) y UPSS de Anatomía patológica (propio o tercerizado).*
*La fuente de información para la categorización se encuentra en el marco de la Resolución Ministerial N°076-2014/MINSA,"Guía Técnica para la Categorización de Establecimientos del Sector Salud".
</t>
        </r>
      </text>
    </comment>
    <comment ref="AH4" authorId="0" shapeId="0" xr:uid="{00000000-0006-0000-0300-000016000000}">
      <text>
        <r>
          <rPr>
            <b/>
            <sz val="9"/>
            <color indexed="81"/>
            <rFont val="Tahoma"/>
            <family val="2"/>
          </rPr>
          <t>LENOVO:</t>
        </r>
        <r>
          <rPr>
            <sz val="9"/>
            <color indexed="81"/>
            <rFont val="Tahoma"/>
            <family val="2"/>
          </rPr>
          <t xml:space="preserve">
1</t>
        </r>
        <r>
          <rPr>
            <sz val="10"/>
            <color indexed="81"/>
            <rFont val="Tahoma"/>
            <family val="2"/>
          </rPr>
          <t>0 % adicional al número de personas con diagnóstico definitivo de cáncer de piel no melanoma atendidos durante el año anterior a la programación.</t>
        </r>
        <r>
          <rPr>
            <sz val="9"/>
            <color indexed="81"/>
            <rFont val="Tahoma"/>
            <family val="2"/>
          </rPr>
          <t xml:space="preserve">
Programan IPRESS del 2° y 3° nivel de atención, que cuenten con UPSS Medicina con Departamento/Servicio de oncología, Cirugía oncológica y/o radioterapia.*
*La fuente de información para la categorización se encuentra en el marco de la Resolución Ministerial N°076-2014/MINSA,"Guía Técnica para la Categorización de Establecimientos del Sector Salud".
</t>
        </r>
      </text>
    </comment>
    <comment ref="AJ4" authorId="1" shapeId="0" xr:uid="{00000000-0006-0000-0300-000017000000}">
      <text>
        <r>
          <rPr>
            <b/>
            <sz val="9"/>
            <color indexed="81"/>
            <rFont val="Tahoma"/>
            <family val="2"/>
          </rPr>
          <t>ASEGURAMIENTO:</t>
        </r>
        <r>
          <rPr>
            <sz val="9"/>
            <color indexed="81"/>
            <rFont val="Tahoma"/>
            <family val="2"/>
          </rPr>
          <t xml:space="preserve">
Número de personas  con diagnóstico de cáncer que reciben 2 consejerías, registrados en el HIS con código 99402.26 y LAB = “2”.
10% adicional  al numero de personas diagnosticados de cáncer el año anterior a la programación.
Programan IPRESS del 2° (II-2, II-E)  y 3° nivel de atención, que cuenten con servicios oncológicos.
</t>
        </r>
      </text>
    </comment>
    <comment ref="AK4" authorId="1" shapeId="0" xr:uid="{00000000-0006-0000-0300-000018000000}">
      <text>
        <r>
          <rPr>
            <b/>
            <sz val="9"/>
            <color indexed="81"/>
            <rFont val="Tahoma"/>
            <family val="2"/>
          </rPr>
          <t>ASEGURAMIENTO:</t>
        </r>
        <r>
          <rPr>
            <sz val="9"/>
            <color indexed="81"/>
            <rFont val="Tahoma"/>
            <family val="2"/>
          </rPr>
          <t xml:space="preserve">
En mujeres de 40 a 69 años programar 15 mamografías por turno, por 20 turnos al mes por 11 meses. Debiendo realizar un mínimo de 3,300 mamografías al año por cada mamografo operativo. </t>
        </r>
      </text>
    </comment>
    <comment ref="AL4" authorId="1" shapeId="0" xr:uid="{00000000-0006-0000-0300-000019000000}">
      <text>
        <r>
          <rPr>
            <b/>
            <sz val="9"/>
            <color indexed="81"/>
            <rFont val="Tahoma"/>
            <family val="2"/>
          </rPr>
          <t>ASEGURAMIENTO:</t>
        </r>
        <r>
          <rPr>
            <sz val="9"/>
            <color indexed="81"/>
            <rFont val="Tahoma"/>
            <family val="2"/>
          </rPr>
          <t xml:space="preserve">
Conjunto de actividades orientadas a brindar atención integral a los pacientes portadores de una enfermedad oncológica avanzada en los EESS
Programan EESS del 2° (II-2) y 3° nivel de atención que cuenten con UPSS de Medicina (Dep/serv. De oncología, cx oncológica y/o radioterapia) o UPSS de centro quirúgico (anestesiología)
10% adicional al número de atendidos con cuidados paliativos reportados el año anterior en el EESS.</t>
        </r>
      </text>
    </comment>
  </commentList>
</comments>
</file>

<file path=xl/sharedStrings.xml><?xml version="1.0" encoding="utf-8"?>
<sst xmlns="http://schemas.openxmlformats.org/spreadsheetml/2006/main" count="43676" uniqueCount="3708">
  <si>
    <t>Nombre de Programa</t>
  </si>
  <si>
    <t>Nombre de Producto</t>
  </si>
  <si>
    <t>Nombre de Actividad</t>
  </si>
  <si>
    <t>0001 PROGRAMA ARTICULADO NUTRICIONAL</t>
  </si>
  <si>
    <t>3000608 SERVICIOS DE CUIDADO DIURNO ACCEDEN A CONTROL DE CALIDAD NUTRICIONAL DE LOS ALIMENTOS</t>
  </si>
  <si>
    <t>5004427 CONTROL DE CALIDAD NUTRICIONAL DE LOS ALIMENTOS</t>
  </si>
  <si>
    <t>3000609 COMUNIDAD ACCEDE A AGUA PARA EL CONSUMO HUMANO</t>
  </si>
  <si>
    <t>5004428 VIGILANCIA DE LA CALIDAD DEL AGUA PARA EL CONSUMO HUMANO</t>
  </si>
  <si>
    <t>5004429 DESINFECCION Y/O TRATAMIENTO DEL AGUA PARA EL CONSUMO HUMANO</t>
  </si>
  <si>
    <t>3000733 POBLACION INFORMADA SOBRE EL CUIDADO INFANTIL Y PRACTICAS SALUDABLES PARA LA PREVENCION DE ANEMIA Y DESNUTRICION CRONICA INFANTIL</t>
  </si>
  <si>
    <t>5005326 INTERVENCIONES DE COMUNICACION PARA EL CUIDADO INFANTIL Y PREVENCION DE ANEMIA Y DESNUTRICION CRONICA INFANTIL</t>
  </si>
  <si>
    <t>3033251 FAMILIAS SALUDABLES CON CONOCIMIENTOS PARA EL CUIDADO INFANTIL, LACTANCIA MATERNA EXCLUSIVA Y LA ADECUADA ALIMENTACION Y PROTECCION DEL MENOR DE 36 MESES</t>
  </si>
  <si>
    <t>5000014 FAMILIAS CON NIÑO/AS MENORES DE 36 MESES DESARROLLAN PRACTICAS SALUDABLES</t>
  </si>
  <si>
    <t>5005982 CAPACITACION A ACTORES SOCIALES QUE PROMUEVEN EL CUIDADO INFANTIL, LACTANCIA MATERNA EXCLUSIVA Y LA ADECUADA ALIMENTACION Y PROTECCION DEL MENOR DE 36 MESES</t>
  </si>
  <si>
    <t>3033254 NIÑOS CON VACUNA COMPLETA</t>
  </si>
  <si>
    <t>5000017 APLICACION DE VACUNAS COMPLETAS</t>
  </si>
  <si>
    <t>3033255 NIÑOS CON CRED COMPLETO SEGUN EDAD</t>
  </si>
  <si>
    <t>5000018 ATENCION A NIÑOS CON CRECIMIENTO Y DESARROLLO - CRED COMPLETO PARA SU EDAD</t>
  </si>
  <si>
    <t>3033256 NIÑOS CON SUPLEMENTO DE HIERRO Y VITAMINA A</t>
  </si>
  <si>
    <t>5000019 ADMINISTRAR SUPLEMENTO DE HIERRO Y VITAMINA A</t>
  </si>
  <si>
    <t>3033311 ATENCION DE INFECCIONES RESPIRATORIAS AGUDAS</t>
  </si>
  <si>
    <t>5000027 ATENDER A NIÑOS CON INFECCIONES RESPIRATORIAS AGUDAS</t>
  </si>
  <si>
    <t>3033312 ATENCION DE ENFERMEDADES DIARREICAS AGUDAS</t>
  </si>
  <si>
    <t>5000028 ATENDER A NIÑOS CON ENFERMEDADES DIARREICAS AGUDAS</t>
  </si>
  <si>
    <t>3033313 ATENCION DE INFECCIONES RESPIRATORIAS AGUDAS CON COMPLICACIONES</t>
  </si>
  <si>
    <t>5000029 ATENDER A NIÑOS CON DIAGNOSTICO DE INFECCIONES RESPIRATORIAS AGUDAS CON COMPLICACIONES</t>
  </si>
  <si>
    <t>3033314 ATENCION DE ENFERMEDADES DIARREICAS AGUDAS CON COMPLICACIONES</t>
  </si>
  <si>
    <t>5000030 ATENDER A NIÑOS CON DIAGNOSTICO DE ENFERMEDAD DIARREICA AGUDA COMPLICADA</t>
  </si>
  <si>
    <t>3033315 ATENCION DE OTRAS ENFERMEDADES PREVALENTES</t>
  </si>
  <si>
    <t>5000031 BRINDAR ATENCION A OTRAS ENFERMEDADES PREVALENTES</t>
  </si>
  <si>
    <t>3033317 GESTANTE CON SUPLEMENTO DE HIERRO Y ACIDO FOLICO</t>
  </si>
  <si>
    <t>5000032 ADMINISTRAR SUPLEMENTO DE HIERRO Y ACIDO FOLICO A GESTANTES</t>
  </si>
  <si>
    <t>3033414 ATENCION DE NIÑOS Y NIÑAS CON PARASITOSIS INTESTINAL</t>
  </si>
  <si>
    <t>5000035 ATENDER A NIÑOS Y NIÑAS CON DIAGNOSTICO DE PARASITOSIS INTESTINAL</t>
  </si>
  <si>
    <t>0002 SALUD MATERNO NEONATAL</t>
  </si>
  <si>
    <t>3000002 POBLACION INFORMADA SOBRE SALUD SEXUAL, SALUD REPRODUCTIVA Y METODOS DE PLANIFICACION FAMILIAR</t>
  </si>
  <si>
    <t>5000059 BRINDAR INFORMACION SOBRE SALUD SEXUAL, SALUD REPRODUCTIVA Y METODOS DE PLANIFICACION FAMILIAR</t>
  </si>
  <si>
    <t>3000005 ADOLESCENTES ACCEDEN A SERVICIOS DE SALUD PARA PREVENCION DEL EMBARAZO</t>
  </si>
  <si>
    <t>5000058 BRINDAR SERVICIOS DE SALUD PARA PREVENCION DEL EMBARAZO A ADOLESCENTES</t>
  </si>
  <si>
    <t>3033172 ATENCION PRENATAL REENFOCADA</t>
  </si>
  <si>
    <t>5000037 BRINDAR ATENCION PRENATAL REENFOCADA</t>
  </si>
  <si>
    <t>3033291 POBLACION ACCEDE A METODOS DE PLANIFICACION FAMILIAR</t>
  </si>
  <si>
    <t>5000042 MEJORAMIENTO DEL ACCESO DE LA POBLACION A METODOS DE PLANIFICACION FAMILIAR</t>
  </si>
  <si>
    <t>3033292 POBLACION ACCEDE A SERVICIOS DE CONSEJERIA EN SALUD SEXUAL Y REPRODUCTIVA</t>
  </si>
  <si>
    <t>5000043 MEJORAMIENTO DEL ACCESO DE LA POBLACION A SERVICIOS DE CONSEJERIA EN SALUD SEXUAL Y REPRODUCTIVA</t>
  </si>
  <si>
    <t>3033294 ATENCION DE LA GESTANTE CON COMPLICACIONES</t>
  </si>
  <si>
    <t>5000044 BRINDAR ATENCION A LA GESTANTE CON COMPLICACIONES</t>
  </si>
  <si>
    <t>3033295 ATENCION DEL PARTO NORMAL</t>
  </si>
  <si>
    <t>5000045 BRINDAR ATENCION DE PARTO NORMAL</t>
  </si>
  <si>
    <t>3033296 ATENCION DEL PARTO COMPLICADO NO QUIRURGICO</t>
  </si>
  <si>
    <t>5000046 BRINDAR ATENCION DEL PARTO COMPLICADO NO QUIRURGICO</t>
  </si>
  <si>
    <t>3033297 ATENCION DEL PARTO COMPLICADO QUIRURGICO</t>
  </si>
  <si>
    <t>5000047 BRINDAR ATENCION DEL PARTO COMPLICADO QUIRURGICO</t>
  </si>
  <si>
    <t>3033298 ATENCION DEL PUERPERIO</t>
  </si>
  <si>
    <t>5000048 ATENDER EL PUERPERIO</t>
  </si>
  <si>
    <t>3033299 ATENCION DEL PUERPERIO CON COMPLICACIONES</t>
  </si>
  <si>
    <t>5000049 ATENDER EL PUERPERIO CON COMPLICACIONES</t>
  </si>
  <si>
    <t>3033300 ATENCION OBSTETRICA EN UNIDAD DE CUIDADOS INTENSIVOS</t>
  </si>
  <si>
    <t>5000050 ATENDER COMPLICACIONES OBSTETRICAS EN UNIDAD DE CUIDADOS INTENSIVOS</t>
  </si>
  <si>
    <t>3033304 ACCESO AL SISTEMA DE REFERENCIA INSTITUCIONAL</t>
  </si>
  <si>
    <t>5000052 MEJORAMIENTO DEL ACCESO AL SISTEMA DE REFERENCIA INSTITUCIONAL</t>
  </si>
  <si>
    <t>3033305 ATENCION DEL RECIEN NACIDO NORMAL</t>
  </si>
  <si>
    <t>5000053 ATENDER AL RECIEN NACIDO NORMAL</t>
  </si>
  <si>
    <t>3033306 ATENCION DEL RECIEN NACIDO CON COMPLICACIONES</t>
  </si>
  <si>
    <t>5000054 ATENDER AL RECIEN NACIDO CON COMPLICACIONES</t>
  </si>
  <si>
    <t>3033307 ATENCION DEL RECIEN NACIDO CON COMPLICACIONES QUE REQUIERE UNIDAD DE CUIDADOS INTENSIVOS NEONATALES - UCIN</t>
  </si>
  <si>
    <t>5000055 ATENDER AL RECIEN NACIDO CON COMPLICACIONES QUE REQUIERE UNIDAD DE CUIDADOS INTENSIVOS NEONATALES - UCIN</t>
  </si>
  <si>
    <t>3033412
FAMILIAS SALUDABLES INFORMADAS RESPECTO DE SU SALUD SEXUAL Y REPRODUCTIVA</t>
  </si>
  <si>
    <t>5005984  Promoción de prácticas saludables para el cuidado de la salud sexual y reproductiva en familias</t>
  </si>
  <si>
    <t>5005985
Capacitación Actores Sociales que Promueven la Salud Sexual y Reproductiva</t>
  </si>
  <si>
    <t>0016 TBC-VIH/SIDA</t>
  </si>
  <si>
    <t>3000612 SINTOMATICOS RESPIRATORIOS CON DESPISTAJE DE TUBERCULOSIS</t>
  </si>
  <si>
    <t>5004436 DESPISTAJE DE TUBERCULOSIS EN SINTOMATICOS RESPIRATORIOS</t>
  </si>
  <si>
    <t>3000613 PERSONAS EN CONTACTO DE CASOS DE TUBERCULOSIS CON CONTROL Y TRATAMIENTO PREVENTIVO (GENERAL, INDIGENA, PRIVADA DE SU LIBERTAD)</t>
  </si>
  <si>
    <t>5004437 CONTROL Y TRATAMIENTO PREVENTIVO DE CONTACTOS DE CASOS TUBERCULOSIS (GENERAL, INDIGENA, PRIVADA DE SU LIBERTAD)</t>
  </si>
  <si>
    <t>3000614 PERSONAS CON DIAGNOSTICO DE TUBERCULOSIS</t>
  </si>
  <si>
    <t>5004438 DIAGNOSTICO DE CASOS DE TUBERCULOSIS</t>
  </si>
  <si>
    <t>3000615 PERSONAS PRIVADAS DE SU LIBERTAD TRATADAS</t>
  </si>
  <si>
    <t>5004439 TRATAMIENTO DE CASOS DE PERSONAS PRIVADAS DE SU LIBERTAD</t>
  </si>
  <si>
    <t>3000616 PACIENTES CON COMORBILIDAD CON DESPISTAJE Y DIAGNOSTICO DE TUBERCULOSIS</t>
  </si>
  <si>
    <t>5004440 DESPISTAJE Y DIAGNOSTICO DE TUBERCULOSIS PARA PACIENTES CON COMORBILIDAD</t>
  </si>
  <si>
    <t>3000672 PERSONA QUE ACCEDE AL ESTABLECIMIENTO DE SALUD Y RECIBE TRATAMIENTO OPORTUNO PARA TUBERCULOSIS Y SUS COMPLICACIONES</t>
  </si>
  <si>
    <t>5005161 BRINDAR TRATAMIENTO OPORTUNO PARA TUBERCULOSIS Y SUS COMPLICACIONES</t>
  </si>
  <si>
    <t>3000673 POBLACION CON DIAGNOSTICO DE HEPATITIS B CRONICA QUE ACUDE A LOS SERVICIOS DE SALUD RECIBE ATENCION INTEGRAL</t>
  </si>
  <si>
    <t>5005158 BRINDAR A PERSONAS CON DIAGNOSTICO DE HEPATITIS B CRONICA ATENCION INTEGRAL</t>
  </si>
  <si>
    <t>3000691 SERVICIOS DE ATENCION DE TUBERCULOSIS CON MEDIDAS DE CONTROL DE INFECCIONES Y BIOSEGURIDAD EN EL PERSONAL DE SALUD</t>
  </si>
  <si>
    <t>5005157 MEDIDAS DE CONTROL DE INFECCIONES Y BIOSEGURIDAD EN LOS SERVICIOS DE ATENCION DE TUBERCULOSIS</t>
  </si>
  <si>
    <t>3043952 FAMILIA CON PRACTICAS SALUDABLES PARA LA PREVENCION DE VIH/SIDA Y TUBERCULOSIS</t>
  </si>
  <si>
    <t>5000062 PROMOVER EN LAS FAMILIA PRACTICAS SALUDABLES PARA LA PREVENCION DE VIH/SIDA Y TUBERCULOSIS</t>
  </si>
  <si>
    <t>5005987 CAPACITACION A ACTORES SOCIALES QUE PROMUEVEN PRACTICAS SALUDABLES PARA PREVENCION DE TUBERCULOSIS Y VIH/SIDA</t>
  </si>
  <si>
    <t>3043955 HOGARES EN AREAS DE ELEVADO RIESGO DE TRANSMISION DE TBC QUE ACCEDEN A VIVIENDAS REORDENADAS</t>
  </si>
  <si>
    <t>5000065 REORDENAR VIVIENDAS EN HOGARES, UBICADOS EN AREAS DE ELEVADO RIESGO DE TRANSMISION DE TBC</t>
  </si>
  <si>
    <t>3043956 HOGARES DE PERSONAS AFECTADAS DE TBMDR CON VIVIENDAS MEJORADAS</t>
  </si>
  <si>
    <t>5000066 IMPLEMENTAR VIVIENDAS MEJORADAS EN HOGARES DE PERSONAS AFECTADAS DE TUBERCULOSIS MULTIDROGO RESISTENTE - TBMDR</t>
  </si>
  <si>
    <t>3043958 POBLACION INFORMADA SOBRE USO CORRECTO DE CONDON PARA PREVENCION DE INFECCIONES DE TRANSMISION SEXUAL Y VIH/SIDA</t>
  </si>
  <si>
    <t>5000068 MEJORAR EN POBLACION INFORMADA EL USO CORRECTO DE CONDON PARA PREVENCION DE INFECCIONES DE TRANSMISION SEXUAL Y VIH/SIDA</t>
  </si>
  <si>
    <t>3043959 ADULTOS Y JOVENES RECIBEN CONSEJERIA Y TAMIZAJE PARA INFECCIONES DE TRANSMISION SEXUAL Y VIH/SIDA</t>
  </si>
  <si>
    <t>5000069 ENTREGAR A ADULTOS Y JOVENES VARONES CONSEJERIA Y TAMIZAJE PARA ITS Y VIH/SIDA</t>
  </si>
  <si>
    <t>3043960 POBLACION ADOLESCENTE INFORMADA SOBRE INFECCIONES DE TRANSMISION SEXUAL y VIH/SIDA</t>
  </si>
  <si>
    <t>5000070 ENTREGAR A POBLACION ADOLESCENTE INFORMACION SOBRE INFECCIONES DE TRANSMISION SEXUAL Y VIH/SIDA</t>
  </si>
  <si>
    <t>3043961 POBLACION DE ALTO RIESGO RECIBE INFORMACION Y ATENCION PREVENTIVA</t>
  </si>
  <si>
    <t>5000071 BRINDAR INFORMACION Y ATENCION PREVENTIVA A POBLACION DE ALTO RIESGO</t>
  </si>
  <si>
    <t>3043968 POBLACION CON INFECCIONES DE TRANSMISION SEXUAL RECIBEN TRATAMIENTO SEGUN GUIA CLINICAS</t>
  </si>
  <si>
    <t>5000078 BRINDAR A POBLACION CON INFECCIONES DE TRANSMISION SEXUAL TRATAMIENTO SEGUN GUIA CLINICAS</t>
  </si>
  <si>
    <t>3043969 PERSONAS DIAGNOSTICADAS CON VIH/SIDA QUE ACUDEN A LOS SERVICIOS Y RECIBEN ATENCION INTEGRAL</t>
  </si>
  <si>
    <t>5000079 BRINDAR ATENCION INTEGRAL A PERSONAS CON DIAGNOSTICO DE VIH QUE ACUDEN A LOS SERVICIOS</t>
  </si>
  <si>
    <t>3043970 MUJERES GESTANTES REACTIVAS Y NIÑOS EXPUESTOS AL VIH/SIDA RECIBEN TRATAMIENTO OPORTUNO</t>
  </si>
  <si>
    <t>5000080 BRINDAR TRATAMIENTO OPORTUNO A MUJERES GESTANTES REACTIVAS Y NIÑOS EXPUESTOS AL VIH</t>
  </si>
  <si>
    <t>3043971 MUJERES GESTANTES REACTIVAS A SIFILIS Y SUS CONTACTOS Y RECIEN NACIDOS EXPUESTOS RECIBEN TRATAMIENTO OPORTUNO</t>
  </si>
  <si>
    <t>5000081 BRINDAR TRATAMIENTO OPORTUNO A MUJERES GESTANTES REACTIVAS A SIFILIS Y SUS CONTACTOS Y RECIEN NACIDOS EXPUESTOS</t>
  </si>
  <si>
    <t>3043972 PERSONA QUE ACCEDE AL EESS Y RECIBE TRATAMIENTO OPORTUNO PARA TUBERCULOSIS EXTREMADAMENTE DROGO RESISTENTE (XDR)</t>
  </si>
  <si>
    <t>5000082 BRINDAR TRATAMIENTO OPORTUNO A PERSONAS QUE ACCEDEN AL EESS Y RECIBE TRATAMIENTO PARA TUBERCULOSIS EXTREMADAMENTE DROGO RESISTENTE (XDR)</t>
  </si>
  <si>
    <t>3043974 PERSONA CON COMORBILIDAD RECIBE TRATAMIENTO PARA TUBERCULOSIS</t>
  </si>
  <si>
    <t>5000084 BRINDAR TRATAMIENTO PARA TUBERCULOSIS A PERSONAS CON COMORBILIDAD</t>
  </si>
  <si>
    <t>0017 ENFERMEDADES METAXENICAS Y ZOONOSIS</t>
  </si>
  <si>
    <t>3043977 FAMILIA CON PRACTICAS SALUDABLES PARA LA PREVENCION DE ENFERMEDADES METAXENICAS Y ZOONOTICAS</t>
  </si>
  <si>
    <t>5000087 PROMOCION DE PRACTICAS SALUDABLES PARA LA PREVENCION DE ENFERMEDADES METAXENICAS Y ZOONOTICAS EN FAMILIAS DE ZONAS DE RIESGO</t>
  </si>
  <si>
    <t>5005989 VIGILANCIA COMUNITARIA PARA LA PREVENCION DE ENFERMEDADES METAXENICAS Y ZOONOTICAS</t>
  </si>
  <si>
    <t>3043980 POBLADORES DE AREAS CON RIESGO DE TRANSMISION INFORMADA CONOCE LOS MECANISMOS DE TRANSMISION DE ENFERMEDADES METAXENICAS Y ZOONOTICAS</t>
  </si>
  <si>
    <t>5000090 INFORMACION DE LOS MECANISMOS DE TRANSMISION DE ENFERMEDADES METAXENICAS Y ZOONOTICAS EN POBLADORES DE AREAS CON RIESGO</t>
  </si>
  <si>
    <t>3043981 VIVIENDAS PROTEGIDAS DE LOS PRINCIPALES CONDICIONANTES DEL RIESGO EN LAS AREAS DE ALTO Y MUY ALTO RIESGO DE ENFERMEDADES METAXENICAS Y ZOONOSIS</t>
  </si>
  <si>
    <t>5000091 INTERVENCIONES EN VIVIENDAS PROTEGIDAS DE LOS PRINCIPALES CONDICIONANTES DEL RIESGO EN LAS AREAS DE ALTO Y MUY ALTO RIESGO DE ENFERMEDADES METAXENICAS Y ZOONOSIS</t>
  </si>
  <si>
    <t>3043982 VACUNACION DE ANIMALES DOMESTICOS</t>
  </si>
  <si>
    <t>5000092 VACUNAR A ANIMALES DOMESTICOS</t>
  </si>
  <si>
    <t>3043983 DIAGNOSTICO Y TRATAMIENTO DE ENFERMEDADES METAXENICAS</t>
  </si>
  <si>
    <t>5000093 EVALUACION, DIAGNOSTICO Y TRATAMIENTO DE ENFERMEDADES METAXENICAS</t>
  </si>
  <si>
    <t>3043984 DIAGNOSTICO Y TRATAMIENTO DE CASOS DE ENFERMEDADES ZOONOTICAS</t>
  </si>
  <si>
    <t>5000094 EVALUACION, DIAGNOSTICO Y TRATAMIENTO DE CASOS DE ENFERMEDADES ZOONOTICAS</t>
  </si>
  <si>
    <t>0018 ENFERMEDADES NO TRANSMISIBLES</t>
  </si>
  <si>
    <t>3000011 TAMIZAJE Y DIAGNOSTICO DE PACIENTES CON CATARATAS</t>
  </si>
  <si>
    <t>5000109 EVALUACION DE TAMIZAJE Y DIAGNOSTICO DE PACIENTES CON CATARATAS</t>
  </si>
  <si>
    <t>3000012 TRATAMIENTO Y CONTROL DE PACIENTES CON CATARATAS</t>
  </si>
  <si>
    <t>5000110 BRINDAR TRATAMIENTO A PACIENTES CON DIAGNOSTICO DE CATARATAS</t>
  </si>
  <si>
    <t>3000013 TAMIZAJE Y DIAGNOSTICO DE PACIENTES CON ERRORES REFRACTIVOS</t>
  </si>
  <si>
    <t>5000111 EXAMENES DE TAMIZAJE Y DIAGNOSTICO DE PERSONAS CON ERRORES REFRACTIVOS</t>
  </si>
  <si>
    <t>3000014 TRATAMIENTO Y CONTROL DE PACIENTES CON ERRORES REFRACTIVOS</t>
  </si>
  <si>
    <t>5000112 BRINDAR TRATAMIENTO A PACIENTES CON DIAGNOSTICO DE ERRORES REFRACTIVOS</t>
  </si>
  <si>
    <t>3000015 VALORACION CLINICA Y TAMIZAJE LABORATORIAL DE ENFERMEDADES CRONICAS NO TRANSMISIBLES</t>
  </si>
  <si>
    <t>5000113 EVALUACION CLINICA Y TAMIZAJE LABORATORIAL DE PERSONAS CON RIESGO DE PADECER ENFERMEDADES CRONICAS NO TRANSMISIBLES</t>
  </si>
  <si>
    <t>3000016 TRATAMIENTO Y CONTROL DE PERSONAS CON HIPERTENSION ARTERIAL</t>
  </si>
  <si>
    <t>5000114 BRINDAR TRATAMIENTO A PERSONAS CON DIAGNOSTICO DE HIPERTENSION ARTERIAL</t>
  </si>
  <si>
    <t>3000017 TRATAMIENTO Y CONTROL DE PERSONAS CON DIABETES</t>
  </si>
  <si>
    <t>5000115 BRINDAR TRATAMIENTO A PERSONAS CON DIAGNOSTICO DE DIABETES MELLITUS</t>
  </si>
  <si>
    <t>3000680 ATENCION ESTOMATOLOGICA PREVENTIVA</t>
  </si>
  <si>
    <t>5000104 ATENCION ESTOMATOLOGICA PREVENTIVA BASICA EN NIÑOS, GESTANTES Y ADULTOS MAYORES</t>
  </si>
  <si>
    <t>3000681 ATENCION ESTOMATOLOGICA RECUPERATIVA</t>
  </si>
  <si>
    <t>5000105 ATENCION ESTOMATOLOGICA RECUPERATIVA BASICA EN NIÑOS, GESTANTES Y ADULTOS MAYORES</t>
  </si>
  <si>
    <t>3000682 ATENCION ESTOMATOLOGICA ESPECILIZADA</t>
  </si>
  <si>
    <t>5000106 ATENCION ESTOMATOLOGICA ESPECIALIZADA BASICA</t>
  </si>
  <si>
    <t>3000811 TAMIZAJE Y DIAGNOSTICO DE RECIEN NACIDO CON RETINOPATIA DE LA PREMATURIDAD (ROP)</t>
  </si>
  <si>
    <t>5005991 EXAMENES DE TAMIZAJE Y DIAGNOSTICO EN RECIEN NACIDO CON FACTORES DE RIESGO PARA RETINOPATIA DE LA PREMATURIDAD (ROP)</t>
  </si>
  <si>
    <t>3000812 TRATAMIENTO Y CONTROL DE RECIEN NACIDO CON RETINOPATIA DE LA PREMATURIDAD (ROP)</t>
  </si>
  <si>
    <t>5005992 BRINDAR TRATAMIENTO A NIÑOS PREMATUROS CON DIAGNOSTICO DE RETINOPATIA DE LA PREMATURIDAD (ROP)</t>
  </si>
  <si>
    <t>3000813 TAMIZAJE Y DIAGNOSTICO DE PERSONAS CON GLAUCOMA</t>
  </si>
  <si>
    <t>5005993 EVALUACION DE TAMIZAJE Y DIAGNOSTICO DE PERSONAS CON GLAUCOMA</t>
  </si>
  <si>
    <t>3000814 TRATAMIENTO Y CONTROL DE PERSONAS CON GLAUCOMA</t>
  </si>
  <si>
    <t>5005994 BRINDAR TRATAMIENTO A PERSONAS CON DIAGNOSTICO DE GLAUCOMA</t>
  </si>
  <si>
    <t>3000865 DETECCIÓN - DIAGNÓSTICO - TRATAMIENTO Y CONTROL DE PERSONAS CON RETINOPATÍA DIABÉTICA</t>
  </si>
  <si>
    <t>5006230 EVALUACION PARA DETECCION Y DIAGNOSTICO DE PERSONAS CON DIABETES MELLITUS CON RIESGO DE RETINOPATIA DIABETICA</t>
  </si>
  <si>
    <t>5006231 BRINDAR TRATAMIENTO A PERSONAS CON DIAGNOSTICO DE RETINOPATIA DIABETICA</t>
  </si>
  <si>
    <t>3000866 DETECCIÓN - DIAGNÓSTICO - TRATAMIENTO Y CONTROL DE PERSONAS CON ENFERMEDADES EXTERNAS DEL OJO</t>
  </si>
  <si>
    <t>5006232 EVALUACION PARA DETECCION Y DIAGNOSTICO DE PERSONAS CON ENFERMEDADES EXTERNAS DEL OJO</t>
  </si>
  <si>
    <t>5006233 BRINDAR TRATAMIENTO A PERSONAS CON DIAGNOSTICO DE ENFERMEDADES EXTERNAS DEL OJO</t>
  </si>
  <si>
    <t>3043997 TAMIZAJE Y TRATAMIENTO DE PACIENTES AFECTADOS POR METALES PESADOS</t>
  </si>
  <si>
    <t>5000103 EXAMENES DE TAMIZAJE Y TRATAMIENTO DE PERSONAS AFECTADAS POR INTOXICACION DE METALES PESADOS</t>
  </si>
  <si>
    <t>0024 PREVENCION Y CONTROL DEL CANCER</t>
  </si>
  <si>
    <t>3000004 MUJER TAMIZADA EN CANCER DE CUELLO UTERINO</t>
  </si>
  <si>
    <t>5006002 TAMIZAJE CON PAPANICOLAOU PARA DETECCION DE CANCER DE CUELLO UTERINO</t>
  </si>
  <si>
    <t>5006003 TAMIZAJE CON INSPECCION VISUAL CON ACIDO ACETICO PARA DETECCION DE CANCER DE CUELLO UTERINO</t>
  </si>
  <si>
    <t>5006004 DETECCION MOLECULAR DE VIRUS PAPILOMA HUMANO</t>
  </si>
  <si>
    <t>3000361 FAMILIAS SALUDABLES CON CONOCIMIENTO DE LA PREVENCION DEL CANCER DE CUELLO UTERINO, MAMA, ESTOMAGO, PROSTATA, PULMON COLON, RECTO, HIGADO, LEUCEMIA, LINFOMA, PIEL Y OTROS</t>
  </si>
  <si>
    <t>5005998 CAPACITACION A ACTORES SOCIALES PARA LA PROMOCION DE PRACTICAS Y ENTORNOS SALUDABLES PARA LA PREVENCION DEL CANCER EN FAMILIAS</t>
  </si>
  <si>
    <t>3000365 ATENCION DEL CANCER DE CUELLO UTERINO PARA EL ESTADIAJE Y TRATAMIENTO</t>
  </si>
  <si>
    <t>5006012 DIAGNOSTICO DEL CANCER DE CUELLO UTERINO</t>
  </si>
  <si>
    <t>5006013 TRATAMIENTO DEL CANCER DE CUELLO UTERINO</t>
  </si>
  <si>
    <t>3000366 ATENCION DEL CANCER DE MAMA PARA EL ESTADIAJE Y TRATAMIENTO</t>
  </si>
  <si>
    <t>5006014 DIAGNOSTICO DEL CANCER DE MAMA</t>
  </si>
  <si>
    <t>5006015 TRATAMIENTO DEL CANCER DE MAMA</t>
  </si>
  <si>
    <t>3000367 ATENCION DEL CANCER DE ESTOMAGO PARA EL ESTADIAJE Y TRATAMIENTO</t>
  </si>
  <si>
    <t>5006016 DIAGNOSTICO DEL CANCER DE ESTOMAGO</t>
  </si>
  <si>
    <t>5006017 TRATAMIENTO DEL CANCER DE ESTOMAGO</t>
  </si>
  <si>
    <t>3000368 ATENCION DEL CANCER DE PROSTATA PARA EL DIAGNOSTICO, ESTADIAJE Y TRATAMIENTO</t>
  </si>
  <si>
    <t>5006018 DIAGNOSTICO DEL CANCER DE PROSTATA</t>
  </si>
  <si>
    <t>5006019 TRATAMIENTO DEL CANCER DE PROSTATA</t>
  </si>
  <si>
    <t>3000369 ATENCION DEL CANCER DE PULMON QUE INCLUYE: DIAGNOSTICO, ESTADIAJE Y TRATAMIENTO</t>
  </si>
  <si>
    <t>5006020 DIAGNOSTICO DEL CANCER DE PULMON</t>
  </si>
  <si>
    <t>5006021 TRATAMIENTO DEL CANCER DE PULMON</t>
  </si>
  <si>
    <t>3000370 ATENCION DEL CANCER DE COLON Y RECTO QUE INCLUYE: DIAGNOSTICO, ESTADIAJE Y TRATAMIENTO</t>
  </si>
  <si>
    <t>5006022 DIAGNOSTICO DEL CANCER DE COLON Y RECTO</t>
  </si>
  <si>
    <t>5006023 TRATAMIENTO DEL CANCER DE COLON Y RECTO</t>
  </si>
  <si>
    <t>3000371 ATENCION DEL CANCER DE HIGADO QUE INCLUYE: DIAGNOSTICO, ESTADIAJE Y TRATAMIENTO</t>
  </si>
  <si>
    <t>5006024 DIAGNOSTICO DEL CANCER DE HIGADO</t>
  </si>
  <si>
    <t>5006025 TRATAMIENTO DEL CANCER DE HIGADO</t>
  </si>
  <si>
    <t>3000372 ATENCION DE LA LEUCEMIA QUE INCLUYE: DIAGNOSTICO Y TRATAMIENTO</t>
  </si>
  <si>
    <t>5006026 DIAGNOSTICO DE LEUCEMIA</t>
  </si>
  <si>
    <t>5006027 TRATAMIENTO DE LEUCEMIA</t>
  </si>
  <si>
    <t>3000373 ATENCION DE LA LINFOMA QUE INCLUYE: DIAGNOSTICO Y TRATAMIENTO</t>
  </si>
  <si>
    <t>5006028 DIAGNOSTICO DE LINFOMA</t>
  </si>
  <si>
    <t>5006029 TRATAMIENTO DE LINFOMA</t>
  </si>
  <si>
    <t>3000374 ATENCION DEL CANCER DE PIEL NO MELANOMAS QUE INCLUYE: DIAGNOSTICO, ESTADIAJE Y TRATAMIENTO</t>
  </si>
  <si>
    <t>5006030 DIAGNOSTICO DEL CANCER DE PIEL NO MELANOMA</t>
  </si>
  <si>
    <t>5006031 TRATAMIENTO DEL CANCER DE PIEL NO MELANOMA</t>
  </si>
  <si>
    <t>3000683 NIÑA PROTEGIDA CON VACUNA VPH</t>
  </si>
  <si>
    <t>5005137 PROTEGER A LA NIÑA CON APLICACION DE VACUNA VPH</t>
  </si>
  <si>
    <t>3000815 PERSONA CON CONSEJERIA PARA LA PREVENCION Y CONTROL DEL CANCER</t>
  </si>
  <si>
    <t>5006000 CONSEJERIA PREVENTIVA EN FACTORES DE RIESGO PARA EL CANCER</t>
  </si>
  <si>
    <t>5006001 CONSEJERIA PARA PACIENTES DIAGNOSTICADOS CON CANCER</t>
  </si>
  <si>
    <t>3000816 MUJER TAMIZADA EN CANCER DE MAMA</t>
  </si>
  <si>
    <t>5006005 TAMIZAJE EN MUJER CON EXAMEN CLINICO DE MAMA PARA DETECCION DE CANCER DE MAMA</t>
  </si>
  <si>
    <t>5006006 TAMIZAJE EN MUJER CON MAMOGRAFIA BILATERAL PARA DETECCION DE CANCER DE MAMA</t>
  </si>
  <si>
    <t>3000817 PERSONA TAMIZADA PARA DETECCION DE OTROS CANCERES PREVALENTES</t>
  </si>
  <si>
    <t>5006007 TAMIZAJE PARA DETECCION DE CANCER DE COLON Y RECTO</t>
  </si>
  <si>
    <t>5006008 TAMIZAJE PARA DETECCION DE CANCER DE PROSTATA</t>
  </si>
  <si>
    <t>5006009 TAMIZAJE PARA DETECCION DE CANCER DE PIEL</t>
  </si>
  <si>
    <t>3000818 PERSONA ATENDIDA CON LESIONES PREMALIGNAS DE CUELLO UTERINO</t>
  </si>
  <si>
    <t>5006010 ATENCION DE LA PACIENTE CON LESIONES PREMALIGNAS DE CUELLO UTERINO CON ABLACION</t>
  </si>
  <si>
    <t>5006011 ATENCION DE LA PACIENTE CON LESIONES PREMALIGNAS DE CUELLO UTERINO CON ESCISION</t>
  </si>
  <si>
    <t>3000819 PERSONA ATENDIDA CON CUIDADOS PALIATIVOS</t>
  </si>
  <si>
    <t>5006032 ATENCION CON CUIDADOS PALIATIVOS EN EL ESTABLECIMIENTO DE SALUD</t>
  </si>
  <si>
    <t>5006033 ATENCION CON CUIDADOS PALIATIVOS EN EL DOMICILIO</t>
  </si>
  <si>
    <t>0104
REDUCCIÓN DE LA MORTALIDAD POR EMERGENCIAS Y URGENCIAS MÉDICAS</t>
  </si>
  <si>
    <t>3000290 ATENCION DE URGENCIAS (PRIORIDAD III O IV) EN MODULOS DE ATENCION AMBULATORIA</t>
  </si>
  <si>
    <t>5002825 ATENCION DE URGENCIAS (PRIORIDAD III O IV) EN MODULOS DE ATENCION AMBULATORIA</t>
  </si>
  <si>
    <t>3000684 ATENCION MEDICA TELEFONICA DE LA EMERGENCIA Y URGENCIA EN CENTRO REGULADOR</t>
  </si>
  <si>
    <t>5002792 SERVICIO DE ATENCION DE LLAMADAS DE EMERGENCIAS MEDICAS "106"</t>
  </si>
  <si>
    <t>5002793 ATENCION MEDICA TELEFONICA DE LA EMERGENCIA</t>
  </si>
  <si>
    <t>3000685 DESPACHO DE LA UNIDAD MOVIL Y COORDINACION DE LA REFERENCIA</t>
  </si>
  <si>
    <t>5002794 DESPACHO DE LA UNIDAD MOVIL SAMU</t>
  </si>
  <si>
    <t>5005140 COORDINACION Y SEGUIMIENTO DE LA REFERENCIA</t>
  </si>
  <si>
    <t>3000686 ATENCION DE LA EMERGENCIA O URGENCIA EN ESTABLECIMIENTO DE SALUD</t>
  </si>
  <si>
    <t xml:space="preserve">5002824 ATENCION AMBULATORIA DE URGENCIAS (PRIORIDAD III O IV) EN MODULOS HOSPITALARIOS DIFERENCIADOS </t>
  </si>
  <si>
    <t>5005901 ATENCION DE TRIAJE</t>
  </si>
  <si>
    <t>5005902 ATENCION DE LA EMERGENCIA Y URGENCIA BASICA</t>
  </si>
  <si>
    <t>5005903 ATENCION DE LA EMERGENCIA Y URGENCIA ESPECIALIZADA</t>
  </si>
  <si>
    <t>5005904 ATENCION DE LA EMERGENCIA DE CUIDADOS INTENSIVOS</t>
  </si>
  <si>
    <t>5005905 ATENCION DE LA EMERGENCIA QUIRURGICA</t>
  </si>
  <si>
    <t xml:space="preserve">3000799 ATENCION PREHOSPITALARIA MOVIL DE LA EMERGENCIA Y URGENCIA </t>
  </si>
  <si>
    <t xml:space="preserve">5005896 ATENCION PREHOSPITALARIA MOVIL DE LA EMERGENCIA Y URGENCIA </t>
  </si>
  <si>
    <t xml:space="preserve">3000800 POBLACION CAPACITADA EN PRIMERA RESPUESTA FRENTE A LAS EMERGENCIAS Y URGENCIAS </t>
  </si>
  <si>
    <t>5005898 ENTRENAMIENTO DE LA POBLACIÓN EN ACCIONES DE PRIMERA RESPUESTA FRENTE A LAS EMERGENCIA Y URGENCIAS</t>
  </si>
  <si>
    <t>3000801 TRANSPORTE ASISTIDO DE LA EMERGENCIA Y URGENCIA</t>
  </si>
  <si>
    <t>5005899 SERVICIO DE TRANSPORTE ASISTIDO DE LA EMERGENCIA Y URGENCIA</t>
  </si>
  <si>
    <t>0129 PREVENCION Y MANEJO DE CONDICIONES SECUNDARIAS DE SALUD EN PERSONAS CON DISCAPACIDAD</t>
  </si>
  <si>
    <t>3000688 PERSONAS CON DISCAPACIDAD RECIBEN ATENCION DE REHABILITACION EN ESTABLECIMIENTOS DE SALUD</t>
  </si>
  <si>
    <t>5004449 CAPACITACION EN MEDICINA DE REHABILITACION</t>
  </si>
  <si>
    <t>5005150 ATENCION DE REHABILITACION PARA PERSONAS CON DISCAPACIDAD FISICA</t>
  </si>
  <si>
    <t>5005151 ATENCION DE REHABILITACION PARA PERSONAS CON DISCAPACIDAD SENSORIAL</t>
  </si>
  <si>
    <t>5005152 ATENCION DE REHABILITACION PARA PERSONAS CON DISCAPACIDAD MENTAL</t>
  </si>
  <si>
    <t>3000689 PERSONA CON DISCAPACIDAD CERTIFICADA EN ESTABLECIMIENTOS DE SALUD</t>
  </si>
  <si>
    <t>5005153 CERTIFICACION DE DISCAPACIDAD</t>
  </si>
  <si>
    <t>5005154 CERTIFICACION DE INCAPACIDAD PARA EL TRABAJO</t>
  </si>
  <si>
    <t>3000690 PERSONAS CON DISCAPACIDAD RECIBEN SERVICIOS DE REHABILITACION BASADA EN LA COMUNIDAD</t>
  </si>
  <si>
    <t>5005155 CAPACITACION A AGENTES COMUNITARIOS EN REHABILITACION BASADA EN LA COMUNIDAD</t>
  </si>
  <si>
    <t>5005924 VISITAS A LAS FAMILIAS PARA REHABILITACION BASADA EN LA COMUNIDAD</t>
  </si>
  <si>
    <t>5005925 CAPACITACION A ACTORES SOCIALES PARA LA APLICACION DE LA ESTRATEGIA RBC</t>
  </si>
  <si>
    <t>Tp. Cálc. 4 (SI/NO)</t>
  </si>
  <si>
    <t>Sub Prod.</t>
  </si>
  <si>
    <t>Progr.</t>
  </si>
  <si>
    <t>Producto</t>
  </si>
  <si>
    <t>Actividad</t>
  </si>
  <si>
    <t>Nombre de Sub Producto</t>
  </si>
  <si>
    <t>Subproducto que ya no figura</t>
  </si>
  <si>
    <t>Subproducto Nuevo 2021 (SI/NO)</t>
  </si>
  <si>
    <t>Unidad de Medida</t>
  </si>
  <si>
    <t>Criterio de Programación (Original)</t>
  </si>
  <si>
    <t>Criterio de Programación (Modificado) DANIEL</t>
  </si>
  <si>
    <t>Criterio de Programación (Modificado) lesly</t>
  </si>
  <si>
    <t>Criterio de Programación (Modificado</t>
  </si>
  <si>
    <t>nose</t>
  </si>
  <si>
    <t>Fuente de Información 1 (Original)</t>
  </si>
  <si>
    <t>Fuente de Información 1 (Modificado) DANIEL</t>
  </si>
  <si>
    <t>Fuente de Información 1 (Modificado) LESLY</t>
  </si>
  <si>
    <t>Fuente de Información 1 (Modificado)</t>
  </si>
  <si>
    <t>Fuente de Información 2 (Original)</t>
  </si>
  <si>
    <t>Fuente de Información 2 (Modificado) DANIEL</t>
  </si>
  <si>
    <t>Fuente de Información 2 (Modificado) LESLY</t>
  </si>
  <si>
    <t>Fuente de Información 2 (Modificado)</t>
  </si>
  <si>
    <t>Codigo Hiss (Original)</t>
  </si>
  <si>
    <t>Codigo Hiss (Modificado) DANIEL</t>
  </si>
  <si>
    <t>Codigo Hiss (Modificado) LESLY</t>
  </si>
  <si>
    <t xml:space="preserve">Codigo Hiss (Modificado) </t>
  </si>
  <si>
    <t>Categoria de establecimiento (Modificado) DANIEL</t>
  </si>
  <si>
    <t>Categoria de establecimiento (Modificado) LESLY</t>
  </si>
  <si>
    <t>Categoria de establecimiento (Original)</t>
  </si>
  <si>
    <t>Categoria de establecimiento (Modificado)</t>
  </si>
  <si>
    <t>Va? (SI/NO) DANIEL</t>
  </si>
  <si>
    <t>Va? (SI/NO) LESLY</t>
  </si>
  <si>
    <t xml:space="preserve">Se puede costear? (SI/NO) </t>
  </si>
  <si>
    <t>Pendientes DANIEL</t>
  </si>
  <si>
    <t>Pendientes LESLY</t>
  </si>
  <si>
    <t>Pendientes / Observaciones</t>
  </si>
  <si>
    <t>0.....</t>
  </si>
  <si>
    <t>N_SI</t>
  </si>
  <si>
    <t>Se calculo la META fISICA</t>
  </si>
  <si>
    <t>El MINSA a aprobado la MF</t>
  </si>
  <si>
    <t>Se ha revisdo con el MINSA el Kit</t>
  </si>
  <si>
    <t>0001</t>
  </si>
  <si>
    <t>3000733</t>
  </si>
  <si>
    <t>5005326</t>
  </si>
  <si>
    <t>0073301</t>
  </si>
  <si>
    <t>0073301 POBLACION INFORMADA POR MEDIOS DE COMUNICACIÓN MASIVA</t>
  </si>
  <si>
    <t>NO</t>
  </si>
  <si>
    <t>PERSONA INFORMADA</t>
  </si>
  <si>
    <t>20% de la población nacional de 18 a 70 años, regional que accede a medios de comunicación masivos</t>
  </si>
  <si>
    <t/>
  </si>
  <si>
    <t xml:space="preserve">Población estimada por INEI.
</t>
  </si>
  <si>
    <t>Reportes de sintonía de empresas que miden el alcance de la publicidad (Ibope, Kantar Media y CPI)</t>
  </si>
  <si>
    <t>- / - / - / - / - / - / - / - / - / - / - / SCF</t>
  </si>
  <si>
    <t>Base de datos de cuántos acceden a medios de comunicación masiva</t>
  </si>
  <si>
    <t>0073302</t>
  </si>
  <si>
    <t>0073302 COMUNICADORES, LIDERES DE OPINION, PERIODISTICA Y VOCEROS INFORMADOS</t>
  </si>
  <si>
    <t>60% de comunicadores, líderes de opinión, periodistas y voceros institucionales del ámbito.</t>
  </si>
  <si>
    <t>N° de personas que asisten a las actividades.</t>
  </si>
  <si>
    <t>Definición de número fijo para atención</t>
  </si>
  <si>
    <t>0073303</t>
  </si>
  <si>
    <t>0073303 POBLACION INFORMADA POR MEDIOS ALTERNATIVOS DE COMUNICACIÓN</t>
  </si>
  <si>
    <t>5% de la programación  del  Sub producto  “Población informada por medios de comunicación masiva”</t>
  </si>
  <si>
    <t>• Listas de asistencia de los participantes en las actividades desarrolladas en el periodo.</t>
  </si>
  <si>
    <t>3033251</t>
  </si>
  <si>
    <t>5005982</t>
  </si>
  <si>
    <t>3325101</t>
  </si>
  <si>
    <t>3325101 FUNCIONARIOS MUNICIPALES SENSIBILIZADOS PARA LA PROMOCIÓN DEL CUIDADO INFANTIL, LACTANCIA  MATERNA EXCLUSIVA Y LA ADECUADA ALIMENTACIÓN Y PROTECCIÓN DEL MENOR DE 36 MESES EN SU DISTRITO.</t>
  </si>
  <si>
    <t>MUNICIPIO</t>
  </si>
  <si>
    <t xml:space="preserve">100% de municipios provinciales y distritales.
Fuente de información para el cálculo de la meta física:
</t>
  </si>
  <si>
    <t>Base de datos nacional de municipalidades provinciales y distritales.</t>
  </si>
  <si>
    <t>[APP96, Código C7004 (Asistencia técnica), Lab (4), contabilizar solo la 4° asistencia técnica, Código U0012 (Actividades de Articulado Nutricional), Lab (Número de participantes)]</t>
  </si>
  <si>
    <t>- / - / I3 / I4 / II1 / - / - / - / - / - / - / -</t>
  </si>
  <si>
    <t>3325102</t>
  </si>
  <si>
    <t>3325102 ACTORES SOCIALES CAPACITADOS PARA LA PROMOCIÓN DEL CUIDADO INFANTIL, LACTANCIA MATERNA EXCLUSIVA Y LA ADECUADA ALIMENTACIÓN Y PROTECCIÓN DEL MENOR DE 36 MESES DEL DISTRITO</t>
  </si>
  <si>
    <t>SI</t>
  </si>
  <si>
    <t>PERSONA CAPACITADA</t>
  </si>
  <si>
    <t xml:space="preserve">Para los establecimientos de salud con población asignada, programar 100% de actores sociales seleccionados según distrito de la jurisdicción del establecimiento de salud. 
</t>
  </si>
  <si>
    <t>• Base de datos nacional de los Agentes Comunitarios de Salud.</t>
  </si>
  <si>
    <t>[APP138, Código C0009 (Sesión educativa), Lab (Número de Actores sociales), Código U0012 (Actividades del Articulado Nutricional)]</t>
  </si>
  <si>
    <t>I1 / I2 / I3 / I4 / II1 / - / - / - / - / - / - / -</t>
  </si>
  <si>
    <t>5000014</t>
  </si>
  <si>
    <t>3325104</t>
  </si>
  <si>
    <t>3325104 FAMILIAS CON NIÑO(AS) &lt; DE 36 MESES Y GESTANTES RECIBEN SESIONES DEMOSTRATIVAS EN PREPARACION DE ALIMENTOS</t>
  </si>
  <si>
    <t>FAMILIA</t>
  </si>
  <si>
    <t>Para los establecimientos de salud con población asignada, programar 100% de familias con niños (as) menores de 36 meses, debe ser igual a la programación de (Niños programados en CRED &lt; 1 año, 1 año y 2 años, según Padrón Nominal) y gestantes (Gestantes programadas en Atención de la gestante del PP 002 Salud Materno Neonatal).</t>
  </si>
  <si>
    <t>Padrón nominado</t>
  </si>
  <si>
    <t>Programación de atención de la gestante PP02</t>
  </si>
  <si>
    <t xml:space="preserve">[DNI, Código C0010 (sesión demostrativa), Lab (ALI)] + [DNI, Código Z359 (Supervisión de embarazo), Código C0010 (sesión demostrativa), Lab (ALI)]. 
</t>
  </si>
  <si>
    <t>Dado los tiempos no se ha priorizado este producto</t>
  </si>
  <si>
    <t>3325107</t>
  </si>
  <si>
    <t>3325107 FAMILIAS CON NIÑOS MENORES DE 24 MESES RECIBEN CONSEJERÍA A  TRAVÉS DE VISITA DOMICILIARIA</t>
  </si>
  <si>
    <t>o Para los establecimientos de salud con población asignada, programar 100% de familias con niños (as) menores de 24 meses, debe ser  igual a la programación de (Niños programados en CRED &lt; 1 año y 1 año, según Padrón Nominal) y gestantes de la programación de Atención Pre Natal</t>
  </si>
  <si>
    <t>Programación CRED &lt; 1 año</t>
  </si>
  <si>
    <t>[DNI, Código C0011 (visita familiar integral), Lab (6)]</t>
  </si>
  <si>
    <t>3325108</t>
  </si>
  <si>
    <t>3325108 PROMOTORES EDUCATIVOS CAPACITADOS PARA LA PROMOCIÓN DEL CUIDADO INFANTIL, LACTANCIA MATERNA EXCLUSIVA Y LA ADECUADA ALIMENTACIÓN Y PROTECCIÓN DEL MENOR DE 36 MESES A FAMILIAS DEL PRONOEI</t>
  </si>
  <si>
    <t xml:space="preserve">100% de Docentes coordinadores, docentes de aula, auxiliares y promotores educativos del Ciclo I de los Servicios Educativos Escolarizados (Cunas) y no escolarizados (PRONOEI).
Fuente de información para el cálculo de la meta física:
• Base de datos de docentes coordinadores, docentes de aula, auxiliares y promotores educativos del Ciclo I de los Servicios Educativos Escolarizados (Cunas) y no escolarizados (PRONOEI).
</t>
  </si>
  <si>
    <t>• Base de datos de docentes coordinadores, docentes de aula, auxiliares y promotores educativos del Ciclo I de los Servicios Educativos Escolarizados (Cunas) y no escolarizados (PRONOEI) que atienden a menores de 3 años</t>
  </si>
  <si>
    <t>[APP93, Código C0005 (Taller para Instituciones Educativas), Lab (Número de docentes Ciclo I), Código U0012 (Actividades de Articulado Nutricional), Lab (ALI)]</t>
  </si>
  <si>
    <t>3325109 FAMILIAS CON NIÑOS (AS) MENORES DE 36 MESES Y GESTANTES QUE PARTICIPAN EN GRUPOS DE APOYO COMUNAL PARA PROMOVER CUIDADO INFANTIL, LME Y LA ADECUADA ALIMENTACIÓN Y PROTECCIÓN DEL MENOR DE 36 MESES</t>
  </si>
  <si>
    <t>DNI / HC registre: SIEMPRE APP151 de actividad con mujeres (Madres de Grupos de Apoyo).</t>
  </si>
  <si>
    <t>3033254</t>
  </si>
  <si>
    <t>5000017</t>
  </si>
  <si>
    <t>3325401</t>
  </si>
  <si>
    <t>3325401 VACUNACION NIÑO &lt; 1 AÑO</t>
  </si>
  <si>
    <t>NIÑO PROTEGIDO</t>
  </si>
  <si>
    <t xml:space="preserve">Para los establecimientos de salud de los Gobiernos Regionales y de las DIRIS: 100% de la población menor de 1 año (11meses y 29 días) que se encuentren bajo su responsabilidad.
Para establecimientos de 2° y 3° nivel, considerar los niños que completaron su esquema de vacunación según edad, el año anterior. La meta debe disminuir progresivamente año a año. 
</t>
  </si>
  <si>
    <t xml:space="preserve">100% de la población menor de 1 año (11meses y 29 días) que se estén ligados a un establecimiento de salud.
</t>
  </si>
  <si>
    <t>Para determinar el avance de la meta fisica se considera la vacuna con menos cobertura. Puede ser: 
 90712 Vacuna Antipoliomielitica oral.
  o 
 90723 vacuna pentavalente o 
 90681 vacuna contra Rotavirus.
 con lab 3.</t>
  </si>
  <si>
    <t>I1 / I2 / I3 / I4 / II1 / II2 / III1 / III2 / - / IIE / IIIE / -</t>
  </si>
  <si>
    <t>Pendiente</t>
  </si>
  <si>
    <t>3325402</t>
  </si>
  <si>
    <t>3325402 VACUNACION NIÑO = 1 AÑOS</t>
  </si>
  <si>
    <t xml:space="preserve">Para los establecimientos de salud de los Gobiernos Regionales y Direcciones de redes integradas de salud (DIRIS): 100% de la población de 1 año (1 año, 11meses y 29 días) que se encuentren bajo su responsabilidad.
Para establecimientos de 2° y 3° nivel, considerar los niños que completaron su esquema de vacunación según edad, el año anterior. La meta debe disminuir progresivamente año a año. 
</t>
  </si>
  <si>
    <t>100% de la población 1 año (1 año, 11meses y 29 días) que se estén ligados a un establecimiento de salud.</t>
  </si>
  <si>
    <t>Para determinar el avance de la meta fisica se considera la vacuna con menos cobertura. Puede ser: 
 90670 vacuna Antineumococica en LAB 3
 90707 vacuna SPR en LAB 2
 90717 vacuna antiamarilica.
 90712 Vacuna Antipoliomielitica oral en LAB DA</t>
  </si>
  <si>
    <t>3325403</t>
  </si>
  <si>
    <t>3325403 VACUNACION NIÑO = 4 AÑOS</t>
  </si>
  <si>
    <t xml:space="preserve">Para los establecimientos de salud de los Gobiernos Regionales y Direcciones de redes integradas de salud (DIRIS): 100% de la población de 4 años (4 años, 11meses y 29 días) que se encuentren bajo su responsabilidad.
Para establecimientos de 2° y 3° nivel, considerar los niños que completaron su esquema de vacunación según edad, el año anterior. La meta debe disminuir progresivamente año a año. 
</t>
  </si>
  <si>
    <t>100% de la población de 4 años (4 años, 11meses y 29 días) que se estén ligados a un establecimiento de salud.</t>
  </si>
  <si>
    <t>90701 Vacuna DPT( Difteria, Pertusis, y Tetanos) en LAB DA</t>
  </si>
  <si>
    <t>3325405</t>
  </si>
  <si>
    <t>3325405 VACUNACION NIÑO = 2 AÑOS</t>
  </si>
  <si>
    <t>Para los establecimientos de salud de los Gobiernos Regionales y de la Dirección de Redes Integradas de Salud (DIRIS) 100% de la población de 2 años que se encuentren bajo su responsabilidad.
Para establecimientos de 2° y 3° nivel, meta igual al ejecutado año anterior, la meta debe disminuir progresivamente año a año. 
Para establecimientos de 2° y 3° nivel, meta igual al ejecutado año anterior, la meta debe disminuir progresivamente año a año.</t>
  </si>
  <si>
    <t>100% de la población de 2 años que se estén ligados a un establecimiento de salud.</t>
  </si>
  <si>
    <t>90657 vacuna contra la influenza pediatrica</t>
  </si>
  <si>
    <t>3325406</t>
  </si>
  <si>
    <t>3325406 VACUNACION NIÑO = 3 AÑOS</t>
  </si>
  <si>
    <t>Para los establecimientos de salud de los Gobiernos Regionales y de la Dirección de Redes Integradas de Salud (DIRIS): 12% de la población de 3 años que se encuentren bajo su responsabilidad.
Para establecimientos de 2° y 3° nivel, meta igual al ejecutado año anterior, la meta debe disminuir progresivamente año a año. 
Para establecimientos de 2° y 3° nivel, meta igual al ejecutado año anterior, la meta debe disminuir progresivamente año a año.</t>
  </si>
  <si>
    <t>12% de la población de 3 años que se estén ligados a un establecimiento de salud.</t>
  </si>
  <si>
    <t>90658 vacuna contra la influenza Adulto.</t>
  </si>
  <si>
    <t>3325408</t>
  </si>
  <si>
    <t>3325408 ATENCION DE LAS REACCIONES ADVERSAS A LAS VACUNAS</t>
  </si>
  <si>
    <t>CASO TRATADO</t>
  </si>
  <si>
    <t>De acuerdo a la tendencia de casos de  los últimos tres años</t>
  </si>
  <si>
    <t>Reporte del sistema de vigilancia epidemiológica de los últimos 03 años.</t>
  </si>
  <si>
    <t>- / I2 / I3 / I4 / II1 / II2 / III1 / III2 / - / IIE / IIIE / SCF</t>
  </si>
  <si>
    <t>3033255</t>
  </si>
  <si>
    <t>5000018</t>
  </si>
  <si>
    <t>3325501</t>
  </si>
  <si>
    <t>3325501 NIÑO CRED &lt; 1 AÑO</t>
  </si>
  <si>
    <t>NIÑO CONTROLADO</t>
  </si>
  <si>
    <t>Para los establecimientos de salud con población asignada, programar 100% de la población de Niños &lt; 1 año, según Padrón Nominal que se encuentra bajo responsabilidad (Niños afiliados al SIS más los niños sin ningún tipo de seguro, del ámbito); excepcionalmente se incluirá a niños afiliados a EsSalud u otros seguros que no tengan acceso regular a su proveedor de servicios</t>
  </si>
  <si>
    <t>100% de la población de Niños &lt; 1 año (Niños afiliados al SIS más los niños sin ningún tipo de seguro, del ámbito)</t>
  </si>
  <si>
    <t>Registrado en HIS con código 99381 Atención Integral de Salud del Niño-CRED menor de 1 año y 11 en LAB.</t>
  </si>
  <si>
    <t>NO, pendiente ajuste MEF</t>
  </si>
  <si>
    <t>3325502</t>
  </si>
  <si>
    <t>3325502 NIÑO 1 AÑO CON CRED COMPLETO</t>
  </si>
  <si>
    <t>Para los establecimientos de salud con población asignada, programar 100% de la población de Niño de 01 año, según Padrón Nominal que se encuentra bajo responsabilidad (Niños afiliados al SIS más los niños sin ningún tipo de seguro, del ámbito); excepcionalmente se incluirá a niños afiliados a EsSalud u otros seguros que no tengan acceso regular a su proveedor de servicios.  Para establecimientos del 2do y 3er nivel, considerar los niños que cumplieron sus 06 controles el año anterior, la meta debe disminuir progresivamente año a año. La meta física de los EE.SS no suma a la meta física del Producto)</t>
  </si>
  <si>
    <t>100% de la población de Niño de 01 año (Niños afiliados al SIS más los niños sin ningún tipo de seguro, del ámbito)</t>
  </si>
  <si>
    <t>Registrado en HIS con código 99382 Atención Integral de Salud del Niño-CRED de 1 año y 6 en LAB.</t>
  </si>
  <si>
    <t>3325503</t>
  </si>
  <si>
    <t>3325503 NIÑO CRED 2 AÑOS</t>
  </si>
  <si>
    <t>Para los establecimientos de salud con población asignada, programar 100% de la población de Niño de 02 año, según Padrón Nominal que se encuentra bajo responsabilidad (Niños afiliados al SIS más los niños sin ningún tipo de seguro, del ámbito); excepcionalmente se incluirá a niños afiliados a EsSalud u otros seguros que no tengan acceso regular a su proveedor de servicios.</t>
  </si>
  <si>
    <t>100% de la población de Niño de 02 año (Niños afiliados al SIS más los niños sin ningún tipo de seguro, del ámbito)</t>
  </si>
  <si>
    <t>Registrado en HIS con código 99382 Atención Integral de Salud del Niño-CRED de 2 año y 4 en LAB.</t>
  </si>
  <si>
    <t>3325506</t>
  </si>
  <si>
    <t>3325506 TEST DE GRAHAM</t>
  </si>
  <si>
    <t>NIÑO</t>
  </si>
  <si>
    <t xml:space="preserve">• Programar de acuerdo a la capacidad resolutiva:
• En establecimientos de salud con población asignada y que cuenten con laboratorio la meta es igual a sumatoria de los Niños de 01 año y 2 años, según Padrón Nominal que se encuentra bajo responsabilidad (Niños afiliados al SIS más los niños sin ningún tipo de seguro, del ámbito); programados para control de crecimiento y desarrollo. Excepcionalmente se incluirá a niños afiliados a EsSalud u otros seguros que no tengan acceso regular a su proveedor de servicios.
</t>
  </si>
  <si>
    <t>Solo porgraman establecimiento con laboratorio en RENIPRESS solo niños de 1 Y 2 año afiliados al SIS</t>
  </si>
  <si>
    <t>Padrón de establecimientos que cuentan con laboratorio</t>
  </si>
  <si>
    <t>HIS: código 87172, con tipo de diagnóstico “D”.</t>
  </si>
  <si>
    <t>- / - / I3 / I4 / II1 / II2 / III1 / III2 / - / IIE / IIIE / -</t>
  </si>
  <si>
    <t>3325507</t>
  </si>
  <si>
    <t>3325507 EXAMEN SERIADO DE HECES</t>
  </si>
  <si>
    <t xml:space="preserve">Programar de acuerdo a la capacidad resolutiva:
• En establecimientos de salud con población asignada y que cuenten con laboratorio la meta es igual a sumatoria de los Niños de 01 año y 2 años, según Padrón Nominal que se encuentra bajo responsabilidad (Niños afiliados al SIS más los niños sin ningún tipo de seguro, del ámbito); programados para control de crecimiento y desarrollo. Excepcionalmente se incluirá a niños afiliados a EsSalud u otros seguros que no tengan acceso regular a su proveedor de servicios
</t>
  </si>
  <si>
    <t>(código 87177), con tipo de diagnóstico “D”.</t>
  </si>
  <si>
    <t>3325508</t>
  </si>
  <si>
    <t>3325508 SEGUIMIENTO DEL  NIÑO Y NIÑA DE ALTO RIESGO</t>
  </si>
  <si>
    <t>Solo programan los EESS con la capacidad resolutiva correspondiente.
Programar el promedio de los últimos 03 años,  de casos de niños y niñas de 29 días hasta 4 años 11 meses 29 días,  registrados con los siguientes diagnósticos: A50, A86X, A879, A888, A89X, E700, E84, E031, E250, G009, K449, P070, P050, P073, P916, P90X, P589, Q909, Q338, Q390, Q431, Q793, Q419, Q439, Q792 Q059, Q039, Z206, Z876.</t>
  </si>
  <si>
    <t>HIS del año anterior</t>
  </si>
  <si>
    <t>Egresos hospitalarios</t>
  </si>
  <si>
    <t>A50, A86X, A879, A888, A89X, E700, E84, E031, E250, G009,K449,P070, P050, P073, P916,P90X, P589, Q909, Q338, Q390, Q431,Q793, Q419, Q439, Q792,Q059, Q039, Z206, Z876</t>
  </si>
  <si>
    <t>- / - / - / - / II1 / II2 / III1 / III2 / - / IIE / IIIE / -</t>
  </si>
  <si>
    <t>3033256</t>
  </si>
  <si>
    <t>5000019</t>
  </si>
  <si>
    <t>3325602</t>
  </si>
  <si>
    <t>3325602 NIÑO MENOR DE SEIS MESES CON SUPLEMENTO DE HIERRO</t>
  </si>
  <si>
    <t>NIÑO SUPLEMENTADO</t>
  </si>
  <si>
    <t xml:space="preserve">o En establecimientos de salud con población asignada: Programar 100% de niños menores de 01 año. El total corresponde a la sumatoria de niños nacidos a término con peso adecuado al nacer y con bajo peso al nacer o prematuros 
Fuente: Padrón nominal actualizado 
o En establecimientos de salud sin población asignada: Programar el total de niños que el año anterior cumplieron con su esquema de suplementación en este grupo de edad.
Fuente: Reporte HIS del año anterior.
</t>
  </si>
  <si>
    <t>Igual a la meta de cred menor de 1 año</t>
  </si>
  <si>
    <t>HIS del año anterior para casos de establecimientos sin poblacion asignada</t>
  </si>
  <si>
    <t>DNI / HC registre: SIEMPRE Z298 de Administración de gotas de sulfato ferroso ó complejo polimaltosado férrico. Se considera producto entregado cuando cumple el esquema de suplementación y se registra “TA” (Término de la Administración).</t>
  </si>
  <si>
    <t>Pendiente de ajustes MEF</t>
  </si>
  <si>
    <t>3325603</t>
  </si>
  <si>
    <t>3325603 NIÑO &lt; 1 AÑO CON SUPLEMENTO DE VITAMINA "A"</t>
  </si>
  <si>
    <t xml:space="preserve">En  establecimientos de salud con población asignada: 
 Programar 100% de niños menores de 01 año, estimados a partir de la INCIDENCIA de POBREZA MONETARIA regional del año anterior.
Fuente: Padrón nominal actualizado 
                    INEI: Encuesta Nacional de Hogares “Incidencia de Pobreza Monetaria”
NOTA: Padrón nominal considerar el dato de (SIS+ Sin Dato+ Ninguno)
Ejemplo: 
1. N° de niños menores de  01 año registrados en padrón nominal: 8,600.
2. Incidencia de Pobreza Monetaria según dato de INEI del año anterior a nivel  regional:       47.3 % (8,600 x 47.3%= 4,068)
3. N° de niños menores de 1 año  a suplementar con Vitamina "A" = 4,068 niñas y niños.
 En establecimientos de salud sin población asignada: 
Programar el total de niños de 6 a 11 meses que el año anterior cumplieron con su esquema de suplementación en este grupo de edad.
</t>
  </si>
  <si>
    <t>Niños menores de 1 año atendidos en establecimientos con q1 y q2</t>
  </si>
  <si>
    <t>INEI-ENAHO</t>
  </si>
  <si>
    <t>“Administración de vitamina “A” (código Z298), con VA1 en LAB</t>
  </si>
  <si>
    <t>3325604</t>
  </si>
  <si>
    <t>3325604 NIÑO DE 12 A 59 MESES CON SUPLEMENTO DE VITAMINA "A"</t>
  </si>
  <si>
    <t xml:space="preserve">Para establecimientos de salud con población asignada: 
 Programar 100% de niños de 12 a 59 meses, estimados a partir de la Incidencia  de Pobreza Monetaria regional del año anterior.
Ejemplo: 
1. N° de niños de  12 a 59 meses registrados en padrón nominal: 45,343
2. Incidencia de Pobreza Monetaria, según dato de INEI del año anterior a nivel  regional: 47.3    
     (45,343 x 47.3) = 21,447
3. N° de niños de 12 a 59 meses  a suplementar con Vitamina "A" = 21,447 niños y niñas
NOTA: Padrón nominal considerar los datos de (SIS+ Sin Dato+ Ninguno).
Para establecimientos de salud sin población asignada: 
Programar el total de niños de 12 a 59  meses que el año anterior cumplieron con su esquema de suplementación en este grupo de edad.
</t>
  </si>
  <si>
    <t>Igual a la meta de CRED de 1 a 4 años con 11 meses de distritos de pobreza q1,q2 Yq3</t>
  </si>
  <si>
    <t>“Administración de vitamina “A” (código Z298), con VA2 en LAB.</t>
  </si>
  <si>
    <t>3325605</t>
  </si>
  <si>
    <t>3325605  VISITA DOMICILIARIA DE SEGUIMIENTO A LA SUPLEMENTACIÓN</t>
  </si>
  <si>
    <t>HOGAR</t>
  </si>
  <si>
    <t xml:space="preserve">Se programa solo en establecimientos de salud con población asignada: Para el Seguimiento a la Suplementación .- 100% de niños menores de 01 año, registrados en el padrón nominal.
NOTA: Padrón nominal considerar el dato de (SIS+ Sin Dato+ Ninguno), debe ser igual a los niños  menores de 6 meses con suplemento de hierro.
 Para el Seguimiento de CRED.- Programar como mínimo 01 visita para el 100% de menores de 36 meses que no acuden a control + niños y niñas en riesgo nutricional o desnutrición, alteraciones del desarrollo y otros factores de riesgo registrados el año anterior. 
</t>
  </si>
  <si>
    <t>[DNI, Código C0011, Lab (3)].</t>
  </si>
  <si>
    <t>3325606</t>
  </si>
  <si>
    <t>3325606 NIÑO DE 06 A 35 MESES CON SUPLEMENTO DE  HIERRO O MULTIMICRONUTRIENTES.</t>
  </si>
  <si>
    <t xml:space="preserve">o Para establecimientos de salud con población asignada: 
Programar 100% de niños de 01 y 02 años sin anemia que el año anterior no recibió esquema completo de suplementación . Para estimar la cantidad, proceder a hacer el cálculo por grupo de edad según el siguiente detalle y luego realizar la sumatoria:
- Niños de 01 año sin anemia = (N° de niños de 01 año registrados en padrón nominal) – (niños de este mismo grupo de edad con anemia, estimados a partir de la prevalencia de anemia regional del año anterior)
Ejemplo: 
1. Sumatoria de los niños de 1 y 2 año registrados en padrón nominal: 19,466
2. Prevalencia de anemia en niños de 01 año, según dato de ENDES del año anterior a nivel  Regional: 51.2% (19,466 x 51.2%= 9.958)
3. N° de niños de 6 a 35 meses con suplemento = (19,466 – 9,958) = 9,508 
NOTA: Padron nominal considerar el dato de ( SIS+Sin Dato+Ninguno)
</t>
  </si>
  <si>
    <t>Suma de subproducto 3325602
 + 3325606</t>
  </si>
  <si>
    <t>ENDES</t>
  </si>
  <si>
    <t>DNI / HC registre: SIEMPRE Z298 de Administración del sulfato ferroso, complejo polimaltosado férrico o micronutrientes. Se considera producto entregado cuando cumple el esquema de suplementación y se registra “TA” (Término de la Administración).</t>
  </si>
  <si>
    <t>3325607</t>
  </si>
  <si>
    <t>3325607 DOSAJE DE HEMOGLOBINA</t>
  </si>
  <si>
    <t>PERSONA TAMIZADA</t>
  </si>
  <si>
    <t xml:space="preserve">En establecimiento de salud con población asignada:
o 100% de niños menores de 01 año registrados en padrón nominal. (1 examen a los 6 meses)
o 100% de niños de 01 y 02 año registrados en padrón nominal el año anterior (2 exámenes en el niño de 1 año y 1 examen a los 2 años).
NOTA: Padrón nominal considerar el dato de (SIS+ Sin Dato + Ninguno)
Para establecimientos de salud sin población asignada: 
Programar igual al total de exámenes para descartar anemia por deficiencia de hierro realizados el año anterior en este grupo de edad.
Fuente: Reporte de laboratorio del año anterior.
</t>
  </si>
  <si>
    <t>70% de la meta de CRED de menor de 1 año</t>
  </si>
  <si>
    <t>DNI / HC registre: SIEMPRE 85018 de Dosaje de Hemoglobina.</t>
  </si>
  <si>
    <t>Enviarán base de establecimiento con población asignada</t>
  </si>
  <si>
    <t>3000608</t>
  </si>
  <si>
    <t>5004427</t>
  </si>
  <si>
    <t>3325801</t>
  </si>
  <si>
    <t>3325801 INSPECCION A ESTABLECIMIENTOS QUE ALMACENAN, PREPARAN Y/O DISTRIBUYEN ALIMENTOS PARA PROGRAMAS SOCIALES</t>
  </si>
  <si>
    <t>SERVICIO</t>
  </si>
  <si>
    <t>En el Gobierno Nacional: CENAN
En Cuidad Diurno (Cuna mas).- Para la determinación de los servicios de cuidado diurno se consideraran aquellos distritos con mayor número de niños menores de 5 años con DCI y anemia* y de ellos se seleccionara una muestra representativa.  
Por cada servicio inspeccionado presentar: 02 reportes técnicos por cada servicio inspeccionado / 80 servicios de cuidado diurno.
En los Programas de Vaso de Leche (PVL).- Para la determinación de los municipios provinciales y/o distritales, se consideraran aquellos distritos con mayor número de niños menores de 5 años con DCI y anemia*.     
Por cada Servicio de asistencia alimentaria: 1 reporte técnico por cada servicio muestreado / 10 servicios de asistencia alimentaria a nivel de municipios distritales que se encuentran dentro los distritos priorizados de acuerdo a la prevalencia de anemia en niños menores de cinco años.  
En el Gobierno Regional: DIRESA, GERESA, RED DE SALUD, DIRIS
• 02 reportes técnicos consolidados semestrales del control de calidad nutricional realizados a los servicios de cuidado diurno y asistencia alimentaria por la red de salud de su ámbito, remitido al CENAN/INS.
• 01 informe de asistencia técnica que incluye la capacitación y seguimiento de la actividad; al 100% de las Red de Saludes y/o U.E de su ámbito, remitido al INS-CENAN.
A nivel de Red de Salud y/o U.E: 
• 2 reportes técnicos por cada servicio inspeccionado / 100% de Servicios de Cuidado Diurno (Servicios Alimentarios de los comités de gestión del Programa Cuna Más).
• 1 reporte técnico por cada servicio inspeccionado / 100% de Servicios de asistencia alimentaria que almacenan y/o distribuyen alimentos del Programa Vaso de Leche a nivel distrital.
Establecimientos de Salud:
• 02 reportes técnicos por cada servicio inspeccionado / 100% de Servicios de Cuidado Diurno (Servicios Alimentarios de los comités de gestión del Programa Cuna Más).
El intervalo de un reporte técnico a otro, del control de calidad de alimentos a los servicios de cuidado diurno no debe ser menor de 3 meses a fin de garantizar el levantamiento de las no conformidades.
• 01 reporte técnico por cada servicio inspeccionado / 100% de Servicios de asistencia alimentaria que almacenan y/o distribuyen alimentos del Programa Vaso de Leche a nivel distrital y/o provincial.</t>
  </si>
  <si>
    <t>Padrón de servicios de cuidado diurno CUNA MAS</t>
  </si>
  <si>
    <t>Padrón de municipios provinciales y/o distritales con mayor número de niños menores de 5 años con anemia</t>
  </si>
  <si>
    <t>3325802</t>
  </si>
  <si>
    <t>3325802 EVALUACION NUTRICIONAL A ESTABLECIMIENTOS QUE PREPARAN Y/O DISTRIBUYEN ALIMENTOS PARA PROGRAMAS SOCIALES</t>
  </si>
  <si>
    <t>En el Gobierno Nacional: CENAN
02 reportes técnicos por cada establecimiento evaluado / 80 servicios de cuidado diurno que se encuentran dentro de los distritos priorizados por el PN Cuna Más y el CENAN.
 A nivel de Red de Salud y / o U.E: 
• 02 reportes técnicos por cada establecimiento evaluado / 100% de Servicios de Cuidado Diurno (Servicios Alimentarios de los comités de gestión del Programa Cuna Más).
• 01 reporte técnico por cada establecimiento evaluado / 100% de Servicios de asistencia alimentaria que almacenan y/o distribuyen alimentos del Programa Vaso de Leche a nivel distrital.
Establecimiento de Salud: 
• 02Reportes técnicos por cada evaluación nutricional teórica  al 100% de Servicios de Cuidado Diurno (Servicios Alimentarios de los comités de gestión del Programa Nacional Cuna Más), considerando los distritos de mayor riesgo sanitario de acuerdo a la información epidemiológica de la DIRESA.
El intervalo de un reporte técnico a otro, del control de calidad de alimentos a los servicios de cuidado diurno no debe ser menor de 3 meses a fin de garantizar el levantamiento de las no conformidades.                                       
• 01 informe técnico de la formulación de la ración /100% de Servicios de asistencia alimentaria del Programa Vaso de Leche a nivel provincial y/o distrital, considerando los distritos de mayor riesgo sanitario de acuerdo a la información epidemiológica de la DIRESA.</t>
  </si>
  <si>
    <t>3325803</t>
  </si>
  <si>
    <t>3325803 ENSAYOS DE LABORATORIO DE MUESTRAS DE ALIMENTOS DE LOS PROGRAMAS SOCIALES</t>
  </si>
  <si>
    <t>100% de los servicios de cuidados diurnos (Cuna Más).</t>
  </si>
  <si>
    <t>7360 ENSAYOS AL AÑO, SOLO LO PROGRAMA EL INS</t>
  </si>
  <si>
    <t>Registro mensual de la información en el sistema de actividades de gestión (SAG)</t>
  </si>
  <si>
    <t>SOLO LO PROGRAMA INS</t>
  </si>
  <si>
    <t>3000609</t>
  </si>
  <si>
    <t>5004428</t>
  </si>
  <si>
    <t>3326010</t>
  </si>
  <si>
    <t>3326010 ANÁLISIS Y REPORTES DE RIESGOS SANITARIOS</t>
  </si>
  <si>
    <t>INFORME</t>
  </si>
  <si>
    <t xml:space="preserve"> Se realiza un informe mensual de la calidad del agua y los riesgos de los sistemas de abastecimiento de agua en el ámbito urbano y rural intervenidos.
</t>
  </si>
  <si>
    <t>Registro de centros poblados del aplicativo informático Web "Sistema de información de la Vigilancia de la calidad del agua para consumo humano".</t>
  </si>
  <si>
    <t>3033311</t>
  </si>
  <si>
    <t>5000027</t>
  </si>
  <si>
    <t>3331101</t>
  </si>
  <si>
    <t>3331101 INFECCION RESPIRATORIA AGUDA (IRA) NO COMPLICADA</t>
  </si>
  <si>
    <t>Los establecimientos de Salud.- Programan como mínimo los casos de infección respiratoria aguda no complicada en menores de 05 años, registrados con los diagnósticos J00, J04, J04.0, J04.1, J04.2, J06, J20.9, correspondientes a las atenciones ambulatorias, en los últimos 3 años (considerando el año con mayor número de atenciones).</t>
  </si>
  <si>
    <t>HIS</t>
  </si>
  <si>
    <t>J00.X, J04.0, J04.1, J04.2, J06.0, J06.8, J06.9, J20.9</t>
  </si>
  <si>
    <t>3331102</t>
  </si>
  <si>
    <t>3331102 FARINGOAMIGDALITIS AGUDA</t>
  </si>
  <si>
    <t>Programar como mínimo los casos de infección respiratoria aguda en menores de 05 años, registrados con los siguientes diagnósticos: J02, J02.0, J02.9, J03, J03.0, J03.8, J03.9, correspondientes a las atenciones ambulatorias en los últimos 3 años (considerando el año con mayor número de atenciones).
 Los laboratorios y el INS programan el 10% de los casos registrados con  códigos: J02, J02.0, J02.9, J03, J03.0, J03.8, J03.9, para realizar pruebas confirmatorias de identificación microbiológica, la serotipificación, y pruebas moleculares.</t>
  </si>
  <si>
    <t>J02.0, J02.9, J03.0, J03.8, J03.9</t>
  </si>
  <si>
    <t>I1 / I2 / I3 / I4 / II1 / II2 / III1 / III2 / - / IIE / IIIE / SCF</t>
  </si>
  <si>
    <t>Pendiente de revisión MINSA (el calculo sale un numero muy por encima que el año pasado)</t>
  </si>
  <si>
    <t>3331103</t>
  </si>
  <si>
    <t>3331103 OTITIS MEDIA AGUDA (OMA)</t>
  </si>
  <si>
    <t>Programar como mínimo los casos de infecciones agudas del oído medio en menores de 05 años, registrados con los siguientes diagnósticos: H65, H65.0, H65.1, H66.0, H66.9 correspondientes a las atenciones ambulatorias en los últimos 3 años (considerando el año con mayor número de atenciones).
Los laboratorios y el INS programan el 10% de los casos programados para realizar pruebas confirmatorias de identificación microbiológica, la serotipificación, y pruebas moleculares.</t>
  </si>
  <si>
    <t>H65.0, H65.1, H66.0, H66.9</t>
  </si>
  <si>
    <t>3331104</t>
  </si>
  <si>
    <t>3331104 SINUSITIS AGUDA</t>
  </si>
  <si>
    <t xml:space="preserve">Programar como mínimo los casos de sinusitis aguda en menores de 5 años, registrados con el siguiente diagnóstico: J01, J01.0, J01.1, J01.2, J01.3, J01.4, J01.9, correspondientes a las atenciones ambulatorias en los últimos 3 años (considerando el año con mayor número de atenciones).
Los laboratorios y el INS programan el 10% de los casos programados para realizar pruebas confirmatorias de identificación microbiológica, la serotipificación, y pruebas moleculares.
</t>
  </si>
  <si>
    <t>J01.0, J01.1, J01.2, J01.3, J01.4, J01.9</t>
  </si>
  <si>
    <t>3331105</t>
  </si>
  <si>
    <t>3331105 NEUMONIA SIN COMPLICACIONES Y OTROS</t>
  </si>
  <si>
    <t xml:space="preserve">Programar como mínimo los casos de infección respiratoria aguda no complicada en menores de 05 años, registrados con los diagnósticos: J12, J12.9, J15, J15.9, J18.9, correspondientes a las atenciones ambulatorias en los últimos 3 años (considerando el año con mayor número de atenciones).
Los laboratorios y el INS programan el 10% de los casos programados para realizar pruebas confirmatorias de identificación microbiológica, la serotipificación, y pruebas moleculares.
</t>
  </si>
  <si>
    <t>J12.9, J15.9, J18.9</t>
  </si>
  <si>
    <t>3033312</t>
  </si>
  <si>
    <t>5000028</t>
  </si>
  <si>
    <t>3331201</t>
  </si>
  <si>
    <t>3331201 EDA ACUOSA NO COMPLICADA</t>
  </si>
  <si>
    <t xml:space="preserve">Programar como mínimo los casos de EDA no complicada en menores de 05 años, registrados con los siguientes diagnósticos: A00, A00.9, A01.0, A01.1, A01.2, A01.3, A01.4, A02.0, A04.0, A04.1, A04.9, A05, A05.9, A07, A07.1, A07.2, A08.0, A08.2, A08.3, A08.4, A09.0, A09.9, correspondientes a las atenciones ambulatorias en los últimos 3 años (considerando el año con mayor número de atenciones). 
</t>
  </si>
  <si>
    <t>A00.9 , A01.0, A01.1, A01.2, A01.3, A01.4, A02.0, A04.0, A04.1, A04.9, A05.9, A06.2, A07.1, A07.2, A08.0, A08.2, A08.3, A08.4, A09.0, A09.9</t>
  </si>
  <si>
    <t>3331203</t>
  </si>
  <si>
    <t>3331203 EDA DISENTERICA</t>
  </si>
  <si>
    <t xml:space="preserve">Programar como mínimo los casos de EDA disentérica en menores de 05 años, registrados con los siguientes diagnósticos: A03, A03.0 A03.9, A04.2, A04.3, A04.5, A06.0, correspondientes a las atenciones ambulatorias, en los últimos 3 años (considerando el año con mayor número de atenciones).
Los laboratorios y el INS programan el 10% de los casos programados para realizar pruebas confirmatorias: identificación microbiológica, la serotipificación, y pruebas moleculares.
</t>
  </si>
  <si>
    <t>A03.3, A03.9, A04.2, A04.3, A04.5, A06.0</t>
  </si>
  <si>
    <t>3331204</t>
  </si>
  <si>
    <t>3331204 EDA PERSISTENTE</t>
  </si>
  <si>
    <t xml:space="preserve">Programar como mínimo los casos de EDA persistente en menores de 5 años, registrado con el siguiente diagnóstico: A09.X,  correspondientes a las atenciones ambulatorias,  en los últimos 3 años (considerando el año con mayor número de atenciones).
Los laboratorios y el INS programan el 10% de los casos programados para realizar pruebas confirmatorias: identificación microbiológica (cultivo, pruebas bioquímicas), la serotipificación, y pruebas moleculares (reacción en cadena de polimerasa PCR).
</t>
  </si>
  <si>
    <t>A09.X</t>
  </si>
  <si>
    <t>3033313</t>
  </si>
  <si>
    <t>5000029</t>
  </si>
  <si>
    <t>3331301</t>
  </si>
  <si>
    <t>3331301 INFECCIONES RESPIRATORIAS AGUDAS CON COMPLICACIONES</t>
  </si>
  <si>
    <t>Programar como mínimo los casos de Neumonía en menores de 05 años, registrados con los siguientes diagnósticos: A36, A37, A37.9, J12.0, J12.1, J12.2, J12.3, J12.8, J13, J14, J15.0, J15.1, J15.2, J15.3, J15.4, J15.7, J15.8, J16, J16.0, J16.8, correspondientes a las atenciones ambulatorias por consultorio externo, por emergencia y hospitalización/internamiento en los últimos 3 años (considerando el año con mayor número de atenciones).</t>
  </si>
  <si>
    <t>A36.9,A37.0,A37.1,A37.8,A37.9, J12.0,J12.1,J12.2,J12.3,J12.8,J13.X,J14.X,J15.0,J15.1,J15.2,J15.3,15.4,15.7,15.8,J16.0,J16.8</t>
  </si>
  <si>
    <t>3331302</t>
  </si>
  <si>
    <t>3331302 NEUMONIA GRAVE O ENFERMEDAD MUY GRAVE EN NIÑOS MENORES DE 2 MESES</t>
  </si>
  <si>
    <t xml:space="preserve">Programar como mínimo los casos de neumonía grave o enfermedad muy grave en niños menores de 2 meses,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
Los laboratorios e INS programan de acuerdo a las atenciones ambulatorias en los últimos 3 años (considerando el año con mayor número de atenciones).
</t>
  </si>
  <si>
    <t>J05.0,J05.1,J85.1,J86,J90,J93.9,J10.0,J11.0,J15.5,J15.6,J18,J18.0,J18.1,J18.2,J18.8</t>
  </si>
  <si>
    <t>3331305</t>
  </si>
  <si>
    <t>3331305 NEUMONIA Y ENFERMEDAD MUY GRAVE EN NIÑOS DE 2 MESES A 4 AÑOS</t>
  </si>
  <si>
    <t xml:space="preserve">Programar como mínimo los casos de neumonía o enfermedad muy grave en niños menores de 2 meses,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
Los laboratorios e INS programan de acuerdo a las atenciones ambulatorias en los últimos 3 años (considerando el año con mayor número de atenciones).
</t>
  </si>
  <si>
    <t>3033314</t>
  </si>
  <si>
    <t>5000030</t>
  </si>
  <si>
    <t>3331401</t>
  </si>
  <si>
    <t>3331401 ATENCION EDA CON ALGUN GRADO DE DESHIDRATACION</t>
  </si>
  <si>
    <t xml:space="preserve">Programar como mínimo los casos de EDA en menores de 05 años, registrados con los siguientes diagnósticos: A00, A00.9, A01.0, A01.1, A01.2, A01.3, A01.4, A02.0, A03, A03.0 A03.9, A04.0, A04.1, A04.2, A04.3, A04.5, A04.9, A05, A05.9, A06.0, A07, A07.1, A07.2, A08.0, A08.2, A08.3, A08.4, A09, A09.0, A09.9, A09.X, asociado a: E86X: Depleción de volumen, correspondientes a las atenciones ambulatorias, por emergencia y hospitalización/internamiento, en los últimos 3 años (considerando el año con mayor número de atenciones).
Los laboratorios y el INS programan de acuerdo a las atenciones ambulatorias en los últimos 3 años (considerando el año con mayor número de atenciones).
</t>
  </si>
  <si>
    <t>A00.9 , A01.0, A01.1, A01.2, A01.3, A01.4, A02.0, A04.0, A04.1, A04.9, A05.9, A06.2, A07.1, A07.2, A08.0, A08.2, A08.3, A08.4, A09.0, A09.9 asociados a E86X</t>
  </si>
  <si>
    <t>3331402</t>
  </si>
  <si>
    <t>3331402 ATENCION EDA CON DESHIDRATACION GRAVE SIN Y CON SHOCK</t>
  </si>
  <si>
    <t xml:space="preserve">Programar como mínimo los casos de EDA en menores de 05 años, registrados con los diagnósticos A00, A00.9, A01.0, A01.1, A01.2, A01.3, A01.4, A02.0, A03, A03.0 A03.9, A04.0, A04.1, A04.2, A04.3, A04.5, A04.9, A05, A05.9, A06.0, A07, A07.1, A07.2, A08.0, A08.2, A08.3, A08.4, A09, A09.0, A09.9, A09.X, y asociado a E86X: Depleción de volumen, R57.1: Shock hipovolémico, K56.0 Íleo paralítico o E87.2: Acidosis, correspondientes a las atenciones ambulatorias por consultorio externo, por emergencia y hospitalización/internamiento en los últimos 3 años (considerando el año con mayor número de atenciones).
Los laboratorios y el INS programan de acuerdo a las atenciones ambulatorias en los últimos 3 años (considerando el año con mayor número de atenciones).
</t>
  </si>
  <si>
    <t>A00.9 , A01.0, A01.1, A01.2, A01.3, A01.4, A02.0, A04.0, A04.1, A04.9, A05.9, A06.2, A07.1, A07.2, A08.0, A08.2, A08.3, A08.4, A09.0, A09.9 asociados a E86X , K56.0, R57.1, E87.2</t>
  </si>
  <si>
    <t>- / - / - / - / II1 / II2 / III1 / III2 / - / IIE / IIIE / SCF</t>
  </si>
  <si>
    <t>3033315</t>
  </si>
  <si>
    <t>5000031</t>
  </si>
  <si>
    <t>3331501</t>
  </si>
  <si>
    <t>3331501 ANEMIA</t>
  </si>
  <si>
    <t xml:space="preserve">Para establecimientos de salud con población asignada: Programar 100% de niños menores de 3 años, estimados a partir de la Prevalencia de ANEMIA regional del año anterior:
Ejemplo: 
1. N° de niños y niñas menores de  3 año registrados en padrón nominal (SIS+ Sin Dato+ Ninguno): 66,699
2. Prevalencia de ANEMIA según dato de ENDES del año anterior a nivel  regional:        42.8 % (66,699 x 42.8%= 28,579)
3. N° de niños menores de 3 año  con  ANEMIA = 28,579 niños y niñas
Para hospitales de II y III nivel:
Programar  los niños  menores de 03 años atendidos, según tendencia de los últimos 3 años,  registrados  con diagnóstico definitivo,  según los códigos CIE 10:
 D50 Anemia por deficiencia de hierro (ferropenia, hipocrómica y sideopénica). 
 D50.0 Anemia por deficiencia de hierro secundaria a pérdida se sangre (crónica). 
 D50.8 Otras anemias por deficiencia de hierro.
 D50.9 Anemia por deficiencia de hierro sin otras especificaciones.
Fuente: Reporte HIS
</t>
  </si>
  <si>
    <t>D50.0, D50.8,D50.9,D64.9</t>
  </si>
  <si>
    <t>3331502</t>
  </si>
  <si>
    <t>3331502 SOB/ASMA</t>
  </si>
  <si>
    <t>Programar como mínimo los casos de SOB/ASMA en menores de 05 años, registrados con los siguientes diagnósticos: J21, J21.0, J21.8, J21.9, J44, J44.0, J44.1, J44.8, J44.9, J45, J45.0, J45.1, J45.9, J46, correspondientes a las atenciones ambulatorias, por emergencia y hospitalización/internamiento, un promedio de los últimos 3 años.</t>
  </si>
  <si>
    <t>J21.0,J21.1,J21.8,J21.9,J44.0,J44.1,J44.8,J44.9,J45.0,J45.1,J45.9,J46.X</t>
  </si>
  <si>
    <t>3331503</t>
  </si>
  <si>
    <t>3331503 DOSAJE DE HEMOGLOBINA PARA CONTROL</t>
  </si>
  <si>
    <t>100% de niños menores de 3 años programados con anemia y que inician tratamiento: al mes, a los 3 y 6 meses de iniciado el tratamiento.</t>
  </si>
  <si>
    <t>3033317</t>
  </si>
  <si>
    <t>5000032</t>
  </si>
  <si>
    <t>3331701</t>
  </si>
  <si>
    <t>3331701 GESTANTE CON SUPLEMENTO DE HIERRO Y ACIDO FOLICO</t>
  </si>
  <si>
    <t>GESTANTE SUPLEMENTADA</t>
  </si>
  <si>
    <t xml:space="preserve">Programar igual al número de gestantes para Atención Prenatal reenfocada.
</t>
  </si>
  <si>
    <t>gestantes programadas en Atención Prenatal Reenfocada.</t>
  </si>
  <si>
    <t>3033414</t>
  </si>
  <si>
    <t>5000035</t>
  </si>
  <si>
    <t>3341401</t>
  </si>
  <si>
    <t>3341401 PARASITOSIS INTESTINAL</t>
  </si>
  <si>
    <t>Promedio de los últimos 3 años de Niñas y niños menores de 3 años con parasitosis intestinal.</t>
  </si>
  <si>
    <t xml:space="preserve">CIE 10: A06; A07.1; A07.0; B66.3; B66.4; B68.0; B68.1; B68.9; B70; B71; B76.0; B76.1; B76.9; B77.9; B78.0; B79; B80; B82.0; B82.9.
</t>
  </si>
  <si>
    <t>- / I2 / I3 / I4 / II1 / II2 / III1 / III2 / - / IIE / - / -</t>
  </si>
  <si>
    <t>5004429</t>
  </si>
  <si>
    <t>3330801</t>
  </si>
  <si>
    <t>3330801 PRACTICAS EN TECNICAS SEGURAS DE DESINFECCION DE AGUA Y ALMACENAMIENTO DOMICILIARIA</t>
  </si>
  <si>
    <t>CENTRO POBLADO</t>
  </si>
  <si>
    <t xml:space="preserve">  Se realiza prácticas en técnicas seguras de tratamiento de agua intradomiciliario como mínimo 02 veces por año por centro poblado rural de extrema pobreza que carece de sistema de abastecimiento de agua y que se aprovisiona de agua directamente de las fuentes (ríos, manantiales, pozos, riachuelos).
</t>
  </si>
  <si>
    <t>I1 / I2 / I3 / I4 / II1 / - / - / - / - / - / - / SCF</t>
  </si>
  <si>
    <t>3326001</t>
  </si>
  <si>
    <t>3326001 INSPECCION SANITARIA DE SISTEMAS DE AGUA</t>
  </si>
  <si>
    <t xml:space="preserve">Se realiza como mínimo 02 inspecciones sanitarias por sistema de abastecimiento de agua, por año en el ámbito urbano y rural.
• Programar en centros poblados del ámbito urbano (incluir periurbanos) y rural con sistemas de abastecimiento de agua para consumo humano, priorizando los de alta incidencia de enfermedades de origen hídrico, con mayores casos de desnutrición y anemia.
</t>
  </si>
  <si>
    <t>3326002</t>
  </si>
  <si>
    <t>3326002 MONITOREO DE PARAMETROS DE CAMPO EN ZONA URBANA</t>
  </si>
  <si>
    <t xml:space="preserve">• Se realiza como mínimo un monitoreo de los parámetros de campo por sistema de abastecimiento de agua por mes, durante todo el año en el ámbito urbano.
Priorizar los Centros poblados del ámbito urbano con sistemas de abastecimiento de agua, con alta  incidencia  de enfermedades de origen hídrico, mayores casos de desnutrición y anemia.
</t>
  </si>
  <si>
    <t>3326003</t>
  </si>
  <si>
    <t>3326003 MONITOREO DE PARAMETROS DE CAMPO ZONA RURAL</t>
  </si>
  <si>
    <t>* Se realiza como mínimo un monitoreo de los parámetros de campo por sistema de abastecimiento de agua por mes, durante todo el año en el ámbito rural.
Priorizar los Centros poblados del ámbito rural con sistemas de abastecimiento de agua, con alta incidencia de enfermedades de origen hídrico, mayores casos de desnutrición y anemia.</t>
  </si>
  <si>
    <t>3326004</t>
  </si>
  <si>
    <t>3326004 INSPECCION ESPECIALIZADA ZONA URBANA</t>
  </si>
  <si>
    <t xml:space="preserve">·  Se realiza como mínimo 02 inspecciones especializadas por sistema de abastecimiento de agua por año en el ámbito urbano.
Priorizar los Centros poblados del ámbito urbano con sistemas de abastecimiento de agua, priorizando los de alta incidencia de enfermedades de origen hídrico, mayores casos de desnutrición y anemia.
</t>
  </si>
  <si>
    <t>3326005</t>
  </si>
  <si>
    <t>3326005 INSPECCION ESPECIALIZADA ZONA RURAL</t>
  </si>
  <si>
    <t xml:space="preserve">* Se realiza como mínimo 02 inspecciones especializadas por sistema de abastecimiento de agua por año en el ámbito rural.
Priorizar los Centros poblados rurales con sistemas de abastecimiento de agua, con alta incidencia de enfermedades de origen hídrico, mayores casos de desnutrición y anemia.
</t>
  </si>
  <si>
    <t>3326006</t>
  </si>
  <si>
    <t>3326006 ANALISIS DE PARAMETROS BACTERIOLOGICOS</t>
  </si>
  <si>
    <t xml:space="preserve"> Considerar  mensual como mínimo 4 muestras por sistema de abastecimiento de agua en el ámbito urbano y 2 muestras por sistema de abastecimiento de agua en el ámbito rural.
 Centros poblados de la zona urbana y rural, con sistemas de abastecimiento de agua, con alta incidencia de enfermedades de origen hídrico, mayores casos de desnutrición, anemia, de extrema pobreza.
 Sistemas de abastecimiento de agua donde se verifica que en las inspecciones sanitarias, monitoreo de parámetros de campo e inspecciones especializadas, cuando el valor de cloro este por debajo del LMP (&lt; 0.5mg/L) y/o turbiedad por encima del LMP (&gt;5UNT) a la salida de la planta de tratamiento, reservorio y en red de distribución
</t>
  </si>
  <si>
    <t>- / - / - / - / II1 / - / - / - / - / - / - / SCF</t>
  </si>
  <si>
    <t>3326007</t>
  </si>
  <si>
    <t>3326007 ANALISIS DE PARAMETROS PARASITOLOGICOS</t>
  </si>
  <si>
    <t xml:space="preserve"> Se realiza anualmente como mínimo 3 muestras de agua por sistema de abastecimiento de agua en el ámbito urbano y 3 muestras de agua por sistema de abastecimiento de agua en el ámbito rural.
 Centros poblados de la zona urbana y rural con sistemas de abastecimiento de agua, con alta incidencia de enfermedades de origen hídrico, mayores casos de desnutrición, anemia, de extrema pobreza, de mayor población, donde se realizan inspecciones sanitarias, monitoreo de parámetros de campo e inspecciones especializadas
</t>
  </si>
  <si>
    <t>3326008</t>
  </si>
  <si>
    <t>3326008 ANALISIS FISICO / QUIMICOS</t>
  </si>
  <si>
    <t> Considerar anualmente como mínimo 2 muestras de agua por sistema de abastecimiento de agua en el ámbito urbano y 2 muestras de agua por sistema de abastecimiento de agua en el ámbito rural (Sistema de abastecimiento de agua: en la fuente de agua, salida del sistema de tratamiento, reservorio, red y otros que se determine en la inspección del sistema).
 Centros poblados de la zona urbana y rural, con sistemas de abastecimiento de agua, con alta incidencia de enfermedades de origen hídrico, mayores casos de desnutrición, anemia, de extrema pobreza, de mayor población, donde se realizan inspecciones sanitarias, monitoreo de parámetros de campo e inspecciones especializadas.</t>
  </si>
  <si>
    <t>3326009</t>
  </si>
  <si>
    <t>3326009 ANALISIS DE METALES PESADOS</t>
  </si>
  <si>
    <t xml:space="preserve"> Se realiza anualmente como mínimo 2 muestras de agua por sistema de abastecimiento de agua en el ámbito urbano y 2 muestras de agua por sistema de abastecimiento de agua en el ámbito rural (Sistema de abastecimiento de agua: en la fuente de agua, salida del sistema de tratamiento, reservorio, red y otros que se determine en la inspección del sistema).
 Centros poblados de la zona urbana y rural, con sistemas de abastecimiento de agua, con alta incidencia de enfermedades de origen hídrico, mayores casos de desnutrición, anemia, de extrema pobreza, de mayor población, donde se realizan inspecciones sanitarias, monitoreo de parámetros de campo e inspecciones especializadas.
</t>
  </si>
  <si>
    <t>3326011</t>
  </si>
  <si>
    <t>3326011 ASISTENCIA TÉCNICA EN DESINFECCIÓN Y CLORACIÓN EN CENTROS POBLADOS DEL AMBITO RURAL CON SISTEMAS DE ABASTECIMIENTO DE AGUA PARA CONSUMO HUMANO</t>
  </si>
  <si>
    <t xml:space="preserve"> Se realiza como mínimo 01 vez por año por centro poblado rural de extrema pobreza con sistema de abastecimiento de agua.
</t>
  </si>
  <si>
    <t>3330802</t>
  </si>
  <si>
    <t>3330802 ASISTENCIA TECNICA EN TRATAMIENTO DEL AGUA EN CENTROS POBLADOS SIN SISTEMA DE ABASTECIMIENTO DE AGUA</t>
  </si>
  <si>
    <t xml:space="preserve"> Se realiza como mínimo 01 vez por año por centro poblado rural de extrema pobreza sin sistema de abastecimiento de agua.
</t>
  </si>
  <si>
    <t>3325404</t>
  </si>
  <si>
    <t>3325404 VACUNACION NIÑO RECIEN NACIDO</t>
  </si>
  <si>
    <t xml:space="preserve">100% de población menor de 1 año consignado en padrón nominal, que se encuentran bajo la responsabilidad de Centros maternos infantiles, hospitales y establecimientos de salud que atienden partos de los gobiernos regionales y Direcciones de Redes Integradas de Salud (DIRIS) 
 Para los Centros maternos infantiles, y hospitales que atienden partos, de los Gobiernos Regionales y de las Direcciones de Redes Integradas de Salud (DIRIS) que no cuentan con población asignada, programar igual al promedio de recién nacidos atendidos los últimos 03 años.
</t>
  </si>
  <si>
    <t>Sistema de registro del certificado de recién nacidos vivos en línea.</t>
  </si>
  <si>
    <t>3325407</t>
  </si>
  <si>
    <t>3325407 VACUNACION NIÑO DE MADRE VIH</t>
  </si>
  <si>
    <t>Programar de acuerdo a la tendencia de los últimos 03 años.(promedio)</t>
  </si>
  <si>
    <t xml:space="preserve">Reporte de casos de Niños nacidos de madres portadoras del VIH identificados /notificados de los últimos 03 años (Estrategia Sanitaria de VIH/SIDA y SSSR).
</t>
  </si>
  <si>
    <t>Z2061</t>
  </si>
  <si>
    <t>- / - / - / I4 / II1 / II2 / III1 / III2 / - / IIE / IIIE / -</t>
  </si>
  <si>
    <t>Revisar codigos enviados por mail</t>
  </si>
  <si>
    <t>0002</t>
  </si>
  <si>
    <t>3033172</t>
  </si>
  <si>
    <t>5000037</t>
  </si>
  <si>
    <t>3317201</t>
  </si>
  <si>
    <t>3317201 ATENCION A LA GESTANTE</t>
  </si>
  <si>
    <t>GESTANTE CONTROLADA</t>
  </si>
  <si>
    <t>No. de Gestantes Controladas = 100% de gestantes según padrón nominal de gestantes, padrón nominal de niños de 1 año, (coordinación con ESNI), en los quintiles I y II el 100% de población gestante.
Hospitales programan de acuerdo al histórico de 03 años anteriores.</t>
  </si>
  <si>
    <t>Total de niños de 1 año del padrón nominal.</t>
  </si>
  <si>
    <t>HIS, padrón nominal de gestantes, niños de 1 año. 
Sumatoria del número de gestantes que han recibido 06 APN, considerar lo registrado en HIS con código Z3493 y 6 en LAB</t>
  </si>
  <si>
    <t>Padrón nominal</t>
  </si>
  <si>
    <t>Z3493(LAB=6)</t>
  </si>
  <si>
    <t>No se esta haciendo una diferenciación ya que la fuente dei nformación no se cuenta con la información del establecimiento que lo atendera</t>
  </si>
  <si>
    <t>El nivel minimo que se puede tener esta información es nivel ejecutora ya que considera a los niños de 1 año del padron nominal que no tiene seguro lo cual es dificl asignarle un establecimiento de salud. En los casos que tengan SIS se esta considerando como EESS en el que ha sido afiliado</t>
  </si>
  <si>
    <t>3317203</t>
  </si>
  <si>
    <t>3317203 VISITA DOMICILIARIA</t>
  </si>
  <si>
    <t>100% de gestantes programadas.</t>
  </si>
  <si>
    <t xml:space="preserve">Total de niños de 1 año del padrón nominal. </t>
  </si>
  <si>
    <t>SIS</t>
  </si>
  <si>
    <t>C0011</t>
  </si>
  <si>
    <t>3317204</t>
  </si>
  <si>
    <t>3317204 EXAMENES DE LABORATORIO COMPLETO</t>
  </si>
  <si>
    <t>GESTANTE ATENDIDA</t>
  </si>
  <si>
    <t>100% de gestantes programadas</t>
  </si>
  <si>
    <t>80055.01 Perfil obstétrico primera atención prenatal</t>
  </si>
  <si>
    <t>3317205</t>
  </si>
  <si>
    <t>3317205 ECOGRAFIA OBSTETRICA</t>
  </si>
  <si>
    <t>76805 relacionado a Ecografía, útero grávido, con 1 en LAB</t>
  </si>
  <si>
    <t>3317206</t>
  </si>
  <si>
    <t>3317206 ATENCION ODONTOLOGICA DE LA GESTANTE</t>
  </si>
  <si>
    <t>60% de gestantes programadas o tendencia de los 3 últimos años.</t>
  </si>
  <si>
    <t>60% de gestantes programadas en el subproducto 3317201 ATENCION A LA GESTANTE</t>
  </si>
  <si>
    <t>D0120, relacionado a Examen Estomatológico y el Alta Básica Odontológica U510, con ABO en Lab</t>
  </si>
  <si>
    <t>3317209</t>
  </si>
  <si>
    <t>3317209 EVALUACION DEL BIENESTAR FETAL</t>
  </si>
  <si>
    <t>GESTANTE EXAMINADA</t>
  </si>
  <si>
    <t>Programar el promedio de casos presentados en los últimos 3 años, a partir de establecimiento FONB</t>
  </si>
  <si>
    <t>Gestantes examinadas el año anterior en el codigo HIS 59025</t>
  </si>
  <si>
    <t>Código 59025</t>
  </si>
  <si>
    <t>3033291</t>
  </si>
  <si>
    <t>5000042</t>
  </si>
  <si>
    <t>3329101</t>
  </si>
  <si>
    <t>3329101 AQV MASCULINO</t>
  </si>
  <si>
    <t>PAREJA PROTEGIDA</t>
  </si>
  <si>
    <t>Del total de parejas protegidas a programar, se asignará el porcentaje según tendencia de la mezcla anticonceptiva propuesta</t>
  </si>
  <si>
    <t>Total de parejas atendidas el año anterior</t>
  </si>
  <si>
    <t>55250</t>
  </si>
  <si>
    <t>Pendiente revisión MINSA</t>
  </si>
  <si>
    <t>3329102</t>
  </si>
  <si>
    <t>3329102 COMPLICACION AQV MASCULINO</t>
  </si>
  <si>
    <t>PACIENTE ATENDIDO</t>
  </si>
  <si>
    <t>De acuerdo a los casos de complicaciones presentados por AQV masculino en los últimos 3 años</t>
  </si>
  <si>
    <t>Reporte de egreso hospitalario. Considerar lo registrado con código  Y883</t>
  </si>
  <si>
    <t>3329103</t>
  </si>
  <si>
    <t>3329103 AQV FEMENINO</t>
  </si>
  <si>
    <t>Del  total  de  parejas  protegidas  a  programar  se  asignará  el  porcentaje  según  mezcla anticonceptiva propuesta</t>
  </si>
  <si>
    <t>58600, 58605,58611</t>
  </si>
  <si>
    <t>3329104</t>
  </si>
  <si>
    <t>3329104 COMPLICACION DE AQV FEMENINO</t>
  </si>
  <si>
    <t>De acuerdo a la tendencia de los últimos 3 años.</t>
  </si>
  <si>
    <t>código Y883.</t>
  </si>
  <si>
    <t>3329105</t>
  </si>
  <si>
    <t>3329105 DISPOSITIVOS INTRAUTERINOS (METODO DIU)</t>
  </si>
  <si>
    <t>Del  total  de  parejas  protegidas  a  programar  se  asignará  el  porcentaje  sgun mezcla antionceptiva propuesta</t>
  </si>
  <si>
    <t>58300</t>
  </si>
  <si>
    <t>3329106</t>
  </si>
  <si>
    <t>3329106 ANTICONCEPTIVO HORMONAL INYECTABLE</t>
  </si>
  <si>
    <t>99208.05</t>
  </si>
  <si>
    <t>3329107</t>
  </si>
  <si>
    <t>3329107 METODOS DE BARRERA</t>
  </si>
  <si>
    <t>99208.02</t>
  </si>
  <si>
    <t>3329108</t>
  </si>
  <si>
    <t>3329108 ANTICONCEPTIVO HORMONAL ORAL</t>
  </si>
  <si>
    <t>99208.13</t>
  </si>
  <si>
    <t>3329109</t>
  </si>
  <si>
    <t>3329109 ANTICONCEPCION ORAL DE EMERGENCIA (AOE)</t>
  </si>
  <si>
    <t>PERSONA ATENDIDA</t>
  </si>
  <si>
    <t>Establecimientos de salud I-I al I-3 atención mínimo de 05 casos en el año,
• Establecimientos de salud I-4 atencion mínimo de 10 casos en el año,
• Establecimientos de salud II-1 al III-2 minimo atencion de 50 casos en el año</t>
  </si>
  <si>
    <t>99208.12</t>
  </si>
  <si>
    <t>3329110</t>
  </si>
  <si>
    <t>3329110 METODOS DE ABSTINENCIA PERIODICA</t>
  </si>
  <si>
    <t>99208.08</t>
  </si>
  <si>
    <t>3329111</t>
  </si>
  <si>
    <t>3329111 METODO DE LACTANCIA MATERNA EXCLUSIVA(MELA)</t>
  </si>
  <si>
    <t>Estimar según mezcla anticonceptiva, tomando como referencia el total de parejas protegidas a programar</t>
  </si>
  <si>
    <t>99208.07</t>
  </si>
  <si>
    <t>3329112</t>
  </si>
  <si>
    <t>3329112 COMPLICACIONES POR USO DE DIU</t>
  </si>
  <si>
    <t>Evaluar la tendencia de los casos presentados en los últimos 3 años</t>
  </si>
  <si>
    <t>T833</t>
  </si>
  <si>
    <t>3329113</t>
  </si>
  <si>
    <t>3329113 ANTICONCEPTIVO HORMONAL MENSUAL INYECTABLE</t>
  </si>
  <si>
    <t>Estimar según mezcla anticonceptiva, tomando como referencia el total de parejas protegidas a programar.</t>
  </si>
  <si>
    <t>99208.04</t>
  </si>
  <si>
    <t>3329114</t>
  </si>
  <si>
    <t>3329114 CONDON FEMENINO</t>
  </si>
  <si>
    <t>99208.06</t>
  </si>
  <si>
    <t>3329115</t>
  </si>
  <si>
    <t>3329115 IMPLANTE</t>
  </si>
  <si>
    <t>11975</t>
  </si>
  <si>
    <t>3329116</t>
  </si>
  <si>
    <t xml:space="preserve">3329116 EFECTOS SECUNDARIOS DEL IMPLANTE
</t>
  </si>
  <si>
    <t>Según tendencia de los últimos 3 años</t>
  </si>
  <si>
    <t>Y4253</t>
  </si>
  <si>
    <t>3329117</t>
  </si>
  <si>
    <t>3329117 EXTRACCIÓN O REMOCIÓN DEL IMPLANTE</t>
  </si>
  <si>
    <t>Número de implantes aplicados hace tres años</t>
  </si>
  <si>
    <t>11976</t>
  </si>
  <si>
    <t>3033292</t>
  </si>
  <si>
    <t>5000043</t>
  </si>
  <si>
    <t>3329201</t>
  </si>
  <si>
    <t>3329201 ORIENTACION/CONSEJERIA EN SALUD SEXUAL Y REPRODUCTIVA</t>
  </si>
  <si>
    <t>20% más de lo realizado el año anterior.</t>
  </si>
  <si>
    <t>99402.04</t>
  </si>
  <si>
    <t>Validar</t>
  </si>
  <si>
    <t>3329202</t>
  </si>
  <si>
    <t>3329202 CAPTACION DE MUJERES CON DEMANDA INSATISFECHA DE PLANIFICACION FAMILIAR</t>
  </si>
  <si>
    <t>8.6 % de la población de mujeres en edad fértil programable (Equivale a la proporción de mujeres con demanda insatisfecha en Planificación Familiar).</t>
  </si>
  <si>
    <t xml:space="preserve">Número de mujeres captadas(u161) en el años anterior </t>
  </si>
  <si>
    <t>U161</t>
  </si>
  <si>
    <t>3329203</t>
  </si>
  <si>
    <t>3329203 ATENCION PREGESTACIONAL</t>
  </si>
  <si>
    <t>10 % de gestantes programadas en el año.</t>
  </si>
  <si>
    <t xml:space="preserve">10% del Total de niños de 1 año del padrón nominal. </t>
  </si>
  <si>
    <t>99385.02 y 99386.02</t>
  </si>
  <si>
    <t>3033294</t>
  </si>
  <si>
    <t>5000044</t>
  </si>
  <si>
    <t>3329404</t>
  </si>
  <si>
    <t>3329404 AMENAZA DE PARTO PREMATURO</t>
  </si>
  <si>
    <t>de acuerdo a la tendencia de casos presentados en los últimos tres años.</t>
  </si>
  <si>
    <t>Reporte de atención por emergencia y egresos hospitalarios</t>
  </si>
  <si>
    <t>O470</t>
  </si>
  <si>
    <t>3329406</t>
  </si>
  <si>
    <t>3329406 HEMORRAGIAS DE LA 1ER MITAD DEL EMBARAZO SIN LAPAROTOMIA</t>
  </si>
  <si>
    <t>De acuerdo a la tendencia de casos presentados en los últimos tres años</t>
  </si>
  <si>
    <t xml:space="preserve">• O200 Amenaza de Aborto
• O03 Aborto espontáneo, 
• O06 Aborto no especificado, 
• O01 Mola hidatiforme, 
• O02 Otros productos anormales de la concepción.
</t>
  </si>
  <si>
    <t>3329407</t>
  </si>
  <si>
    <t>3329407 HEMORRAGIA DE LA 2DA MITAD DEL EMBARAZO</t>
  </si>
  <si>
    <t xml:space="preserve">• O44 Placenta previa
• O45 Desprendimiento prematuro de la placenta
• O71 Rotura uterina
• O432 Adherencia mórbida de la placenta
• O440 Placenta previa con especificación de que no hubo hemorragia
• O441 Placenta previa con hemorragia
• O459 Desprendimiento prematuro de placenta sin otra especificación
• O468 Otras hemorragias ante parto.
</t>
  </si>
  <si>
    <t>3329408</t>
  </si>
  <si>
    <t>3329408 HIPEREMESIS GRAVIDICA</t>
  </si>
  <si>
    <t xml:space="preserve">• O210 Hiperémesis gravídica leve o no especificada
• O211 Hiperémesis gravídica con trastornos metabólicos
• O212 Hiperémesis gravídica tardía
• O218 Otros vómitos que complican el embarazo
• O219 Vómitos del embarazo, no especificados
• O21 Hiperémesis gravídica.
</t>
  </si>
  <si>
    <t>3329409</t>
  </si>
  <si>
    <t>3329409 INFECCION DEL TRACTO URINARIO EN EL EMBARAZO</t>
  </si>
  <si>
    <t xml:space="preserve">• O230 Infección del riñón en el embarazo
• O231 Infección de la vejiga urinaria en el embarazo
• O232 Infección de la uretra en el embarazo
• O233 Infección de otras partes de las vías urinarias en el embarazo
• O234 Infección no especificada de las vías urinarias en el embarazo
• O23 Infección de las vías genito urinarias en el embarazo.
</t>
  </si>
  <si>
    <t>3329413</t>
  </si>
  <si>
    <t>3329413 RUPTURA PREMATURA DE MEMBRANAS Y OTRARELACIONADAS</t>
  </si>
  <si>
    <t xml:space="preserve">O41Otros trastornos del líquido amniótico y de las membranas
</t>
  </si>
  <si>
    <t>3329414</t>
  </si>
  <si>
    <t>3329414 HEMORRAGIAS DE LA 1ERA MITAD DEL EMBARAZO CON LAPAROTOMIA</t>
  </si>
  <si>
    <t>Sumatoria egresos registrados con el código O00.9 Embarazo ectópico.</t>
  </si>
  <si>
    <t>3329415</t>
  </si>
  <si>
    <t>3329415 TRASTORNO HIPERTENSIVOS EN EL EMBARAZO</t>
  </si>
  <si>
    <t xml:space="preserve">O11 Trastornos hipertensivo preexistentes, con proteinuria agregada
 O13 Hipertensión gestacional sin proteinuria significativa O14  Hipertensión gestacional con proteinuria significativa
</t>
  </si>
  <si>
    <t>3329416</t>
  </si>
  <si>
    <t>3329416 TRASTORNOS METABOLICOS DEL EMBARAZO</t>
  </si>
  <si>
    <t xml:space="preserve">O240 Diabetes mellitus preexistente insulinodependiente, en el embarazo
O241 Diabetes mellitus preexistente no insulinodependiente, en el embarazo
O242 Diabetes mellitus preexistente relacionada con desnutrición, en el embarazo
O243 Diabetes mellitus preexistente, sin otra especificación, en el embarazo
O244 Diabetes mellitus que se origina con el embarazo
O249 Diabetes mellitus no especificada, en el embarazo
</t>
  </si>
  <si>
    <t>3329417</t>
  </si>
  <si>
    <t>3329417 OTRAS ENFERMEDADES DEL EMBARAZO</t>
  </si>
  <si>
    <t xml:space="preserve">• O40 Polihidramnios
• O41.0 Oligohidramnios
• O48 Embarazo prolongado
• J-10 Gestante con Virus Influenza A H1 N1
• O36.0 Atención Materna por isoinmunización RHESUS.
• O36.2 Atención Materna POR Hidropesía Fetal
• Otras complicaciones no definidas en el CIE 10.
</t>
  </si>
  <si>
    <t>No existe un codigo exclusivo de gestante con virus influenza AH1N1, el J10X no tiene observaciones de LAB=G</t>
  </si>
  <si>
    <t>3329418</t>
  </si>
  <si>
    <t>3329418 GESTANTE CON ANEMIA</t>
  </si>
  <si>
    <t>O99.0 Anemia en gestantes.</t>
  </si>
  <si>
    <t>- / I2 / I3 / I4 / II1 / II2 / III1 / III2 / - / IIE / IIIE / -</t>
  </si>
  <si>
    <t>3033295</t>
  </si>
  <si>
    <t>5000045</t>
  </si>
  <si>
    <t>3329501</t>
  </si>
  <si>
    <t>3329501 ATENCION DEL PARTO NORMAL</t>
  </si>
  <si>
    <t>PARTO NORMAL</t>
  </si>
  <si>
    <t>80% de las gestantes programadas para atención prenatal</t>
  </si>
  <si>
    <t>CNV</t>
  </si>
  <si>
    <t>- / - / I3 / I4 / II1 / II2 / III1 / III2 / - / - / IIIE / -</t>
  </si>
  <si>
    <t>3033296</t>
  </si>
  <si>
    <t>5000046</t>
  </si>
  <si>
    <t>3329601</t>
  </si>
  <si>
    <t>3329601 TRABAJO DE PARTO DISFUNCIONAL.</t>
  </si>
  <si>
    <t>PARTO COMPLICADO</t>
  </si>
  <si>
    <t>Según tendencia de casos presentados y atendidos en los últimos 3 años</t>
  </si>
  <si>
    <t>Egreso hospitalario</t>
  </si>
  <si>
    <t>Sumatoria de egresos registrados con los códigos: O68: Trabajo de parto y parto complicados por sufrimiento fetal y O63.0; O63.1 Trabajo de Parto Prolongado</t>
  </si>
  <si>
    <t>3329602</t>
  </si>
  <si>
    <t>3329602 HEMORRAGIAS INTRAPARTO Y POSTPARTO</t>
  </si>
  <si>
    <t>• O70 Desgarro perineal durante el parto.
 • O71 Otro trauma obstétrico.
 • (O71.2) Inversión Uterina
 • (O71.3) Desgarro Obstétrico de Cuello Uterino
 • (O71.4) Desgarro Vaginal Obstétrico Alto.
 • O72 Hemorragia post parto.
 • (O72.0) Hemorragia del tercer período del parto
 • (O72.1) Otras hemorragias postparto inmediatas (atonía uterina)
 • (O72.2) Hemorragia postparto secundaria o tardía
 • (O72.3) Defecto de la coagulación postparto
 • O73 Retención de la placenta o de las membranas sin hemorragia (y todo el listado).
 • (O73.0) Retención de la placenta sin hemorragia
 • (O73.1) Retención de fragmentos de la placenta o de las membranas, sin hemorragia.</t>
  </si>
  <si>
    <t>3033297</t>
  </si>
  <si>
    <t>5000047</t>
  </si>
  <si>
    <t>3329701</t>
  </si>
  <si>
    <t>3329701 CESAREA</t>
  </si>
  <si>
    <t>CESAREA</t>
  </si>
  <si>
    <t>Los establecimientos de salud con la capacidad resolutiva correspondiente programan de acuerdo a tendencia de los últimos 3 años.</t>
  </si>
  <si>
    <t>3033298</t>
  </si>
  <si>
    <t>5000048</t>
  </si>
  <si>
    <t>3329801</t>
  </si>
  <si>
    <t>3329801 ATENCION DEL PUERPERIO</t>
  </si>
  <si>
    <t>ATENCION PUERPERAL</t>
  </si>
  <si>
    <t>100% de los partos vaginales + Cesareas.</t>
  </si>
  <si>
    <t>100% de gestantes programadas en el subproducto 3317201 ATENCION A LA GESTANTE</t>
  </si>
  <si>
    <t>59430</t>
  </si>
  <si>
    <t>3033299</t>
  </si>
  <si>
    <t>5000049</t>
  </si>
  <si>
    <t>3329901</t>
  </si>
  <si>
    <t>3329901 ENDOMETRITIS PUERPERAL</t>
  </si>
  <si>
    <t>De acuerdo a la tendencia de casos presentados en los últimos tres años.</t>
  </si>
  <si>
    <t>De acuerdo a los casos tratados el año anterior</t>
  </si>
  <si>
    <t>Egreso Hospitalario</t>
  </si>
  <si>
    <t>N/A</t>
  </si>
  <si>
    <t>O85X</t>
  </si>
  <si>
    <t>3329902</t>
  </si>
  <si>
    <t>3329902 MASTITIS</t>
  </si>
  <si>
    <t>Sumatoria de los casos de complicaciones registradas con el código O91 Infección de la mama asociada con el parto.</t>
  </si>
  <si>
    <t>O91</t>
  </si>
  <si>
    <t>3329903</t>
  </si>
  <si>
    <t>3329903 OTRAS COMPLICACIONES DEL PUERPERIO</t>
  </si>
  <si>
    <t xml:space="preserve">Reporte de atenciones en consultorio externo HIS
</t>
  </si>
  <si>
    <t>• O87 Complicaciones venosas en el puerperio.
 • O86 Otras Infección puerperales
 • O90 Complicaciones del Puerperio no clasificadas en otra parte.</t>
  </si>
  <si>
    <t>3033300</t>
  </si>
  <si>
    <t>5000050</t>
  </si>
  <si>
    <t>3330001</t>
  </si>
  <si>
    <t>3330001 SHOCK HIPOVOLEMICO</t>
  </si>
  <si>
    <t>Reporte de egresos de UCI, de los últimos 03 años.</t>
  </si>
  <si>
    <t>R57.9 Shock Hipovolémico Hemorrágico.</t>
  </si>
  <si>
    <t>3330002</t>
  </si>
  <si>
    <t>3330002 SHOCK SEPTICO OBSTETRICO</t>
  </si>
  <si>
    <t>Sumatoria de los egresos de UCI, registradas con el código CIE 10 A41.9</t>
  </si>
  <si>
    <t>3330003</t>
  </si>
  <si>
    <t>3330003 SINDROME DE HELLP</t>
  </si>
  <si>
    <t>Sumatoria de los egresos de UCI, registradas con el código CIE 10.O14.1</t>
  </si>
  <si>
    <t>3330004</t>
  </si>
  <si>
    <t>3330004 ATENCION DE GESTANTES COMPLICADAS EN UCI (CARDIOPATIA SEVERA, DIABETICA SEVERA, RENAL SEVERA ETC)</t>
  </si>
  <si>
    <t>• N99.0 Insuficiencia Renal
 • K72.0 Insuficiencia hepática
 • I50.0 Insuficiencia cardiaca</t>
  </si>
  <si>
    <t>- / - / - / - / - / II2 / III1 / III2 / - / IIE / IIIE / -</t>
  </si>
  <si>
    <t>3330005</t>
  </si>
  <si>
    <t>3330005 ECLAMPSIA SEVERA</t>
  </si>
  <si>
    <t>Sumatoria de los egresos de UCI, registradas con el código CIE 10 O150</t>
  </si>
  <si>
    <t>3033304</t>
  </si>
  <si>
    <t>5000052</t>
  </si>
  <si>
    <t>3330401</t>
  </si>
  <si>
    <t>3330401 REFERENCIA DE FONP / FUNCIONES OBSTETRICAS NEONATALES PRIMARIAS (EESS de los niveles I.1, I.2,1.3)</t>
  </si>
  <si>
    <t>GESTANTE Y/O NEONATO REFERIDO</t>
  </si>
  <si>
    <t>Reporte de Referenciade los establecimientos de salud FONP (I-1, I-2 y I-3),</t>
  </si>
  <si>
    <t>I1 / I2 / I3 / - / - / - / - / - / - / - / - / -</t>
  </si>
  <si>
    <t>Falta enviar codigos CIE-10 y  revisar como se haria el calculo</t>
  </si>
  <si>
    <t>3330402</t>
  </si>
  <si>
    <t>3330402 REFERENCIA DE FONB / FUNCIONES OBSTETRICAS NEONATALES BASICAS (EESS nivel I.4)</t>
  </si>
  <si>
    <t>Sumatoria de los casos referidos desde los establecimientos de salud FONB (I-4), considerar los casos registrados con los Código CIE 10 de todas las patologías incluidas en parto complicado no quirúrgico. puerperio complicado y recién nacido con complicaciones y recién nacido complicado que requiere UCIN.</t>
  </si>
  <si>
    <t>- / - / - / I4 / - / - / - / - / - / - / - / -</t>
  </si>
  <si>
    <t>3330403</t>
  </si>
  <si>
    <t>3330403 REFERENCIA DE FONE / FUNCIONES OBSTETRICAS NEONATALES ESENCIALES (EESS de lel nivel  II.1, II.E, II.2, III.1 ) FONI: (Institutos Maternos)</t>
  </si>
  <si>
    <t>Sumatoria de los casos referidos en establecimientos de salud FONE (II-1 y II-2) considerar los casos registrados con los Código CIE 10 de todas las patologías incluidas en parto complicado no quirúrgico, parto complicado quirúrgico, puerperio complicado y recién nacido con complicaciones y recién nacido complicado que requiere UCIN.</t>
  </si>
  <si>
    <t>- / - / - / - / II1 / II2 / - / - / - / IIE / - / -</t>
  </si>
  <si>
    <t>3033305</t>
  </si>
  <si>
    <t>5000053</t>
  </si>
  <si>
    <t>3330501</t>
  </si>
  <si>
    <t>3330501 ATENCION INMEDIATA DEL RECIEN NACIDO</t>
  </si>
  <si>
    <t>RECIEN NACIDO ATENDIDO</t>
  </si>
  <si>
    <t xml:space="preserve">Solo programan EE.SS que cuentan con UPS "Sala de partos"
100% de recien nacidos atendidos en año anterior en el EESS., incluye recien nacidos de parto normal y cesárea. Fuente: CNV.
</t>
  </si>
  <si>
    <t>Todos los tipos de parto se debe incluir</t>
  </si>
  <si>
    <t>Fuente: CNV</t>
  </si>
  <si>
    <t>NO APLICA</t>
  </si>
  <si>
    <t xml:space="preserve">Todos los establecimientos a partir del I-3 </t>
  </si>
  <si>
    <t>3330502</t>
  </si>
  <si>
    <t>3330502 CONTROL DEL RECIEN NACIDO</t>
  </si>
  <si>
    <t>La meta fisica es igual al  numero de niños menores de 01 año  bajo su responsabilidad, registrado en el padron nominal (con SIS, sin SIS y sin datos), corte al 31 de diciembre de año anterior.
Solo programan EESS que cuentan con población asignada.</t>
  </si>
  <si>
    <t>Tdos los recien nacidos</t>
  </si>
  <si>
    <t>I1 / I2 / I3 / I4 / II1 / II2 / - / - / - / - / - / -</t>
  </si>
  <si>
    <t>3330503</t>
  </si>
  <si>
    <t>3330503 VISITA DOMICILIARIA</t>
  </si>
  <si>
    <t>VISITA</t>
  </si>
  <si>
    <t>Solo programa EE.SS del primer nivel de atención.
La meta es igual a la meta del sub producto "Control del recién nacido"</t>
  </si>
  <si>
    <t>3330504</t>
  </si>
  <si>
    <t>3330504 TAMIZAJE NEONATAL / PROCESAMIENTO DE MUESTRA</t>
  </si>
  <si>
    <t xml:space="preserve">Solo programan el Hospital Nacional Docente "San Bartolomé" y el Instituto Nacional Materno Perinatal,.
- Hospital Nacional Docente "San Bartolomé": Su meta fisica es igual a la sumatoria de  la meta del subproducto  "Control del recien nacido" de 12 regiones (Tacna, Arequipa, Moquegua, Puno, Cusco, Ayacucho, Huancavelica, Apurímac, Ica, Madre de Dios, Junín, Callao, Lima Metropolitana ( Lima Norte, Lima Este y Lima Centro))
- Instituto  Nacional  Materno   Perinatal: Su meta fisica es igual a la sumatoria de  la meta del subproducto  "Control del recien nacido" de 12 regiones. ( Tumbes, Piura, Lambayeque, La Libertad, Amazonas, Loreto, Cajamarca, San Martín, Ancash, Ucayali, Huánuco, Pasco, Lima Provincias 
Lima Metropolitana (Lima Sur) )
</t>
  </si>
  <si>
    <t>- / - / - / - / - / - / III1 / III2 / - / - / IIIE / -</t>
  </si>
  <si>
    <t>3330505</t>
  </si>
  <si>
    <t>3330505 ATENCIÓN DEL RECIÉN NACIDO EN ALOJAMIENTO CONJUNTO</t>
  </si>
  <si>
    <t xml:space="preserve">Solo programan EE.SS que cuentan con UPS "Sala de parto y/o alojamiento conjunto"
la meta fisica es igual a la meta del subproducto"Atención Inmediata del RN"
</t>
  </si>
  <si>
    <t>Todos los tipos de parto se debe incluir se le resta la meta del subproducto 3330701 egresos UCI</t>
  </si>
  <si>
    <t>Todos los establecimientos a partir del I-3</t>
  </si>
  <si>
    <t>NO, pendiente de hacer el calculo</t>
  </si>
  <si>
    <t>3033306</t>
  </si>
  <si>
    <t>5000054</t>
  </si>
  <si>
    <t>3330601</t>
  </si>
  <si>
    <t>3330601 ATENCION DE RECIEN NACIDO CON COMPLICACIONES</t>
  </si>
  <si>
    <t xml:space="preserve">Sólo programan establecimientos de salud con capacidad resolutiva correspondiente.
Estimar la meta de acuerdo a la tendencia de los últimos 03 años, programar como mínimo lo atendido el año anterior.
Fuente: Reporte de egresos hospitalarios de los últimos 03 años
</t>
  </si>
  <si>
    <t>Fuente: Reporte de consulta externa (HIS) para los casos atendidos por consulta externa y egresos hospitalarios para los casos que requirieron hospitalización</t>
  </si>
  <si>
    <t>P00-P96
A50,A54,A74,E00,Q35,Q36,Q37 Y Q65</t>
  </si>
  <si>
    <t>NO, pediente de ajustes MEF</t>
  </si>
  <si>
    <t>3330602</t>
  </si>
  <si>
    <t>3330602 ASFIXIA DEL NACIMIENTO</t>
  </si>
  <si>
    <t>Sólo programan establecimientos de salud con capacidad resolutiva correspondiente.
Estimar la meta de acuerdo a la tendencia de los últimos 03 años, programar como mínimo lo atendido el año anterior.
Fuente: Egresos hospitalarios y/o Reporte HIS los últimos 03 año</t>
  </si>
  <si>
    <t>Reporte de egresos hospitalarios de los últimos 03 años, programar como minimo lo atendido el año anterior</t>
  </si>
  <si>
    <t xml:space="preserve">P21.0, P21.1, P21.9
</t>
  </si>
  <si>
    <t>3330603</t>
  </si>
  <si>
    <t>3330603 NEONATO AFECTADO POR EL PARTO (TRAUMA OBSTETRICO)</t>
  </si>
  <si>
    <t xml:space="preserve">Sólo programan establecimientos de salud con capacidad resolutiva correspondiente.
Estimar la meta de acuerdo a la tendencia de los últimos 03 años, programar como mínimo lo atendido el año anterior.
Fuente de información para el cálculo de la meta física:
Reporte de egresos hospitalarios de los últimos 03 años.
</t>
  </si>
  <si>
    <t>Reporte de egresos hospitalarios de los últimos 03 años, programar coo minimo lo atendido el año anterior</t>
  </si>
  <si>
    <t xml:space="preserve">P10, P11, P12, P13, P14, P15 
</t>
  </si>
  <si>
    <t>3330604</t>
  </si>
  <si>
    <t>3330604 NEONATO AFECTADO POR CONDICIONES MATERNAS (HTA, INFECCION, DM Y RPM)</t>
  </si>
  <si>
    <t xml:space="preserve">Sólo programan establecimientos de salud con capacidad resolutiva correspondiente.
Estimar la meta de acuerdo a la tendencia de los últimos 03 años, programar como mínimo lo atendido el año anterior.
Fuente para el cálculo de la meta física: reporte de egresos hospitalarios de los últimos 03 años
</t>
  </si>
  <si>
    <t>Fuente: Reporte de egresos hospitalarios</t>
  </si>
  <si>
    <t xml:space="preserve">P00-P04
</t>
  </si>
  <si>
    <t>3330605</t>
  </si>
  <si>
    <t>3330605 BAJO PESO AL NACER Y PREMATURO</t>
  </si>
  <si>
    <t xml:space="preserve">Sólo programan establecimientos de salud con capacidad resolutiva correspondiente.
Estimar la meta de acuerdo a la tendencia de los últimos 03 años, programar como mínimo lo atendido el año anterior.
Fuente: Reporte de egresos hospitalarios de los últimos 03 años
</t>
  </si>
  <si>
    <t>P07,P08 Y P80</t>
  </si>
  <si>
    <t>3330606</t>
  </si>
  <si>
    <t>3330606 OFTALMIA DEL RECIEN NACIDO</t>
  </si>
  <si>
    <t xml:space="preserve">Sólo programan establecimientos de salud con capacidad resolutiva    correspondiente.
Estimar la meta de acuerdo a la tendencia de los últimos 03 años, programar como mínimo lo atendido el año anterior.
Fuente de información para el cálculo de la meta física:
Reporte de egresos hospitalarios de los últimos 03 años
</t>
  </si>
  <si>
    <t>P39.1 , A54.3 , A74.0</t>
  </si>
  <si>
    <t>3330608</t>
  </si>
  <si>
    <t>3330608 SIFILIS CONGENITA</t>
  </si>
  <si>
    <t xml:space="preserve">Sólo programan establecimientos de salud con capacidad resolutiva correspondiente.
Estimar la meta de acuerdo a la tendencia de los últimos 03 años, programar como mínimo lo atendido el año anterior.
Fuente de información para el cálculo de la meta física:
Reporte de egresos hospitalarios de los últimos 03 años
</t>
  </si>
  <si>
    <t>Menores de 1 año atendidos por casos de Sifilis el año anterior</t>
  </si>
  <si>
    <t>A50</t>
  </si>
  <si>
    <t>3330609</t>
  </si>
  <si>
    <t>3330609 ONFALITIS</t>
  </si>
  <si>
    <t>P38</t>
  </si>
  <si>
    <t>3330610</t>
  </si>
  <si>
    <t>3330610 SEPSIS NEONATAL</t>
  </si>
  <si>
    <t xml:space="preserve">Sólo programan establecimientos de salud con capacidad resolutiva correspondiente.
Estimar la meta de acuerdo a la tendencia de los últimos 03 años, programar como mínimo lo atendido el año anterior
</t>
  </si>
  <si>
    <t>Reporte de egresos hospitalarios</t>
  </si>
  <si>
    <t>P36</t>
  </si>
  <si>
    <t>3330611</t>
  </si>
  <si>
    <t>3330611 TRASTORNOS METABOLICOS DEL RECIEN NACIDO. ICTERICIA NEONATAL NO FISIOLOGICA</t>
  </si>
  <si>
    <t xml:space="preserve">Sólo programan establecimientos de salud con capacidad resolutiva correspondiente.
Estimar la meta de acuerdo a la tendencia de los últimos 03 años, programar como mínimo lo atendido el año anterior.
Fuente: de información para el cálculo de la meta física:
Reporte de egresos hospitalarios de los últimos 03 años
</t>
  </si>
  <si>
    <t>P70-P71
P58-P59</t>
  </si>
  <si>
    <t>3330612</t>
  </si>
  <si>
    <t>3330612 DIFICULTAD RESPIRATORIA DEL RECIEN NACIDO</t>
  </si>
  <si>
    <t>P22,P23 Y P24</t>
  </si>
  <si>
    <t>3330613</t>
  </si>
  <si>
    <t>3330613 CONVULSIONES NEONATALES</t>
  </si>
  <si>
    <t>P90</t>
  </si>
  <si>
    <t>3330614</t>
  </si>
  <si>
    <t>3330614 HIPOTIROIDISMO CONGENITO</t>
  </si>
  <si>
    <t>E00</t>
  </si>
  <si>
    <t>3330615</t>
  </si>
  <si>
    <t>3330615 INCOMPATIBILIDAD RH/ABO EN EL RECIEN NACIDO</t>
  </si>
  <si>
    <t>P55 Y P56</t>
  </si>
  <si>
    <t>3330616</t>
  </si>
  <si>
    <t>3330616 HIDROCEFALIA CONGENITA</t>
  </si>
  <si>
    <t>Q03</t>
  </si>
  <si>
    <t>3330617</t>
  </si>
  <si>
    <t>3330617 PALADAR HENDIDO (FISURA LABIO PALATINO)</t>
  </si>
  <si>
    <t>Q35,Q36 Y Q37</t>
  </si>
  <si>
    <t>3330618</t>
  </si>
  <si>
    <t>3330618 DISPLASIA EVOLUTIVA DE CADERA</t>
  </si>
  <si>
    <t xml:space="preserve">Sólo programan establecimientos de salud con capacidad resolutiva correspondiente.
Estimar la meta de acuerdo a la tendencia de los últimos 03 años, programar como mínimo lo atendido el año anterior.
Fuente:  Reporte de egresos hospitalarios de los últimos 03 años
</t>
  </si>
  <si>
    <t>Q65</t>
  </si>
  <si>
    <t>3330619</t>
  </si>
  <si>
    <t>3330619 SEGUIMIENTO DEL RECIÉN NACIDO DE ALTO RIESGO</t>
  </si>
  <si>
    <t>Es la atención interdisciplinaria del recién nacido identificado de Alto Riesgo, realizada en establecimientos de salud con la capacidad resolutiva correspondiente y estará a cargo del médico Neonatólogo o Médico Pediatra, con el acompañamiento del equipo interdisciplinario comprendido por el Médico Oftalmólogo, Cardiólogo Pediatra, Medicina Física y Rehabilitación, Psicólogo, Neuropediatra, Enfermera especializada, Nutricionista, entre otros de ser caso</t>
  </si>
  <si>
    <t>Fuente: Egresos hospitalarios y/o reporte HIS</t>
  </si>
  <si>
    <t>3033307</t>
  </si>
  <si>
    <t>5000055</t>
  </si>
  <si>
    <t>3330701</t>
  </si>
  <si>
    <t>3330701 ATENCION DEL RECIEN NACIDO CON COMPLICACIONES QUE REQUIERE UCIN</t>
  </si>
  <si>
    <t xml:space="preserve">Sólo programan establecimientos de salud que cuentan con Unidad de Cuidados intensivos neonatales.
Estimar la meta de acuerdo a la tendencia de los últimos 03 años, programar como mínimo lo atendido el año anterior.
Fuente: Reporte de egresos de UCIN de los últimos 03 años
</t>
  </si>
  <si>
    <t>Reporte de egresos de UCIN</t>
  </si>
  <si>
    <t>Reporte de atención egresos hospitalarios</t>
  </si>
  <si>
    <t>NO, pendiente ajsutes de MEF</t>
  </si>
  <si>
    <t>3330702</t>
  </si>
  <si>
    <t>3330702 RECIEN NACIDO DE BAJO PESO AL NACIMIENTO (&lt; 2500GR)</t>
  </si>
  <si>
    <t xml:space="preserve">Sólo programan establecimientos de salud que cuentan con Unidad de Cuidados intensivos neonatales.
Estimar la meta de acuerdo a la tendencia de los últimos 03 años, programar como mínimo lo atendido el año anterior.
Fuente:Reporte de egresos de UCIN de los últimos 03 años
</t>
  </si>
  <si>
    <t xml:space="preserve">P07.0
P07.2
P07.3 
P80
</t>
  </si>
  <si>
    <t>3330703</t>
  </si>
  <si>
    <t>3330703 ASFIXIA DEL NACIMIENTO</t>
  </si>
  <si>
    <t xml:space="preserve">•P21.0
 P21.1
 P21.9
</t>
  </si>
  <si>
    <t>3330704</t>
  </si>
  <si>
    <t>3330704 NEONATO AFECTADO POR EL PARTO (TRAUMA OBSTETRICO)</t>
  </si>
  <si>
    <t>P10-P15</t>
  </si>
  <si>
    <t>3330705</t>
  </si>
  <si>
    <t>3330705 SEPSIS NEONATAL</t>
  </si>
  <si>
    <t>P36, P36.0 , P36.1 
 P36.2, P36.3,P36.4,P36.5 P36.8, P36.9</t>
  </si>
  <si>
    <t>3330706</t>
  </si>
  <si>
    <t>3330706 TRASTORNOS METABOLICOS DEL RECIEN NACIDO. ICTERICIA NEONATAL NO FISIOLOGICA</t>
  </si>
  <si>
    <t>P70-P71
P57 - P59</t>
  </si>
  <si>
    <t>3330707</t>
  </si>
  <si>
    <t>3330707 DIFICULTAD RESPIRATORIA DEL RECIEN NACIDO</t>
  </si>
  <si>
    <t xml:space="preserve">Sólo programan establecimientos de salud que cuentan con Unidad de Cuidados intensivos neonatales.
Estimar la meta de acuerdo a la tendencia de los últimos 03 años, programar como mínimo lo atendido el año anterior.
Fuente:  Reporte de egresos de UCIN de los últimos 03 años
</t>
  </si>
  <si>
    <t>P22 , P23  P24  P28, P28.5  P28.8 P28.9</t>
  </si>
  <si>
    <t>- / - / - / - / - / II2 / III1 / III2 / - / - / IIIE / -</t>
  </si>
  <si>
    <t>3330708</t>
  </si>
  <si>
    <t>3330708 CONVULSIONES NEONATALES</t>
  </si>
  <si>
    <t xml:space="preserve">Sólo programan establecimientos de salud que cuentan con Unidad de Cuidados intensivos neonatales.
Estimar la meta de acuerdo a la tendencia de los últimos 03 años programar como mínimo lo atendido el año anterior.
Fuente: Reporte de egresos de UCIN de los últimos 03 años
</t>
  </si>
  <si>
    <t>P90 Y P91</t>
  </si>
  <si>
    <t>3330709</t>
  </si>
  <si>
    <t>3330709 INCOMPATIBILIDAD RH/ABO EN EL RECIEN NACIDO</t>
  </si>
  <si>
    <t>P56,P550,P551 P558  P559</t>
  </si>
  <si>
    <t>3330710</t>
  </si>
  <si>
    <t>3330710 HIDROCEFALIA CONGENITA</t>
  </si>
  <si>
    <t>Q03.1,   Q03.9,Q03.9
 Q05.0,  Q05.1
 Q05.2, Q05.3
   Q05.1,   Q03.9
  Q05.4</t>
  </si>
  <si>
    <t>3033412</t>
  </si>
  <si>
    <t>5005984</t>
  </si>
  <si>
    <t>3341202</t>
  </si>
  <si>
    <t>3341202 Agentes comunitarios de salud capacitados realizan orientación a familias de gestantes y puérperas en prácticas saludables en salud sexual y reproductiva</t>
  </si>
  <si>
    <t>10% de familias programadas en subproducto "Consejería en el hogar durante visita domiciliaria a familias de la gestante y puérpera para promover practicas saludables en salud sexual y reproductiva" reciben orientación por agente comunitario de salud capacitado</t>
  </si>
  <si>
    <t>Sumatoria del número de agentes Comunitarios que han sido capacitados y se han registrado. en HIS, con Código C3151 (Sesión de entrenamiento) + U0031 (Actividades materno neonatal)  lab 3</t>
  </si>
  <si>
    <t>C3151 (Sesión de entrenamiento) + U0031 (Actividades materno neonatal)  lab 3</t>
  </si>
  <si>
    <t xml:space="preserve">Se va a redefinir el criterio de programación </t>
  </si>
  <si>
    <t>3341203</t>
  </si>
  <si>
    <t>3341203
Sesiones educativas a familias de adolescentes en salud sexual integral</t>
  </si>
  <si>
    <t>15% de familias con adolescentes de 12 a 17 años  programadas en el sub producto (3341203) "Brindar servicios de salud para prevención del embarazo en adolescentes" perteneciente producto 3000005 Adolescentes acceden a servicios de salud para prevención del embarazo  del PP002.</t>
  </si>
  <si>
    <t>Sumatoria de familias que cuentan con adolescentes, de la población de los quintiles 1 y 2. y se han registrado. en HIS, como sesión educativa C0009+Actividades de Materno NeonatalU0031</t>
  </si>
  <si>
    <t>HIS con Código C0009 (Sesión educativa) + U0031 (Actividades materno neonatal)  lab 3</t>
  </si>
  <si>
    <t>Se va a hacer una revisión de este subproducto</t>
  </si>
  <si>
    <t>5005985</t>
  </si>
  <si>
    <t>3341204</t>
  </si>
  <si>
    <t>3341204
Docentes capacitados realizan educación sexual integral desde la institución educativa</t>
  </si>
  <si>
    <t>Instituciones Educativas</t>
  </si>
  <si>
    <t>10%  (Docentes de IE de Educación Básica Regular del 5to y 6to grado nivel primaria  MAS  10% Docentes de nivel secundaria de distrito con problemas de embarazo en adolescente), de distritos con problemas embarazo en adolescentes.</t>
  </si>
  <si>
    <t>Instituciones educativas que incorporan en su plan de trabajo acciones para la promoción de practicas y entornos saludables en salud sexual y reproductiva.Sumatoria del número de Docentes capacitados</t>
  </si>
  <si>
    <t>HIS con Código C7003 (Reunión de evaluación) + U0031 (Actividades materno neonatal)  lab 3</t>
  </si>
  <si>
    <t>Van a repensar los criterios de programacion</t>
  </si>
  <si>
    <t>3341205</t>
  </si>
  <si>
    <t>3341205
Consejería en el hogar durante la visita domiciliaria, a familias de la gestante y puérpera para promover prácticas saludables en salud sexual y reproductiva</t>
  </si>
  <si>
    <t>80 % de lo programado en el sub producto (3317201)"Atención a la gestante" perteneciente producto 3033172 Atención Prenatal Reenfocada del PP002</t>
  </si>
  <si>
    <t>Sumatoria del número de familias que reciben la 2da consejería entre las 28 y 40 semanas de gestación  a través de visita domiciliaria Fuente: HIS con Código 99501 (Visita domiciliaria para evaluación postnatal y seguimineto) +  99401 (consejería integral) + 99501 (Visitas domiciliarias) lab 2</t>
  </si>
  <si>
    <t>99501</t>
  </si>
  <si>
    <t>Este subproducto se encuentra en revisión de sus criterios</t>
  </si>
  <si>
    <t>3341205
Funcionarios municipales capacitados gestionan espacios educativos para promover la salud sexual y reproductiva</t>
  </si>
  <si>
    <t>Municipio</t>
  </si>
  <si>
    <t xml:space="preserve">100% de distritos donde se haya implementado  Casas Maternas más 100% de distritos donde se haya implementado Centro de Desarrollo Juvenil, en los que haya identificado como problema prioritario la morbilidad y/o mortalidad materna y neonatal.
</t>
  </si>
  <si>
    <t>Sumatoria de municipios con casa materna y/o CDJ funciuonando</t>
  </si>
  <si>
    <t>considerar lo registrado en HIS como APP 101, código C0001 (reunión en Municipios), U0031 (Actividades de materno neonatal, LAB (numero de participantes) LAB CM (Casa Materna) y/o CDJ (Centro de Desarrollo Juvenil)</t>
  </si>
  <si>
    <t>3000002</t>
  </si>
  <si>
    <t>5000059</t>
  </si>
  <si>
    <t>5000201</t>
  </si>
  <si>
    <t>5000201 POBLACION INFORMADA EN SALUD SEXUAL Y REPRODUCTIVA POR MEDIOS DE DIFUSION MASIVA</t>
  </si>
  <si>
    <t>Meta Fisica del sub producto: 30% de la población nacional, regional o local que accede a medios de comunicación masivos</t>
  </si>
  <si>
    <t>Población estimada por INEI.</t>
  </si>
  <si>
    <t>Enviaran la información</t>
  </si>
  <si>
    <t>5000202</t>
  </si>
  <si>
    <t>5000202 COMUNICADORES Y PERIODISTAS INFORMADOS EN TEMAS DE SALUD SEXUAL Y SALUD REPRODUCTIVA</t>
  </si>
  <si>
    <t>60% de comunicadores, líderes de opinión, periodistas y voceros institucionales del ámbito de los EESS II-1 II-2 III-1 III-2.</t>
  </si>
  <si>
    <t>Listas de asistencia de los participantes en las actividades desarrolladas anteriormente.</t>
  </si>
  <si>
    <t>5000203</t>
  </si>
  <si>
    <t>5000203 POBLACION INFORMADA EN SALUD REPRODUCTIVA POR MEDIOS ALTERNATIVOS DE COMUNICACION</t>
  </si>
  <si>
    <t>20% de la población en edad fértil que accede a medios de comunicación masivos.</t>
  </si>
  <si>
    <t>Listas de asistencia de los participantes en las actividades desarrolladas en el periodo.</t>
  </si>
  <si>
    <t>3000005</t>
  </si>
  <si>
    <t>5000058</t>
  </si>
  <si>
    <t>5000502</t>
  </si>
  <si>
    <t>5000502 ATENCION INTEGRAL PARA LA PREVENCION DEL EMBARAZO ADOLESCENTE</t>
  </si>
  <si>
    <t>ADOLESCENTE ATENDIDA</t>
  </si>
  <si>
    <t>10% del total de adolescentes de 12 a 17 años que corresponde atender al Minsa y a los gobiernos regionales. 
Fuente:</t>
  </si>
  <si>
    <t>30% de adolescentes de 12 a 17 años afiliados al SIS</t>
  </si>
  <si>
    <t>99402.03</t>
  </si>
  <si>
    <t>Todos los establecimientos</t>
  </si>
  <si>
    <t>Falta agregar</t>
  </si>
  <si>
    <t>3317202</t>
  </si>
  <si>
    <t>VACUNA ANTITETANICA A LA GESTANTE</t>
  </si>
  <si>
    <t>GESTANTE PROTEGIDA</t>
  </si>
  <si>
    <t>Porcentaje de gestantes programadas por inmunizaciones de cada Unidad ejecutora o tendencia de los 3 últimos años</t>
  </si>
  <si>
    <t>ESNI</t>
  </si>
  <si>
    <t xml:space="preserve">DT: 90714 con LAB 2. 
H1N1: 90658
dTpa: 90715
Fiebre Amarilla: 90717
HvB: 90746
</t>
  </si>
  <si>
    <t>DT: 90714 con LAB G. 
H1N1: 90658
dTpa: 90715</t>
  </si>
  <si>
    <t>FAMILIAS SALUDABLES INFORMADAS RESPECTO DE SU SALUD SEXUAL Y REPRODUCTIVA</t>
  </si>
  <si>
    <t>PROMOCIÓN DE PRACTICAS SALUDABLES PARA EL CUIDADO DE LA SALUD SEXUAL Y REPRODUCTIVA EN FAMILIAS</t>
  </si>
  <si>
    <t>3341201</t>
  </si>
  <si>
    <t>FAMILIAS DE LA GESTANTE Y PUÉRPERA QUE RECIBEN CONSEJERÍA EN EL HOGAR ATRAVÉS DE LA VISITA DOMICILIARIA PARA PROMOVER PRÁCTICAS SALUDABLES EN SALUD SEXUAL Y REPRODUCTIVA DURANTE LA VISITA DOMICILIAR</t>
  </si>
  <si>
    <t>0016</t>
  </si>
  <si>
    <t>3043952</t>
  </si>
  <si>
    <t>5000062</t>
  </si>
  <si>
    <t>4395201</t>
  </si>
  <si>
    <t>4395201 FAMILIAS QUE RECIBEN CONSEJERÍA A TRAVÉS DE LA VISITA DOMICILIARIA PARA PROMOVER PRÁCTICAS Y ENTORNOS SALUDABLES PARA CONTRIBUIR A LA DISMINUCIÓN DE LA TUBERCULOSIS, VIH/SIDA</t>
  </si>
  <si>
    <t>4395202</t>
  </si>
  <si>
    <t>4395202 FAMILIAS QUE RECIBEN SESIÓN EDUCATIVA Y DEMOSTRATIVA PARA PROMOVER PRÁCTICAS Y GENERAR ENTORNOS SALUDABLES PARA CONTRIBUIR A LA DISMINUCIÓN DE LA TUBERCULOSIS , VIH/SIDA</t>
  </si>
  <si>
    <t>5005987</t>
  </si>
  <si>
    <t>4395203</t>
  </si>
  <si>
    <t>4395203 DOCENTES CAPACITADOS DESARROLLAN ACCIONES PARA LA PROMOCIÓN DE PRÁCTICAS SALUDABLES Y LA PREVENCIÓN DE LA TUBERCULOSIS,  VIH/SIDA</t>
  </si>
  <si>
    <t>DOCENTE CAPACITADO</t>
  </si>
  <si>
    <t>86703, 87389 (VIH)
86780 (Sífilis)
18-59 años</t>
  </si>
  <si>
    <t>4395204</t>
  </si>
  <si>
    <t>4395204 COMUNIDADES CON LIDERES CAPACITADOS DESARROLLAN VIGILANCIA COMUNITARIA EN FAVOR DE ENTORNOS Y PRÁCTICAS SALUDABLES Y LA PREVENCIÓN DE LA TUBERCULOSIS, VIH/SIDA</t>
  </si>
  <si>
    <t>COMUNIDAD</t>
  </si>
  <si>
    <t>4395205</t>
  </si>
  <si>
    <t>4395205 MUNICIPIOS QUE IMPLEMENTAN ACCIONES PARA MEJORAR O MITIGAR LAS CONDICIONES QUE GENERAN RIESGO PARA ENFERMAR DE TUBERCULOSIS Y VIH/SIDA SEGÚN DISTRITOS/ PROVINCIAS PRIORIZADOS.</t>
  </si>
  <si>
    <t>86703, 87389 (VIH)
86780 (Sífilis)
87342, 87340 (Hepatitis B)
12-17 años
99401.33 
(consejería pretest)
12-17 años</t>
  </si>
  <si>
    <t>4395206</t>
  </si>
  <si>
    <t>4395206 PERSONA INFORMADA EN MEDIDAS PREVENTIVAS PARA TUBERCULOSIS</t>
  </si>
  <si>
    <t>99401.33 
(consejería pretest)
18-59 años</t>
  </si>
  <si>
    <t>3043955</t>
  </si>
  <si>
    <t>5000065</t>
  </si>
  <si>
    <t>4395501</t>
  </si>
  <si>
    <t>4395501 HOGARES EN ZONAS AERT RECIBEN PAQUETE IEC PARA PREVENIR TB Y ORIENTACION SOBRE PROGRAMAS DE VIVIENDA POPULAR</t>
  </si>
  <si>
    <t>VIVIENDAS</t>
  </si>
  <si>
    <t xml:space="preserve">100% de los casos de TB resistente programados l
</t>
  </si>
  <si>
    <t>En establecimientos de salud I-1 al I-4, criterio de programación es igual a la meta del sub producto 4396504 ATENCION CURATIVA DROGAS DE SEGUNDA LINEA TB RESISTENTE (Filtrar Institución MINSA  (columna O)  y filtrar excluido (columna DL), adicionar los datos de TBR de  la columna B (tto TB) )</t>
  </si>
  <si>
    <t>SIGTB</t>
  </si>
  <si>
    <t>86703, 87389 (VIH)
86780 (Sífilis)
87342, 87340 (Hepatitis B)
18-59 años y espacio LAB = HSH, TRA, TS</t>
  </si>
  <si>
    <t>I1 / I2 / I3 / I4</t>
  </si>
  <si>
    <t>No hay datos al momento de filtrar</t>
  </si>
  <si>
    <t>Ajuste MINSA</t>
  </si>
  <si>
    <t>3043956</t>
  </si>
  <si>
    <t>5000066</t>
  </si>
  <si>
    <t>4395601</t>
  </si>
  <si>
    <t>4395601 HOGARES DE AFECTADOS CON TB MDR RECIBEN INTERVENCION PARA MEJORA DE VIVIENDA</t>
  </si>
  <si>
    <t>86703, 87389 (VIH)
86780 (Sífilis)
87342, 87340 (Hepatitis B)
18-59 años según Etnia</t>
  </si>
  <si>
    <t>3000691</t>
  </si>
  <si>
    <t>5005157</t>
  </si>
  <si>
    <t>4395701</t>
  </si>
  <si>
    <t>4395701 SERVICIOS DE ATENCION DE TUBERCULOSIS CON MEDIDAS DE CONTROL DE INFECCIONES Y BIOSEGURIDAD EN EL PERSONAL DE SALUD</t>
  </si>
  <si>
    <t>TRABAJADOR PROTEGIDO</t>
  </si>
  <si>
    <t>100% de los trabajadores de salud que laboran en las áreas identificadas como áreas de riesgo de transmisión de tuberculosis del establecimiento de salud</t>
  </si>
  <si>
    <t>40% de personal de salud registrado en el INFORHUS</t>
  </si>
  <si>
    <t>base nacional de INFORHUS</t>
  </si>
  <si>
    <t>3043958</t>
  </si>
  <si>
    <t>5000068</t>
  </si>
  <si>
    <t>4395801</t>
  </si>
  <si>
    <t>4395801 POBLACIÓN INFORMADA POR MEDIOS DE DIFUSIÓN MASIVA SOBRE PREVENCIÓN EN ITS/VIH Y USO ADECUADO DEL CONDÓN</t>
  </si>
  <si>
    <t>30% de la población objetivo de distritos priorizados por mayor incidencia de VIH/SIDA que conoce las formas de prevención del VIH</t>
  </si>
  <si>
    <t>NA</t>
  </si>
  <si>
    <t>Estan redefiniendo el subproducto</t>
  </si>
  <si>
    <t>4395802</t>
  </si>
  <si>
    <t>4395802 POBLACIÓN INFORMADA A TRAVÉS DE LA DIFUSIÓN DE MENSAJES DE PREVENCIÓN EN ITS/VIH EN REDES SOCIALES</t>
  </si>
  <si>
    <t>50% de la población objetivo que reporta uso de condón en su última relación sexual</t>
  </si>
  <si>
    <t>3043959</t>
  </si>
  <si>
    <t>5000069</t>
  </si>
  <si>
    <t>4395901</t>
  </si>
  <si>
    <t>4395901 ORIENTACIÓN/CONSEJERÍA EN VIH Y PREVENCIÓN DE ITS A POBLACIÓN ADULTA Y JOVEN</t>
  </si>
  <si>
    <t>10% de la población de varones (18 a 59 años), según proyección del INEI en establecimientos de salud con población asignada y en establecimientos de salud categoría II y III programará el 25% adicional de los varones de 18 años a 59 años atendidos en consejería de ITS y VIH según reporte HIS del año anterior.</t>
  </si>
  <si>
    <t xml:space="preserve">10% adicional de la población de varones (18-59 años) atendidos el año anterior </t>
  </si>
  <si>
    <t>HIS/INEI</t>
  </si>
  <si>
    <t>EXCEL:CODIGO HIS</t>
  </si>
  <si>
    <t>99401.33+TD=D+SEXO MASCULINO+ EDAD ENTRE 18 Y 59</t>
  </si>
  <si>
    <t>NO, ajuste MEF</t>
  </si>
  <si>
    <t>4395902</t>
  </si>
  <si>
    <t>4395902 TAMIZAJE Y DIAGNOSTICO PARA VIH A POBLACIÓN ADULTA Y JOVEN</t>
  </si>
  <si>
    <t>10% de la población de varones (18 a 59 años), según proyección del INEI en establecimientos de salud con población asignada y en establecimientos de salud categoría II y III se programará el 25% adicional de los varones de 18 años a 59 años atendidos en consejería de ITS y VIH según reporte HIS del año anterior.</t>
  </si>
  <si>
    <t xml:space="preserve">10% adicional de la población de varones (18-59 años) tamizados el año anterior </t>
  </si>
  <si>
    <t>(86703, 87389)+ td=d, entre 18 y 59 años, sexo masculino</t>
  </si>
  <si>
    <t>3043960</t>
  </si>
  <si>
    <t>5000070</t>
  </si>
  <si>
    <t>4396001</t>
  </si>
  <si>
    <t>4396001 POBLACIÓN ADOLESCENTE INFORMADA SOBRE VIH/ITS EN ESPACIOS COMUNITARIOS</t>
  </si>
  <si>
    <t>5% de adolescentes de 12 a 17 años según INEI en establecimientos de salud con población asignada y en establecimientos de salud categoría II y III programará el 25% adicional de los adolescentes atendidos, según reporte HIS del año anterior.</t>
  </si>
  <si>
    <t xml:space="preserve">10% adicional de la población de varones y mujeres adolescentes (12-17 años) atendidos el año anterior 
</t>
  </si>
  <si>
    <t>99401.33, td=d, edad entre 12 y 17 años</t>
  </si>
  <si>
    <t>Ya nos enviaron código CIE10.Falta establecer el rango de edades. Revisar para poder calcular las metas a nivel de establecimientos y evaluar la información histórica del HIS (nuevos y reingresos por edades).</t>
  </si>
  <si>
    <t>4396002</t>
  </si>
  <si>
    <t>4396002 POBLACIÓN ADOLESCENTE QUE RECIBE ATENCIÓN PREVENTIVA EN VIH/ITS</t>
  </si>
  <si>
    <t>5% de adolescentes de 12 a 17  años según INEI en establecimientos de salud con población asignada y en establecimientos de salud categoría II y III programará el 25% adicional de los adolescentes atendidos, según reporte del año anterior</t>
  </si>
  <si>
    <t>10% adicional de la población de varones y mujeres (12-17 años) tamizados el año anterior</t>
  </si>
  <si>
    <t xml:space="preserve"> (86703, 87389) y td=d, edad entre 12 y 17</t>
  </si>
  <si>
    <t>3043961</t>
  </si>
  <si>
    <t>5000071</t>
  </si>
  <si>
    <t>4396101</t>
  </si>
  <si>
    <t>4396101 POBLACIÓN HSH, TRANS, TS Y DE LA DIVERSIDAD SEXUAL QUE RECIBE ATENCIÓN PREVENTIVA EN VIH/ITS</t>
  </si>
  <si>
    <t>El 25% de la población HSH (considerar como población HSH estimada, el 3% de población de varones de 18 a 59 años según proyección INEI).
 El 50% de la población TS mujeres (considerar como población TS estimada, el 0.8% de población de mujeres de 18 a 59 años según proyección INEI).
El 25% de la población mujeres trans (considerar como población mujeres trans estimada, el   0.4% de población de varones de 18 a 59 años según proyección INEI).</t>
  </si>
  <si>
    <t xml:space="preserve">10% adicional de la población  de alto riesgo tamizados el año anterior </t>
  </si>
  <si>
    <t xml:space="preserve">HIS </t>
  </si>
  <si>
    <t>(86703, 87389), td=d, lab=TS,HSH,TRA,HTS,TTS)</t>
  </si>
  <si>
    <t>I3,I4,II1,II2,III1,III2</t>
  </si>
  <si>
    <t>4396102</t>
  </si>
  <si>
    <t>4396102 POBLACIÓN INDÍGENA AMAZÓNICA QUE RECIBE ATENCIÓN PREVENTIVA EN VIH/ITS</t>
  </si>
  <si>
    <t>25% de población indígena amazónica (18 a 59 años) según proyección INEI</t>
  </si>
  <si>
    <t>10% adicional de la población de varones y mujeres de comunidades indigenas (18-59 años) tamizados el año anterior</t>
  </si>
  <si>
    <t>(86703, 87389), td=d, edad de 18 a 59 años, etnia=(2,19,40,49,50,56,57,58,59,60)</t>
  </si>
  <si>
    <t>I1,I2,I3,I4</t>
  </si>
  <si>
    <t>4396103</t>
  </si>
  <si>
    <t>4396103 PERSONAS CON EXPOSICIÓN NO OCUPACIONAL AL VIH QUE RECIBEN ATENCIÓN PREVENTIVA</t>
  </si>
  <si>
    <t>100% de personas con exposición no ocupacional atendidos el año anterior</t>
  </si>
  <si>
    <t>10% adicional de personas con exposición no ocupacional atendidos el año anterior</t>
  </si>
  <si>
    <t xml:space="preserve"> (TD= D + DX= Z206 + LAB= VSX, RSA, PAD, OTR) </t>
  </si>
  <si>
    <t>4396104</t>
  </si>
  <si>
    <t>4396104 POBLACIÓN PRIVADA DE LIBERTAD (PPL) QUE RECIBEN ATENCIÓN PREVENTIVA EN VIH/ITS</t>
  </si>
  <si>
    <t>25% de población privada de libertad (18 a 59 años) según población reportada por el INPE</t>
  </si>
  <si>
    <t xml:space="preserve">10% de la población de varones y mujeres privados de la libertad(18-59 años) tamizados el año anterior </t>
  </si>
  <si>
    <t xml:space="preserve">(86703, 87389), LAB = PPL, td=d y edad de 18 a 59 años
</t>
  </si>
  <si>
    <t>4396105</t>
  </si>
  <si>
    <t>4396105 PERSONAS CON EXPOSICIÓN OCUPACIONAL AL VIH Y HEPATITIS B, QUE RECIBEN ATENCIÓN PREVENTIVA</t>
  </si>
  <si>
    <t>100% de personas con exposición ocupacional atendidos el año anterior</t>
  </si>
  <si>
    <t>5% adicional de personas con exposición ocupacional atendidos el año anterior</t>
  </si>
  <si>
    <t xml:space="preserve"> (TD= D + DX= Z5781 + LAB=VIH)</t>
  </si>
  <si>
    <t>I3,I4,II1,II2,III1,III2,IIE,IIE</t>
  </si>
  <si>
    <t>3000612</t>
  </si>
  <si>
    <t>5004436</t>
  </si>
  <si>
    <t>4396201</t>
  </si>
  <si>
    <t>4396201 IDENTIFICACION Y EXAMEN DE SINTOMATICOS RESPIRATORIOS EN LAS ATENCIONES A PERSONAS &gt; 15 AÑOS Y POBLACION VULNERABLE</t>
  </si>
  <si>
    <r>
      <rPr>
        <sz val="8"/>
        <color rgb="FF000000"/>
        <rFont val="Arial"/>
        <family val="2"/>
      </rPr>
      <t xml:space="preserve">Para Establecimientos de Salud del Primer Nivel de Atención: 
7% de la Población de 15 años a más  x  Constante Local 
</t>
    </r>
    <r>
      <rPr>
        <b/>
        <sz val="11"/>
        <color rgb="FFFF0000"/>
        <rFont val="Arial"/>
        <family val="2"/>
      </rPr>
      <t>Cálculo de la Constante Local: Tasa Incidencia Frotis Positivo Local / Tasa Incidencia Frotis Positivo  Regional.</t>
    </r>
    <r>
      <rPr>
        <sz val="11"/>
        <color rgb="FF000000"/>
        <rFont val="Arial"/>
        <family val="2"/>
      </rPr>
      <t xml:space="preserve">
Para Hospitales sin población asignada y Establecimientos penitenciarios:
Numero de Sintomáticos Respiratorios identificados al año anterior más el 10%.</t>
    </r>
  </si>
  <si>
    <t>a)Para Establecimientos de Salud del Primer Nivel de Atención (I-1 – I4) : Sintomáticos respiratorios identificados en el año anterior. Fuente SIG TB
 b)Para Hospitales y Establecimientos penitenciarios: Numero de Sintomáticos Respiratorios identificados al año anterior más el 10%
No considerar Institución=ESSALUD</t>
  </si>
  <si>
    <t>SIG TB Y POBLACION INEI</t>
  </si>
  <si>
    <t>Base de Detección de Sintomáticos Respiratorios (DETECCION 2018_2019 16012020)</t>
  </si>
  <si>
    <t>4396202</t>
  </si>
  <si>
    <t>4396202 SEGUIMIENTO DIAGNOSTICO AL SINTOMATICOS RESPIRATORIOS CON 2 RESULTADOS DE BACILOSCOPIA NEGATIVA</t>
  </si>
  <si>
    <t>10% de los sintomáticos respiratorios examinados estimados para el año.</t>
  </si>
  <si>
    <t>10% del subproducto 4396201 IDENTIFICACION Y EXAMEN DE SINTOMATICOS RESPIRATORIOS EN LAS ATENCIONES A PERSONAS &gt; 15 AÑOS Y POBLACION VULNERABLE</t>
  </si>
  <si>
    <t>U2142 LAB 16</t>
  </si>
  <si>
    <t>3000613</t>
  </si>
  <si>
    <t>5004437</t>
  </si>
  <si>
    <t>4396301</t>
  </si>
  <si>
    <t>4396301 ATENCION DE CONTACTOS</t>
  </si>
  <si>
    <t xml:space="preserve">Para Establecimientos de Salud:
Morbilidad Total* x 4 (Contactos esperados).
*Morbilidad total = promedio de casos de TB en todas sus formas de los 6 últimos años  
+ incremento del 5%
INPE y MINDEF:
N° de casos de tuberculosis programados para el año x 10.
</t>
  </si>
  <si>
    <t xml:space="preserve">Para Establecimientos de Salud:
Morbilidad Total* x 4 (Contactos esperados).
*Morbilidad total = promedio de casos de TB en todas sus formas de los 6 últimos años  
+ incremento del 5%
INPE y MINDEF:
N° de casos de tuberculosis registrados para el año x 10.
</t>
  </si>
  <si>
    <t>SIG TB</t>
  </si>
  <si>
    <t>- Se ha calculado con el total de observacione) del SIGTB (incluyendo todas las Instituciones) 
Falta la diferenciación del cálculo para el INPE y MINDEF: N° de casos de tuberculosis programados para el año x 10. (¿Se considera todos los casos registrados en el SIGTB, ya existe alguna base de los casos programados o es el mismo número de contactos esperados = 4?)</t>
  </si>
  <si>
    <t>3000614</t>
  </si>
  <si>
    <t>5004438</t>
  </si>
  <si>
    <t>4396401</t>
  </si>
  <si>
    <t>4396401 DIAGNOSTICO DE TUBERCULOSIS PULMONAR</t>
  </si>
  <si>
    <t>PERSONA DIAGNOSTICADA</t>
  </si>
  <si>
    <t>Incremento del 5% al Promedio de los 6 últimos años de Casos nuevos de Tuberculosis Pulmonar</t>
  </si>
  <si>
    <t>4396402</t>
  </si>
  <si>
    <t>4396402 DIAGNOSTICO DE TUBERCULOSIS EXTRA PULMONAR</t>
  </si>
  <si>
    <t>Incremento del 5% al Promedio de los 6 últimos años de Casos nuevos de Tuberculosis Extra Pulmonar.</t>
  </si>
  <si>
    <t>4396403</t>
  </si>
  <si>
    <t>4396403 DIAGNOSTICO ESPECIALIZADO DE TUBERCULOSIS</t>
  </si>
  <si>
    <t>EXAMEN</t>
  </si>
  <si>
    <t>Incremento del 5% del promedio de los 3 últimos años de cultivos totales realizados + pruebas sensibilidad realizadas</t>
  </si>
  <si>
    <t>INS</t>
  </si>
  <si>
    <t>Nos pasaron una base de examenes, sin embargo por ahora no se puede calcular ya que falta consultar la definición de cada una de las variables</t>
  </si>
  <si>
    <t>3000672</t>
  </si>
  <si>
    <t>5005161</t>
  </si>
  <si>
    <t>4396501</t>
  </si>
  <si>
    <t>4396501 ATENCION CURATIVA ESQUEMA TB SENSIBLE (SIN INFECCION POR VIH/SIDA)</t>
  </si>
  <si>
    <t>PERSONA TRATADA</t>
  </si>
  <si>
    <t>Incremento del 5% al Promedio de los 06 últimos años de Casos Nuevos de Tuberculosis.</t>
  </si>
  <si>
    <t>4396504</t>
  </si>
  <si>
    <t>4396504 ATENCION CURATIVA DROGAS DE SEGUNDA LINEA TB RESISTENTE</t>
  </si>
  <si>
    <t xml:space="preserve">- Promedio de los 3 últimos años de los casos aprobados con drogas de segunda línea. 
Programación : Filtrar Institución MINSA  (columna O)  y filtrar excluido (columna DL), adicionar los datos de TBR de  la columna B (tto TB) </t>
  </si>
  <si>
    <t>No se encontraron observaciones</t>
  </si>
  <si>
    <t>4396508</t>
  </si>
  <si>
    <t>4396508 ATENCION QUIRURGICA DE PACIENTES CON DIAGNOSTICO DE TB</t>
  </si>
  <si>
    <t>Promedio de Casos de TB que requiere atención quirúrgica, de los últimos 03 años</t>
  </si>
  <si>
    <t>32482,32200,32440,32442,32484</t>
  </si>
  <si>
    <t>- / - / - / - / - / - / III1 / - / - / - / - / -</t>
  </si>
  <si>
    <t>4396509</t>
  </si>
  <si>
    <t>4396509 ATENCION CURATIVA ESQUEMA TB SENSIBLE (EXTRAPULMONAR CON COMPROMISO SNC/OSTEARTICULAR)</t>
  </si>
  <si>
    <t>2% del promedio de los 06 últimos años del total de casos de tuberculosis en todas sus formas.</t>
  </si>
  <si>
    <t>En establecimientos de salud I-1 al I-4, es 2% de la Morbilidad total esperada (Morbilidad total esperada = Incremento del 5% al promedio de los 6 últimos años del total de casos de tuberculosis en todas sus formas),</t>
  </si>
  <si>
    <t>4396510</t>
  </si>
  <si>
    <t>4396510 ATENCION CURATIVA ESQUEMA TB SENSIBLE (TB Y COINFECCION VIH-SIDA)</t>
  </si>
  <si>
    <t>Promedio de los 03 últimos años de Casos de Tuberculosis - VIH + 5%</t>
  </si>
  <si>
    <t>En establecimientos de salud I-1 al I-4, es el promedio de Casos de Tuberculosis - VIH, de los 03 últimos años</t>
  </si>
  <si>
    <t>3000615</t>
  </si>
  <si>
    <t>5004439</t>
  </si>
  <si>
    <t>4396601</t>
  </si>
  <si>
    <t>4396601 ATENCION CURATIVA ESQUEMA TB SENSIBLE PARA PERSONAS PRIVADAS DE LIBERTAD</t>
  </si>
  <si>
    <t>- Promedio de los últimos 3 años del total de casos diagnosticados de tuberculosis del establecimiento penitenciario más 15%.
- Programación: Filtrar Institución INPE  (columna O) y Microred (columna R) para saber a que región pertenece el establecimiento penitenciario</t>
  </si>
  <si>
    <t>4396604</t>
  </si>
  <si>
    <t>4396604 ATENCION CURATIVA DROGAS DE SEGUNDA TB RESISTENTE PARA PERSONAS PRIVADAS DE LIBERTAD</t>
  </si>
  <si>
    <t xml:space="preserve">- Promedio de los últimos 3 años de TB resistente más 5%
- Programación: : Filtrar Institución INPE  (columna O) y Microred (columna R) para saber a qué región pertenece el establecimiento penitenciario y filtrar excluido (columna DL) 
Adicionar los datos de TBR de  la columna B (tto TB) sin filtro de exclusión
</t>
  </si>
  <si>
    <t>Se encuentran 0 observaciones, pendiente de revisión de filtros MINSA</t>
  </si>
  <si>
    <t>NO, pendiente ajuste MINSA</t>
  </si>
  <si>
    <t>3043968</t>
  </si>
  <si>
    <t>5000078</t>
  </si>
  <si>
    <t>4396801</t>
  </si>
  <si>
    <t>4396801 PERSONAS CON DIAGNOSTICO DE INFECCIÓN DE TRANSMISIÓN SEXUAL (ITS) QUE RECIBE TRATAMIENTO</t>
  </si>
  <si>
    <t>10% adicional de los casos de ITS (todas las poblaciones y grupos de edades) atendidos el año anterior</t>
  </si>
  <si>
    <t>(TD=D,R +A509, A510, A511, A512 
 A513, A514, A515, A519,
 A520, A521, A522, A523, 
 A527, A528, A529, A530 
 A539, A549, A562,  A590,  A599,O981 + lab=TS,HSH,TRA,HTS,TTS,ST,PPL,G,P) + (td=D, R + A64X6,A64X4,A64X1, A64X5)+ (TD=D+ A64X9+ LAB=ITS+LAB TS,HSH,TRA,HTS,TTS,ST,PPL,G,P)</t>
  </si>
  <si>
    <t>I1 / I2 / I3 / I4 / II1 / II2 / III1 / III2 / - / IIE / IIIE</t>
  </si>
  <si>
    <t>Ya nos enviaron los códigos CIE10. Falta obtener las metas físicas históticas en base al HIS</t>
  </si>
  <si>
    <t>3043969</t>
  </si>
  <si>
    <t>5000079</t>
  </si>
  <si>
    <t>4396901</t>
  </si>
  <si>
    <t>4396901 NIÑOS Y ADOLESCENTES CON DIAGNÓSTICO DE VIH QUE RECIBEN ATENCIÓN INTEGRAL</t>
  </si>
  <si>
    <t>100% de niños y adolescentes (0 a 17 años) con diagnóstico de VIH atendidos del año anterior</t>
  </si>
  <si>
    <t>10% adicional de niños y adolescentes (0 a 17 años) con diagnóstico de VIH atendidos del año anterior</t>
  </si>
  <si>
    <t>Reporte de Monitoreo de DPVIH</t>
  </si>
  <si>
    <t>- / - / I3 / I4 / II1 / II2 / III1 / III2 / - / IIE / IIIE / SCF</t>
  </si>
  <si>
    <t>I3 / I4 / II1 / II2 / III1 / III2 / - / IIE / IIIE</t>
  </si>
  <si>
    <t>4396902</t>
  </si>
  <si>
    <t>4396902 ADULTOS Y JÓVENES CON DIAGNÓSTICO DE VIH QUE RECIBEN ATENCIÓN INTEGRAL</t>
  </si>
  <si>
    <t>25% adicional al número de PVV .(Jóvenes, adultos, adultos mayores) que reciben TARV del año anterior</t>
  </si>
  <si>
    <t>25% adicional de personas viviendo con VIH (adultos y jóvenes) que reciben TAR el año anterior</t>
  </si>
  <si>
    <t>3043970</t>
  </si>
  <si>
    <t>5000080</t>
  </si>
  <si>
    <t>4397001</t>
  </si>
  <si>
    <t>4397001 GESTANTES CON DIAGNOSTICO DE VIH QUE RECIBEN ATENCION INTEGRAL</t>
  </si>
  <si>
    <t>25% adicional de Gestantes con VIH, atendidas el año anterior</t>
  </si>
  <si>
    <t>25% adicional de gestantes con VIH atendidos en el año anterior</t>
  </si>
  <si>
    <t>FICHA DE INVESTIGACION EPIDEMIOLOGICA DE CASO DE LA GESTANTE CON VIH Y EL RECIEN NACIDO EXPUESTO AL VIH (CENTRO NACIONAL DE EPIDEMIOLOGIA)</t>
  </si>
  <si>
    <t>(TD=D + DX= Z349, Z359,Z3491,Z3492,Z3493,Z3591,Z3592,Z3593) + TD=D+ DX=  B24X, Z21X1</t>
  </si>
  <si>
    <t>4397002</t>
  </si>
  <si>
    <t>4397002 NIÑOS EXPUESTOS AL VIH QUE RECIBEN ATENCIÓN INTEGRAL</t>
  </si>
  <si>
    <t>NIÑO ATENDIDO</t>
  </si>
  <si>
    <t>25% adicional de recién nacidos expuestos al VIH, atendidos el año anterior</t>
  </si>
  <si>
    <t xml:space="preserve">EDAD &lt;= 1M + (TD=D, + DX= Z2061) </t>
  </si>
  <si>
    <t>3043971</t>
  </si>
  <si>
    <t>5000081</t>
  </si>
  <si>
    <t>4397101</t>
  </si>
  <si>
    <t>4397101 GESTANTES CON DIAGNOSTICO DE SÍFILIS Y SUS PAREJAS QUE RECIBEN ATENCIÓN INTEGRAL</t>
  </si>
  <si>
    <t>25% adicional al número de gestantes con sífilis atendida en el año anterior.</t>
  </si>
  <si>
    <t>FICHA DE INVESTIGACIÓN EPIDEMIOLÓGICA DE CASO DE SÍFILIS MATERNA
Y SÍFILIS CONGENITA (CENTRO NACIONAL DE EPIDEMIOLOGIA)</t>
  </si>
  <si>
    <t>(TD=D+DX= O981)</t>
  </si>
  <si>
    <t>I2,I3,I4,II1,II2,III1,III2,IIE,IIIE</t>
  </si>
  <si>
    <t>- Ese 25 % representaría a la pareja?</t>
  </si>
  <si>
    <t>4397102</t>
  </si>
  <si>
    <t>4397102 NIÑOS EXPUESTOS A SÍFILIS QUE RECIBEN ATENCIÓN INTEGRAL</t>
  </si>
  <si>
    <t>25% adicional de niños expuestos a sífilis, atendidos el año anterior</t>
  </si>
  <si>
    <t xml:space="preserve">EDAD &lt;= 1M + (TD=P + DX= A509) </t>
  </si>
  <si>
    <t>4397103</t>
  </si>
  <si>
    <t>4397103 NIÑOS CON SÍFILIS CONGÉNITA QUE RECIBEN ATENCIÓN INTEGRAL</t>
  </si>
  <si>
    <t>100% de niños con sífilis congénita notificados el año anterior</t>
  </si>
  <si>
    <t>5% adicional de niños con sífilis congénita atendidos el año anterior</t>
  </si>
  <si>
    <t xml:space="preserve">EDAD &lt;= 1M + (TD=D + DX= A509) </t>
  </si>
  <si>
    <t>3000616</t>
  </si>
  <si>
    <t>5004440</t>
  </si>
  <si>
    <t>4397305</t>
  </si>
  <si>
    <t>4397305 DESPISTAJE Y DIAGNOSTICO DE TB Y EPOC</t>
  </si>
  <si>
    <t>10% de los sintomáticos respiratorios examinados mayores de 60 años.</t>
  </si>
  <si>
    <t>filtrar edad mayores de 60 años</t>
  </si>
  <si>
    <t>U200</t>
  </si>
  <si>
    <t>II1 / II2 / III1 / III2 / - / IIE / IIIE / -</t>
  </si>
  <si>
    <t xml:space="preserve">- Depende de otro subproducto de la cual su rango de edad está definido por personas &gt;15 años y la base de la cual se dispone es de menores de 15 años.
- Se calculó solo el 10 % del subproducto 4396201 ya que no se cuenta con la variable edad.
</t>
  </si>
  <si>
    <t>NO, falta informacion MINSA</t>
  </si>
  <si>
    <t>3043974</t>
  </si>
  <si>
    <t>5000084</t>
  </si>
  <si>
    <t>4397401</t>
  </si>
  <si>
    <t>4397401 ATENCION CURATIVA DE TB Y DIABETES MELLITUS</t>
  </si>
  <si>
    <t>- / - / I3 / I4 / II1 / II2 / III1 / III2 / - / - / - / -</t>
  </si>
  <si>
    <t>4397403</t>
  </si>
  <si>
    <t>4397403 ATENCION DE TB E INSUFICIENCIA RENAL</t>
  </si>
  <si>
    <t>4397404</t>
  </si>
  <si>
    <t>4397404 ATENCION CURATIVA DE ASMA / EPOC</t>
  </si>
  <si>
    <t>3000673</t>
  </si>
  <si>
    <t>5005158</t>
  </si>
  <si>
    <t>0067301</t>
  </si>
  <si>
    <t>POBLACIÓN GENERAL QUE RECIBE TAMIZAJE PARA HEPATITIS B</t>
  </si>
  <si>
    <t>30% adicional de personas (niñas y niños, adolescentes, jóvenes y adutlos) con hepatitis B crónica atendidos el año anterior.</t>
  </si>
  <si>
    <t>10% adicional de la población de varones y mujeres (18 a 59 años) tamizados el año anterior</t>
  </si>
  <si>
    <t>Según la base que remitieron estos sería el nombre de los subproductos con sus respectivos criterios dde programación. Sin embargo; en el MGP 2020 aparecen otros subproductos 67301,67302,67303,67304,67305,67306</t>
  </si>
  <si>
    <t>87342+87340+
 82397+ Z115</t>
  </si>
  <si>
    <t>18&lt;=EDAD&lt;=59 + (TD=D + DX=87342, 87340)+ ETNIA&lt;&gt; 40,49,56,57,58,59,60 -&gt; NO DEBE CONTAR POB CLAVE NI GESTANTES (LAB=TS,HSH,TTS, TRA) (DX=Z359,Z349,Z3591,Z3593,Z3491,Z3492,Z3493)</t>
  </si>
  <si>
    <t>I1,I2,I3,I4,II1,II2,III1,III2,IIE,IIIE</t>
  </si>
  <si>
    <t>0067304</t>
  </si>
  <si>
    <t>67304 NIÑOS EXPUESTOS A HEPATITIS B QUE RECIBEN ATENCIÓN INTEGRAL</t>
  </si>
  <si>
    <t>25% adicional de gestantes con hepatitis B atendidos el año anterior</t>
  </si>
  <si>
    <t>25% adicional de recién nacidos expuestos a hepatitis B atendidos el año anterior</t>
  </si>
  <si>
    <t>Z205
 90744 (vacuna)
 90371 (Inmunoglobulina)</t>
  </si>
  <si>
    <t>Z205
+ TD=D ,EDAD&lt;1M</t>
  </si>
  <si>
    <t>0067305</t>
  </si>
  <si>
    <t>POBLACIÓN CON DIAGNÓSTICO DE HEPATITIS C QUE RECIBE ATENCIÓN INTEGRAL</t>
  </si>
  <si>
    <t>25% adicional de niños expuestos a hepatitis B atendidos el año anterior</t>
  </si>
  <si>
    <t>10% adicional de personas con infección por el VHC, atendidos el año anterior</t>
  </si>
  <si>
    <t>Reporte de monitoreo DPVIH (REPORTE DE ESTIMACIONES  DE HEPATITIS C EN EL PAIS POR REGIONES Y EESS)</t>
  </si>
  <si>
    <t>B182
 99199.11 (Adm. Tratamiento)+ U310</t>
  </si>
  <si>
    <t>I4,II1,II2,III1,III2,IIE,IIIE</t>
  </si>
  <si>
    <t>0067306</t>
  </si>
  <si>
    <t xml:space="preserve">67306 POBLACIÓN DE RIESGO QUE RECIBE TAMIZAJE PARA HEPATITIS C </t>
  </si>
  <si>
    <t>100%  de las gestantes esperadas  que se encuentra bajo area de responsabilidad.</t>
  </si>
  <si>
    <t>10% adicional de población de riesgo tamizados para VHC el año anterior</t>
  </si>
  <si>
    <t>86803, 87522.01 INCLUIR LAB TS HSH TRA TS HSH TS TRA ST VSX PPL</t>
  </si>
  <si>
    <t>TD=D + DX= 86803+ LAB= TS, HSH, TRA, TS HSH, TS TRA, ST , VSX, PPL</t>
  </si>
  <si>
    <t>I3,I4,II1,II2,III1,III2,IIE,IIIE</t>
  </si>
  <si>
    <t>4396506</t>
  </si>
  <si>
    <t>4396506 ATENCION DE COMPLICACIONES QUE REQUIEREN HOSPITALIZACION DE PACIENTES EN TRATAMIENTO</t>
  </si>
  <si>
    <t>Promedio de Casos de TB Hospitalizados, de los últimos 03 años</t>
  </si>
  <si>
    <t>R042,J960,Y411,otros</t>
  </si>
  <si>
    <t>R042,J960,Y411,otros (A151,A152,A153,A154,A155,A156,A157,A158,A159,A160,A161,A162,A163,A164,A165,A167,A168,A169,A170,A171,A178,A179,A180,A181,A182;A183,A184,A185,A186,A187,A188,A190,A191,A192,A198,A199,U202,U205)</t>
  </si>
  <si>
    <t>4396505</t>
  </si>
  <si>
    <t>4396505 ATENCION DE LAS REACCIONES ADVERSAS A FARMACOS ANTITUBERCULOSOS</t>
  </si>
  <si>
    <t xml:space="preserve">Para el Primer Nivel de Atención y Hospitales con Población asignada:
 5% del total de casos de TB (Morbilidad total).
(Morbilidad Total = Incremento del 5% al promedio de casos de tuberculosis en todas sus formas de los 6 últimos años).
Para Hospitales sin población asignada:
Promedio de casos de TB de los 03 últimos años 
</t>
  </si>
  <si>
    <t>-Categoría de establecimientos de salud y nivel en el que se entrega el sub producto I-2 al I-4. Fuente: HIS
 ¬En hospitales (de II-1 a más), criterio de programación es igual al promedio de casos de TB de los 03 últimos años fuente: HIS, Egresos hospitalarios</t>
  </si>
  <si>
    <t>Egresos Hospitalarios</t>
  </si>
  <si>
    <t>Y411 Efectos adversos de drogas antimicobacterianas</t>
  </si>
  <si>
    <t>4397301</t>
  </si>
  <si>
    <t>4397301 DESPISTAJE Y DIAGNOSTICO DE TB Y VIH/SIDA</t>
  </si>
  <si>
    <t xml:space="preserve">Para Establecimientos de Salud y hospitales con población asignada:
100% de la Morbilidad total esperada 
*Morbilidad total = promedio de casos de TB en todas sus formas de los 6 últimos años  + 5% de incremento
Para hospitales sin población asignada, 
100% de la población atendida el año anterior.
</t>
  </si>
  <si>
    <t>- Categoría de establecimientos de salud y nivel en el que se entrega el subproducto I-1 al I-4, fuente: SIGTB
 - En hospitales (de II-1 a más), es igual al 100% de la población atendida el año anterior. 86703 Anticuerpos; HIV-1 y HIV-2, análisis único (Toma de muestra para VIH), asociado a tuberculosis con tipo de diagnóstico repetitivo Fuente HIS</t>
  </si>
  <si>
    <t>86703 Anticuerpos; HIV-1 y HIV-2, análisis único (Toma de muestra para VIH), asociado a tuberculosis con tipo de diagnóstico repetitivo</t>
  </si>
  <si>
    <t>- Falta confirmar si para las metas de los establecimientos se considera al 100% de los casos presentados en el SIGTB
- En el HIS se encuentra con la siguiente información: 
. D: 2470442
. P: 276
. R 34520</t>
  </si>
  <si>
    <t>Falta confirmar si para las metas de los establecimientos se considera al 100% de los casos presentados en el SIGTB</t>
  </si>
  <si>
    <t>4397302</t>
  </si>
  <si>
    <t>4397302 DESPISTAJE Y DIAGNOSTICO PARA PACIENTES CON TB Y DIABETES MELLITUS</t>
  </si>
  <si>
    <t xml:space="preserve">Para Establecimientos de Salud y hospitales con población asignada:
100% de la Morbilidad esperada en mayores de 30 años
*Morbilidad total = promedio de casos de TB en mayores de 30 años en todas sus formas de los 6 últimos años  + 5% de incremento
</t>
  </si>
  <si>
    <t>Categoría de establecimientos de salud y nivel en el que se entrega el sub producto I-3 y I-4, fuente: SIGTB.
 En hospitales (de II-1 a más), criterio de programación es igual al 100% de la población atendida el año anterior, fuente: HIS Código 82947 Dosaje de Glucosa en sangre, cuantitativo (excepto cinta reactiva), asociado a tuberculosis con tipo de diagnóstico repetitivo</t>
  </si>
  <si>
    <t>HIS Código 82947 Dosaje de Glucosa en sangre, cuantitativo (excepto cinta reactiva) , asociado a tuberculosis con tipo de diagnóstico repetitivo</t>
  </si>
  <si>
    <t xml:space="preserve">- Para la información adquirida del SIGTB se está considerando el promedio de todos los años que se disponen en el SIGTB.
- En el HIS se encuentra con la siguiente información: 
. D: 181938
. P: 34525
. R: 1619
</t>
  </si>
  <si>
    <t>4397303</t>
  </si>
  <si>
    <t>4397303 DESPISTAJE Y DIAGNOSTICO PARA PACIENTES CON TB E INSUFICIENCIA RENAL</t>
  </si>
  <si>
    <t xml:space="preserve">Para Establecimientos de Salud y hospitales con población asignada:
100% de la Morbilidad esperada en mayores de 60 años
*Morbilidad total = promedio de casos de TB en mayores de 60 años en todas sus formas de los 6 últimos años  + 5% de incremento
</t>
  </si>
  <si>
    <t>Categoría de establecimientos de salud y nivel en el que se entrega el sub producto II-1 a más, fuente: HIS Código 82565 Creatinina en sangre, asociado a tuberculosis con tipo de diagnóstico repetitivo.</t>
  </si>
  <si>
    <t>82565 Creatinina en sangre</t>
  </si>
  <si>
    <t>- - En el HIS se encuentra con la siguiente información: 
. D: 5449
. P: 285
. R: 10</t>
  </si>
  <si>
    <t>4397304</t>
  </si>
  <si>
    <t>4397304 DESPISTAJE Y DIAGNOSTICO DE TB Y ASMA</t>
  </si>
  <si>
    <t>10% de los sintomáticos respiratorios examinados mayores de 18 años.</t>
  </si>
  <si>
    <t>filtrar edad mayores de 18 años.</t>
  </si>
  <si>
    <t>Programación de TB en personas mayores de 40 años</t>
  </si>
  <si>
    <t>94010</t>
  </si>
  <si>
    <t>- Ya que depende de otro subproducto de la cual su rango de edad está definido por personas &gt;15 años y la base de la cual se dispone es de menores de 15 años.
- Solo se tomó el 10% del subproducto de referencia, ya que no se cuenta con la variable de edad.</t>
  </si>
  <si>
    <t>4396302</t>
  </si>
  <si>
    <t>4396302 ADMINISTRACION DE TERAPIA PREVENTIVA</t>
  </si>
  <si>
    <t>5% de los Contactos Esperados más 100% de personas diagnosticadas con VIH del año anterior</t>
  </si>
  <si>
    <t>5% de la meta del Subproducto 4396301 ATENCION DE CONTACTOS</t>
  </si>
  <si>
    <t>Programación de contactos</t>
  </si>
  <si>
    <t>Z5182</t>
  </si>
  <si>
    <t>NO,ajuste MEF</t>
  </si>
  <si>
    <t>3043972</t>
  </si>
  <si>
    <t>5000082</t>
  </si>
  <si>
    <t>4397201</t>
  </si>
  <si>
    <t>4397201 ATENCIÓN CURATIVA PARA PAT  CON ESQUEMAS PARA TB XDR</t>
  </si>
  <si>
    <t>Promedio de los 3 últimos años del número de casos que reciben esquema de tratamiento para TB XDR  + 40%</t>
  </si>
  <si>
    <t>BASE XDR y preXDR</t>
  </si>
  <si>
    <t>- / - / - / - / - / - / III1 / III2 / - / - / - / -</t>
  </si>
  <si>
    <t>- Queda pendiente la remisión de la base con código RENAES para el cálculo</t>
  </si>
  <si>
    <t>4397202</t>
  </si>
  <si>
    <t>4397202 SEGUIMIENTO DE LOS PAT XDR Y PRE XDR EN ESTABLECIMIENTOS DE SALUD</t>
  </si>
  <si>
    <t>0067302</t>
  </si>
  <si>
    <t>0067302 POBLACIÓN CON DIAGNOSTICO DE HEPATITIS B CRÓNICA QUE RECIBEN ATENCIÓN INTEGRAL</t>
  </si>
  <si>
    <t>30% adicional de personas con hepatitis B crónica, atendidas el año anterior</t>
  </si>
  <si>
    <t>Reporte de monitoreo DPVIH</t>
  </si>
  <si>
    <t>0067303</t>
  </si>
  <si>
    <t>0067303 POBLACIÓN CON HEPATITIS B QUE RECIBE SEGUIMIENTO Y MONITOREO</t>
  </si>
  <si>
    <t>10% adicional de personas con diagnóstico de hepatitis B atendidos el año anterior</t>
  </si>
  <si>
    <t xml:space="preserve"> (TD=D + DX= B180, B181)</t>
  </si>
  <si>
    <t>0017</t>
  </si>
  <si>
    <t>3043977</t>
  </si>
  <si>
    <t>5000087</t>
  </si>
  <si>
    <t>4397701</t>
  </si>
  <si>
    <t>4397701 FAMILIAS QUE RECIBEN SESIONES DEMOSTRATIVAS PARA LA PREVENCION Y CONTROL DE ENFERMEDADES METAXENICAS Y ZOONOSIS</t>
  </si>
  <si>
    <t>Enfermedades Metaxenicas:
• 100 % de familias de zonas priorizadas (mapa de sectorización) de los distritos en riesgo de enfermedades metaxénicas según daño priorizado, (determinado por las instancias correspondientes de la Dirección Regional de Salud o quien haga sus veces).
Nota: para estimar el número de familias se divide la población total de la zona de riesgo entre 4 (promedio de miembros de familia)</t>
  </si>
  <si>
    <t xml:space="preserve">● Registro de Familias según mapa de sectorización actualizado en coordinación con el gobierno local, con base en el catastro municipal
● Población estimada (INEI-Dirección Técnica de Demografía/ MINSA-OGEI)
● Reportes de Epidemiología (para estimar zonas/sectores de distritos riesgo).
</t>
  </si>
  <si>
    <t>APP 136 Familia y Vivienda
Sesión Educativa C0009
Sesión Demostrativa C0010
Código de la Metaxenicas correspondiente.</t>
  </si>
  <si>
    <t>4397702</t>
  </si>
  <si>
    <t>4397702 FAMILIAS QUE RECIBEN SESIONES EDUCATIVAS  PARA LA PREVENCION Y CONTROL DE ENFERMEDADES  ZOONOTICAS.</t>
  </si>
  <si>
    <t>• 100 % de familias de zonas priorizadas (mapa de sectorización) de los distritos en riesgo de enfermedades zoonoticas según daño priorizado, (determinado por las instancias correspondientes de la Dirección Regional de Salud o quien haga sus veces).
Nota: para estimar el número de familias se divide la población total de la zona de riesgo entre 4 (promedio de miembros de familia)</t>
  </si>
  <si>
    <t>Para el caso de las Zoonosis, además de la prevalencia en humanos, considerar también:
● Reportes de la vigilancia epidemiológica en reservorios (canes, pulgas) de DIGESA y los reportes de SENASA sobre prevalencia de vectores infectados y reservorios según zoonosis, y  
● Reportes de contaminación biológica del agua y alimentos (DIGESA/SENASA/Gobierno Local)</t>
  </si>
  <si>
    <t>APP 136 Familia y Vivienda
Sesión Educativa C0009
Sesión Demostrativa C0010
Código de la Zoonosis correspondiente</t>
  </si>
  <si>
    <t>5005989</t>
  </si>
  <si>
    <t>4397703</t>
  </si>
  <si>
    <t>4397703 COMUNIDADES PRIORIZADAS EN EL DISTRITO QUE ESTÁN IMPLEMENTANDO LA VIGILANCIA COMUNITARIA ASOCIADA A ENFERMEDADES METAXÉNICAS Y ZOONOTICAS</t>
  </si>
  <si>
    <t xml:space="preserve">• 80% de  comunidades priorizadas donde se desarrollan la vigilancia comunitaria; para la prevención y el control de las enfermedades metaxenicas y zoonoticas, de los distritos de riesgo  según territorio endémico
</t>
  </si>
  <si>
    <t xml:space="preserve">• Registro de juntas vecinales y organizaciones locales de la municipalidad distrital y provincial.
• Población estimada (INEI-Dirección Técnica de Demografía/ MINSA-OGEI).
• Base de datos nacional de los Agentes Comunitarios de Salud y proyección de necesidades de Agente Comunitario de Salud en la jurisdicción del establecimiento de salud.
• Reportes de Epidemiología  (para estimar comunidades / zonas / sectores de distritos riesgo).
</t>
  </si>
  <si>
    <t>APP 108 Actividad en Comunidad
Visita Comunitaria Integral C0021
Código de las Metaxenicas o Zoonoticas correspondientes
Fase de planificación U756
LAB 2 Número de comunidades seleccionadas
Fase de Ejecución U757
Lab 3: Número de comunidades vigiladas..</t>
  </si>
  <si>
    <t>4397704</t>
  </si>
  <si>
    <t>4397704 MUNICIPIOS QUE IMPLEMENTAN ACCIONES PARA MEJORAR O MITIGAR LAS CONDICIONES QUE GENERAN RIESGO PARA ENFERMAR DE ENFERMEDADES METAXÉNICAS Y ZOONOTICAS</t>
  </si>
  <si>
    <t>• 100 % de municipios (comité multisectorial ) capacitados en la planificación multisectorial y la asignación de presupuesto en el PP 017 Metaxenicas y Zoonoticas en el marco de la gestión territorial,  la acción intersectorial y la participación ciudadana en la Vigilancia Comunitaria, de los distritos priorizadas según riesgo para las enfermedades metaxénicas y zoonóticas.</t>
  </si>
  <si>
    <t xml:space="preserve">• Población estimada (INEI-Dirección Técnica de Demografía/ MINSA-OGEI).
• Reportes de Epidemiología  (para estimar comunidades / zonas / sectores de distritos riesgo).
• Directorio Nacional de municipalidades provinciales, distritales y de centros poblados (https://www.inei.gob.pe/media/MenuRecursivo/publicaciones_digitales/Est/Lib1420/index.html)
</t>
  </si>
  <si>
    <t>APP Actividad con Comité Multisectorial.
Asistencia técnica C7004
Código de las Metaxenicas o zoonoticas correspondientes
LAB 1: Indica AT a Plan=1 o PPR =2
LAB 2: Fase Planeamiento
LAB 3: Número de municipios</t>
  </si>
  <si>
    <t>4397705</t>
  </si>
  <si>
    <t>4397705 DOCENTES, DIRECTIVOS Y PADRES DE FAMILIA, CAPACITADOS Y COMPROMETIDOS A DESARROLLAR ACCIONES PARA LA PROMOCION DE PRACTICAS SALUDABLES PARA LA PREVENCIÓN DE LAS ENFERMEDADES METAXENICAS Y ZOONOTICAS</t>
  </si>
  <si>
    <t xml:space="preserve">• 100% de Directivos capacitados en la promoción de prácticas y entornos saludables para la prevención y control de enfermedades metaxènicas y zoonóticas.
• 50% de docentes y padres de familias capacitados en la promoción de prácticas y entornos saludables para la prevención y control de enfermedades metaxènicas y zoonóticas.
</t>
  </si>
  <si>
    <t xml:space="preserve">• Población estimada (INEI-Dirección Técnica de Demografía/ MINSA-OGEI).
• Reportes de Epidemiología  (para estimar comunidades / zonas / sectores de distritos riesgo).
• Base de datos de instituciones educativas de la página web del MINEDU: http://escale.minedu.gob.pe/web/inicio/padron-de-iiee
</t>
  </si>
  <si>
    <t xml:space="preserve">APP 144 Actividades con Docentes.
Taller para II.EE C0005
Actividades de promoción de la salud U0101
Código de las Metaxenicas o Zoonoticas correspondientes
</t>
  </si>
  <si>
    <t>3043980</t>
  </si>
  <si>
    <t>5000090</t>
  </si>
  <si>
    <t>4398001</t>
  </si>
  <si>
    <t>4398001 POBLACION INFORMADA EN PREVENCION Y CONTROL DE LAS ENFERMEDADES METAXENICAS Y ZOONOTICAS POR MEDIOS MASIVOS DE COMUNICACION</t>
  </si>
  <si>
    <t>4398002</t>
  </si>
  <si>
    <t>4398002 POBLACION INFORMADA SOBRE PREVENCION Y CONTROL DE LAS ENFERMEDADES METAXENICAS Y ZOONOTICAS POR MEDIOS ALTERNATIVOS</t>
  </si>
  <si>
    <t>4398003</t>
  </si>
  <si>
    <t>4398003 COMUNICADORES Y PERIODISTAS INFORMADOS SOBRE PREVENCION Y CONTROL DE LAS ENFERMEDADES METAXENICAS Y ZOONOTICAS</t>
  </si>
  <si>
    <t>3043981</t>
  </si>
  <si>
    <t>5000091</t>
  </si>
  <si>
    <t>4398101</t>
  </si>
  <si>
    <t>4398101 VIVIENDAS DE AREAS DE RIESGO DE TRANSMISION DE MALARIA IMPLEMENTADAS CON MEDIDAS DE PROTECCION PERSONAL Y FAMILIAR</t>
  </si>
  <si>
    <t>Entrega de 3 mosquiteros por familia al 100% de viviendas tipo A, B y C ubicadas en las áreas de alto y mediano riesgo de transmisión de malaria e Indice Parasitario Anual &gt; 10 x 1000 hab cada 3 años. Visitas trimestrales de seguimiento para evaluar el uso del mosquitero en tres localidades</t>
  </si>
  <si>
    <t>Informes tecnicos DIRESA/GERESA/DIRIS</t>
  </si>
  <si>
    <t>- / - / I3 / I4 / II1 / - / - / - / - / - / - / SCF</t>
  </si>
  <si>
    <t>Pendiente de BD a nivel de distrito o unidad ejecutora</t>
  </si>
  <si>
    <t>4398102</t>
  </si>
  <si>
    <t>4398102 VIVIENDAS EN AREAS DE TRANSMISION DE MALARIA CON VIGILANCIA ENTOMOLOGICA</t>
  </si>
  <si>
    <t>Vigilancia entomológica en 02 viviendas por cada localidad Centinela, en áreas con alta y mediana endemicidad (riesgo de transmisión de malaria) e Índice Parasitario Anual &gt; 10 x 1000 hab, por 02 días consecutivos por 12 horas continuas (18:00 a 06:00 hrs) con cebo humano</t>
  </si>
  <si>
    <t>4398103</t>
  </si>
  <si>
    <t>4398103 VIVIENDAS DE AREAS DE ALTO Y MUY ALTO RIESGO DE TRANSMISION DE MALARIA PROTEGIDAS CON PLAGUICIDAS</t>
  </si>
  <si>
    <t>Tratamiento residual al 100% de viviendas tipo A, B, C y D de localidades de alto y mediano riesgo, 2 veces al año previo al incremento de la transmisión, utilizando una bomba aspersora manual de uso en salud pública, tiempo promedio por vivienda 60 minutos</t>
  </si>
  <si>
    <t>4398105</t>
  </si>
  <si>
    <t>4398105 VIVIENDAS EN AREAS DE RIESGO PARA DENGUE CON VIGILANCIA ENTOMOLOGICA CON OVITRAMPAS Y LARVITRAMPAS</t>
  </si>
  <si>
    <t>Considerar la instalación de esta forma de vigilancia en puntos críticos (terrapuertos, aeropuertos, mercados, cementerios formales e informales, puertos marítimos, colegios, hospitales, cuarteles militares, llanterías, zonas francas) con inspección permanente los 12 meses del año</t>
  </si>
  <si>
    <t>4398106</t>
  </si>
  <si>
    <t>4398106 VIVIENDAS UBICADAS EN ESCENARIO II Y III DE TRANSMISION DE DENGUE PROTEGIDAS CON TRATAMIENTO FOCAL Y CONTROL FISICO</t>
  </si>
  <si>
    <t>Tratamiento focal y físico al 100% de viviendas en forma bimensual (cada 3 meses) con un rendimiento de 20 viviendas por día por inspector.</t>
  </si>
  <si>
    <t>4398107</t>
  </si>
  <si>
    <t>4398107 VIVIENDAS UBICADAS EN ESCENARIO II Y III DE TRANSMISION DE DENGUE PROTEGIDAS CON NEBULIZACION ESPACIAL</t>
  </si>
  <si>
    <t>Escenario III: se considera nebulización espacial al 30% del total de viviendas de las localidades positivas y 100% de las viviendas en localidades altamente endémicas y según la información epidemiológica, en todos los casos será un 01 ciclo de aplicación de 03 vueltas, con un intervalo de 3 a 5 días entre cada vuelta</t>
  </si>
  <si>
    <t>4398108</t>
  </si>
  <si>
    <t>4398108 VIVIENDAS EN AREAS DE TRANSMISION DE BARTONELOSIS Y/O LEISHMANIOSIS CON VIGILANCIA ENTOMOLOGICA</t>
  </si>
  <si>
    <t>Vigilancia en localidades centinelas, en forma mensual, en 02 viviendas por 02 días consecutivos (12 horas continuas de 18:00 a 06:00 horas por cada día) durante los 12 meses del año.</t>
  </si>
  <si>
    <t>4398109</t>
  </si>
  <si>
    <t>4398109 VIVIENDAS EN AREAS DE TRANSMISION DE BARTONELOSIS Y/O LEISHMANIOSIS PROTEGIDAS CON TRATAMIENTO RESIDUAL</t>
  </si>
  <si>
    <t>Tratamiento residual al 100% de viviendas en localidades con transmisión autóctona o se conoce que es endémica, 2 veces al año en las épocas pre estacional y post estacional</t>
  </si>
  <si>
    <t>4398110</t>
  </si>
  <si>
    <t>4398110 VIVIENDAS EN AREAS DE TRANSMISION DE CHAGAS CON VIGILANCIA ENTOMOLOGICA</t>
  </si>
  <si>
    <t>Para la zona nor oriental y centro: Vigilancia entomológica en forma trimestral, en el 20% de las viviendas, en áreas endémicas y en localidades de riesgo de introducción del vector.</t>
  </si>
  <si>
    <t>4398111</t>
  </si>
  <si>
    <t>4398111 VIVIENDAS EN AREAS DE TRANSMISION DE CHAGAS PROTEGIDAS CON TRATAMIENTO RESIDUAL</t>
  </si>
  <si>
    <t>En las zonas nor oriental y centro del país, rociamiento residual al 100% de viviendas de la localidad, 1 aplicación cada 6 meses, utilizando una bomba aspersora manual de uso en salud pública</t>
  </si>
  <si>
    <t>4398112</t>
  </si>
  <si>
    <t>4398112 VIVIENDAS PROTEGIDAS DE LOS PRINCIPALES CONDICIONANTES EN LAS AREAS DE RIESGO DE TRASMISION DE RABIA SILVESTRE</t>
  </si>
  <si>
    <t>100% viviendas de las comunidades nativas y población que trabaja en minería artesanal, que ha reportado accidentes de mordedura por murciélagos en los últimos 5 años programados el año anterior</t>
  </si>
  <si>
    <t>4398113</t>
  </si>
  <si>
    <t>4398113 VIVIENDAS PROTEGIDAS DE LOS PRINCIPALES CONDICIONANTES EN LAS AEREAS DE RIESGO DE TRASMISION DE PESTE</t>
  </si>
  <si>
    <t>50 viviendas por localidad con notificación de casos positivos en personas o animales de los últimos 2 años</t>
  </si>
  <si>
    <t>4398114</t>
  </si>
  <si>
    <t>4398114 VIVIENDAS EN AREAS DE TRANSMISION DE DENGUE CON VIGILANCIA ENTOMOLOGICA DOMICILIARIA EN ESCENARIO I</t>
  </si>
  <si>
    <t>Vigilancia entomológica 4 veces al año (trimestralmente), en un periodo máximo de 5 días, por cada localidad priorizada como área de riesgo</t>
  </si>
  <si>
    <t>- / I2 / I3 / I4 / II1 / - / - / - / - / - / - / SCF</t>
  </si>
  <si>
    <t>4398115</t>
  </si>
  <si>
    <t>4398115 VIVIENDAS EN AREAS DE TRANSMISION DE DENGUE CON VIGILANCIA ENTOMOLOGICA DOMICILIARIA EN ESCENARIOS II Y III</t>
  </si>
  <si>
    <t>Aplicar el MAS para la determinación del número de la muestra (número de viviendas). En escenario II y III: 1 vez al mes, realizado en un periodo máximo de 5 días</t>
  </si>
  <si>
    <t>3043982</t>
  </si>
  <si>
    <t>5000092</t>
  </si>
  <si>
    <t>4398201</t>
  </si>
  <si>
    <t>4398201 CANES VACUNADOS CONTRA LA RABIA</t>
  </si>
  <si>
    <t>ANIMAL VACUNADO</t>
  </si>
  <si>
    <t>100% de la población canina estimada a partir de 3 meses de edad.  La población canina se calcula a partir de la población humana y del índice can/personas, estimado a través de encuestas realizadas cada 5 años.                                                                                                  Forma alternativa: Calcular de acuerdo a las cifras de hogares que han vacunado contra la rabia a sus perros que emite el INEI de la Encuesta Nacional de Programas Estratégicos (ENAPRES).</t>
  </si>
  <si>
    <t>- Aplicativo del MINSA: vancan.minsa.gob.pe                - Formato paralelo</t>
  </si>
  <si>
    <t>3043983</t>
  </si>
  <si>
    <t>5000093</t>
  </si>
  <si>
    <t>4398301</t>
  </si>
  <si>
    <t>4398301 LOCALIZACION Y DIAGNOSTICO DE CASOS DE MALARIA</t>
  </si>
  <si>
    <t>1.- Programar de acuerdo a los distritos según estrato de riesgo (MAR= 50%; AR=30%, MR=10% y BR el 5% de la población en riesgo); Para estimar Estrato de Riesgo considerar tendencia de IPA de los ultimos  5 años.                                                          2.  Considerar examen por GG al 100% de los febriles y/o con otras sintomas (dolor de cabeza; malestar general o escalofrio) identificados; y en áreas de limitado acceso; como en la Amazonía programar 30% para PDR.                                                                                                                                                                                                                                               3.- En áreas sin riesgo de transmisión considerar según tendencia del IPA entre 3 a  5 años y  tener en cuenta situaciones de brotes                                           
* Los laboratorios referenciales e INS según corresponda programan prueba de PCR al 2% de todos los febriles identificados.</t>
  </si>
  <si>
    <t>CDC (NOTI)</t>
  </si>
  <si>
    <t>Sumatoria de personas identificadas como casos sospechosos de malaria registradas con código R509, asociado al código U2142 Toma de Muestra de diagnóstico, con LAB. GG/PDR.</t>
  </si>
  <si>
    <t>4398302</t>
  </si>
  <si>
    <t>4398302 TRATAMIENTO Y SEGUIMIENTO DE LOS CASOS DIAGNOSTICADOS DE MALARIA CON PLASMODIUM VIVAX</t>
  </si>
  <si>
    <t>100% de casos diagnosticados de malaria por P. vivax (incluye casos probables y confirmados), según tendencia (evaluación del comportamiento de la enfermedad) en un periodo mínimo de 3 a 5 años).</t>
  </si>
  <si>
    <t>Código CIE 10 B518 y B519 tipo de diagnóstico “P o D”, asociado a U310 Administración de Tratamiento Supervisado con TA en LAB.</t>
  </si>
  <si>
    <t>NO, Ajuste MINSA</t>
  </si>
  <si>
    <t>4398303</t>
  </si>
  <si>
    <t>4398303 TRATAMIENTO Y SEGUIMIENTO DE LOS CASOS DIAGNOSTICADOS CON MALARIA FALCIPARUM</t>
  </si>
  <si>
    <t>* Tratamiento supervisado primera línea: 100% de casos diagnosticados de malaria por P. Falciparum según tendencia (Evaluación del comportamiento de la enfermedad) en un periodo mínimo de 3 a 5 años.
* Tratamiento supervisado de segunda línea programar el 10 % del total de casos de Malaria Falciparum (en este grupo también se estima la proporción de gestantes y niñas y niños menores de 6 meses).
* Malaria Grave; considerar el 3% del total de casos de Malaria falciparum y Malaria vivax.
* LORETO:  En áreas de alto riesgo de transmisión se programará por cada colaborador voluntario (Promotor de Salud) 3 tratamientos para Malaria P. Falciparum (02 adulto y 01 niño).</t>
  </si>
  <si>
    <t>Sumatoria de casos de registrados con código CIE 10 B509 y B508 tipo de diagnóstico “P o D”, asociado a U3111 Administración de Tratamiento Supervisado 1ra. Línea o U3112 Administración de Tratamiento Supervisado 2da. Línea con TA en LAB. Para ambos casos.</t>
  </si>
  <si>
    <t>4398304</t>
  </si>
  <si>
    <t>4398304 DETECCION Y DIAGNOSTICO DE CASO PROBABLE DE DENGUE</t>
  </si>
  <si>
    <t>Programar 10% de los febriles esperados. Considerar que los febriles esperados es igual 10% de la población en riesgo de trasmisión de dengue.</t>
  </si>
  <si>
    <t>Sumatoria de casos de registrados con código A970 con tipo de diagnóstico “P” asociado a U2142 Toma de muestra diagnóstico, Con LAB. NS1/IGG/IGM/AIS/PCR.</t>
  </si>
  <si>
    <t>4398305</t>
  </si>
  <si>
    <t>4398305 ATENCION CASOS DE DENGUE SIN SIGNOS DE ALARMA</t>
  </si>
  <si>
    <t>Programar el 85% de casos probables de dengue estimados</t>
  </si>
  <si>
    <t>Sumatoria de casos de registrados con código A970 relacionado a Dengue sin señales de alarma, con tipo de diagnóstico “P o D”, asociado a U310 Administración de Tratamiento.</t>
  </si>
  <si>
    <t>4398306</t>
  </si>
  <si>
    <t>4398306 ATENCION Y TRATAMIENTO DE CASOS DE DENGUE CON SIGNOS DE ALARMA</t>
  </si>
  <si>
    <t>Programar el 15% de los casos probables de dengue estimados.</t>
  </si>
  <si>
    <t>Sumatoria de casos de registrados con código A971 relacionado a dengue con signos de alarma, con tipo de diagnóstico “P o D”, asociado a U310 Administración de Tratamiento.</t>
  </si>
  <si>
    <t>4398307</t>
  </si>
  <si>
    <t>4398307 ATENCION Y TRATAMIENTO DE CASOS DE DENGUE GRAVE</t>
  </si>
  <si>
    <t>Programar el 1 al 2 % del total de los casos de Dengue con signos de alarma".                                                                                        * En zonas endémicas de circulación de los 4 serotipos considerar el 2%.</t>
  </si>
  <si>
    <t>Sumatoria de casos de registrados con código A972 relacionado a dengue grave, con tipo de diagnóstico “P o D”, asociado a U310 Administración de Tratamiento.</t>
  </si>
  <si>
    <t>4398308</t>
  </si>
  <si>
    <t>4398308 DETECCION Y DIAGNOSTICO DE CASOS DE BARTONELOSIS</t>
  </si>
  <si>
    <t>Estimar la tendencia (Evaluación del comportamiento de la enfermedad) en un periodo mínimo de 5 años), y multiplicar x 5.</t>
  </si>
  <si>
    <t>Sumatoria de casos de registrados con código R509 referido al Febril, con LAB. “BT”, asociado al código U2142 Toma de Muestra de diagnóstico, con LAB. “FRT, CTB o PCR.</t>
  </si>
  <si>
    <t>4398309</t>
  </si>
  <si>
    <t>4398309 TRATAMIENTO DE CASOS DE BARTONELOSIS AGUDA</t>
  </si>
  <si>
    <t>100% de casos diagnosticados de Enfermedad de Carrión en su forma aguda según tendencia histórica de los 5 últimos años: Primera línea de tratamiento al 100% del total casos y segunda línea: 30% del total de casos.</t>
  </si>
  <si>
    <t>Sumatoria de casos de registrados con código CIE 10 A440 con tipo de diagnóstico “P o D”, asociado a U3111 Administración de Tratamiento Supervisado 1ra. Línea o U3112 Administración de Tratamiento Supervisado 2da. Línea con TA en LAB. Para ambos casos.</t>
  </si>
  <si>
    <t>I1 / I2 / I3 / I4 / II1 / - / - / - / - / IIE / IIIE / -</t>
  </si>
  <si>
    <t>4398310</t>
  </si>
  <si>
    <t>4398310 TRATAMIENTO DE CASOS DE BARTONELOSIS AGUDA GRAVE</t>
  </si>
  <si>
    <t>100% de casos diagnosticados de Enfermedad de Carrión en su forma aguda grave, según tendencia (Evaluación del comportamiento de la enfermedad) en un periodo mínimo de 5 años), (primera línea de tratamiento al 100% del total casos y segunda línea: 30% del total de casos).</t>
  </si>
  <si>
    <t>Sumatoria de casos de registrados con código CIE 10 A448 con tipo de diagnóstico “P o D”, asociado a U3111 Administración de Tratamiento Supervisado 1ra. Línea o U3112 Administración de Tratamiento Supervisado 2da. Línea con TA en LAB. Para ambos casos.</t>
  </si>
  <si>
    <t>4398311</t>
  </si>
  <si>
    <t>4398311 TRATAMIENTO DE CASOS BARTONELOSIS VERRUCOSA</t>
  </si>
  <si>
    <t>100% de casos diagnosticados de Enfermedad de Carrión en su forma crónica o verrucosa según tendencia (Evaluación del comportamiento de la enfermedad) en un periodo mínimo de 5 años.</t>
  </si>
  <si>
    <t>Sumatoria de casos de registrados con código CIE 10 A441 con tipo de diagnóstico “P o D”, asociado a U3111 Administración de Tratamiento Supervisado 1ra. Línea o U3112 Administración de Tratamiento Supervisado 2da. Línea con TA en LAB. Para ambos casos.</t>
  </si>
  <si>
    <t>4398312</t>
  </si>
  <si>
    <t>4398312 PERSONA PROTEGIDA CON VACUNA ANTIAMARILICA</t>
  </si>
  <si>
    <t>PERSONA PROTEGIDA</t>
  </si>
  <si>
    <t>·2% de población RENIEC de 5 a 59 años del país.</t>
  </si>
  <si>
    <t>Sumatoria de personas vacunadas, registrados con código 90717 Vacunación Antiamarílica.</t>
  </si>
  <si>
    <t>4398313</t>
  </si>
  <si>
    <t>4398313 DIAGNOSTICO Y TRATAMIENTO DE LOS CASOS DE FIEBRE AMARILLA</t>
  </si>
  <si>
    <t>Al 100 % de febriles ictéricos con signos de alarma residentes o procedentes de áreas de riesgo de transmisión de fiebre amarilla, según tendencia (evaluación del comportamiento de la enfermedad) en un periodo mínimo de 5 años.</t>
  </si>
  <si>
    <t>Sumatoria de casos de registrados con código A950 referido a Fiebre Amarilla, con tipo de diagnóstico “P” asociado a U2142 Toma de muestra diagnóstico, con LAB. IGG/IGM/PCR/AIS.</t>
  </si>
  <si>
    <t>4398314</t>
  </si>
  <si>
    <t>4398314 LOCALIZACION Y DIAGNOSTICO DE CASOS DE LEISHMANIOSIS CUTANEA Y MUCOCUTANEA</t>
  </si>
  <si>
    <t xml:space="preserve">Total, de casos diagnosticados de Leishmaniasis cutánea según tendencia máxima de 5 años.
Total, de casos diagnosticados de Leishmaniasis mucosa según tendencia máxima de 5 años
</t>
  </si>
  <si>
    <t>Sumatoria de casos de registrados con código B55 con tipo de diagnóstico “P” asociado a U2142 Toma de muestra diagnóstico, con LAB. FRT/IFI/CTV/IGM/IGG/MON.</t>
  </si>
  <si>
    <t>4398315</t>
  </si>
  <si>
    <t>4398315 TRATAMIENTO DE CASOS DE LEISHMANIOSIS CUTANEO Y MUCOCUTANEA CON DROGAS DE 1RA LINEA</t>
  </si>
  <si>
    <t>Total, de casos de Leishmaniasis cutánea y cutánea mucosa según tendencia (evaluación del comportamiento de la enfermedad) en un periodo mínimo de 5 años),</t>
  </si>
  <si>
    <t>Sumatoria de casos de registrados con códigos CIE 10 B551 Leishmaniasis cutánea o B552 Leishmaniasis Mucocutánea, con tipo de diagnóstico “P o D”, asociado a U3111 Administración de tratamiento 1° línea.</t>
  </si>
  <si>
    <t>4398316</t>
  </si>
  <si>
    <t>4398316 TRATAMIENTO DE CASOS DE LEISHMANIOSIS CON FALTA DE RESPUESTA A SALES ANTIMONIALES PENTAVALENTES</t>
  </si>
  <si>
    <t>Total, de casos diagnosticados de Leishmaniasis cutánea y mucosa con falta de respuesta a sales antimoniales pentavalentes, según tendencia máxima de 5 años.</t>
  </si>
  <si>
    <t>Sumatoria de casos de registrados con códigos CIE 10 B551 Leishmaniasis cutánea o B552 Leishmaniasis Mucocutánea, con tipo de diagnóstico “P o D”, asociado a U3112 Administración de tratamiento 2° línea.</t>
  </si>
  <si>
    <t>4398317</t>
  </si>
  <si>
    <t>4398317 TRATAMIENTO DE CASOS DE LEISHMANIOSIS CUTANEA MUCOSA GRAVE (LMCG)</t>
  </si>
  <si>
    <t>Total, de casos diagnosticados de Leishmaniasis grave según tendencia (evaluación del comportamiento de la enfermedad) en un periodo mínimo de 5 años.</t>
  </si>
  <si>
    <t>Sumatoria de casos de registrados con códigos CIE 10 B559 Leishmaniasis sin otra especificación (grave), con tipo de diagnóstico “P o D”, asociado a U310 Administración de tratamiento.</t>
  </si>
  <si>
    <t>4398318</t>
  </si>
  <si>
    <t>4398318 LOCALIZACION Y DIAGNOSTICO DE CASOS DE CHAGAS EN MENORES DE 15 AÑOS</t>
  </si>
  <si>
    <t>Según tendencia (Evaluación del comportamiento de la enfermedad) en un periodo mínimo de 5 años), multiplicado X 4.</t>
  </si>
  <si>
    <t>Sumatoria de personas con diagnóstico de Chagas, considerar lo registrado con Categoría B57 tipo de diagnóstico “P” asociado a  U2142 Toma de muestra diagnóstico, con LAB. MICROCONC /GG/PCR/IGG/etc.</t>
  </si>
  <si>
    <t>4398319</t>
  </si>
  <si>
    <t>4398319 VIGILANCIA EN SEROLOGICA EN GESTANTES DE AREA ENDEMICA DE CHAGAS</t>
  </si>
  <si>
    <t>El 100% de mujeres gestantes de área chagásica y/o procedentes de área chagásica.</t>
  </si>
  <si>
    <t>Sumatoria de casos de registrados con código B57 con tipo de diagnóstico “P” con LAB. “G”, asociado a U2142 Toma de muestra diagnóstico, con LAB. GG/PCR.</t>
  </si>
  <si>
    <t>4398320</t>
  </si>
  <si>
    <t>4398320 TRATAMIENTO DE LOS CASOS DIAGNOSTICADOS CON CHAGAS</t>
  </si>
  <si>
    <t>100 % de casos estimados de Chagas (agudo) según tendencia (evaluación del comportamiento de la enfermedad) en un periodo mínimo de 5 años, multiplicado por 5.</t>
  </si>
  <si>
    <t>Sumatoria de casos de registrados con código B57 con tipo de diagnóstico “P o D”, asociado a U310 Administración de tratamiento con TA en LAB.</t>
  </si>
  <si>
    <t>- / - / - / - / II1 / II2 / III1 / III2 / - / IIE / - / -</t>
  </si>
  <si>
    <t>4398321</t>
  </si>
  <si>
    <t>4398321 LOCALIZACIÓN Y DIAGNÓSTICO DE CASOS PROBABLES DE CHIKUNGUNYA</t>
  </si>
  <si>
    <t>Programar como mínimo igual al número de casos sospechosos registrados el del año anterior.</t>
  </si>
  <si>
    <t>Sumatoria de casos de registrados con código A920 Enfermedad por virus Chikungunya con tipo de diagnóstico “P” asociado al código U2141 Toma de muestra con LAB. IGM/IGG/AIS/PCR.</t>
  </si>
  <si>
    <t>4398322</t>
  </si>
  <si>
    <t>4398322 ATENCIÓN Y TRATAMIENTO DE CASOS DE CHIKUNGUNYA</t>
  </si>
  <si>
    <t xml:space="preserve">Fase aguda: el 100% de casos sospechosos. 
Fase sub aguda y crónica: El 10% del total de casos, o según la demanda efectiva de los servicios de salud.
</t>
  </si>
  <si>
    <t>I1 / I2 / I3 / I4 / II1 / II2 / III1 / III2 / - / - / IIIE / -</t>
  </si>
  <si>
    <t>3043984</t>
  </si>
  <si>
    <t>5000094</t>
  </si>
  <si>
    <t>4398401</t>
  </si>
  <si>
    <t>4398401 PERSONA EXPUESTA A RABIA RECIBE ATENCION INTEGRAL</t>
  </si>
  <si>
    <t xml:space="preserve">• Promedio de personas mordidas atendidas de los tres últimos años en los EESS
.Para efectos de programaciòn de dosis de vacuna el  25% de las personas mordidas programadas iniciará un tratamiento antirrábico post exposición (en promedio 3 dosis por persona)
• En comunidades indígenas de áreas de riesgo de rabia silvestre  programar el 100% de la población nativa para recibir esquema de vacunación antirrábica pre-exposición 3 dosis (0-7-28). hasta cubrir la totalidad de comunidades nativas en un periódo de 2 años. 
</t>
  </si>
  <si>
    <t>  Reporte estadístico HIS de los últimos 3 años.</t>
  </si>
  <si>
    <t>POB. HUMANA INEI</t>
  </si>
  <si>
    <t>Diagnósticos CIE10 de característica de la herida(localización, profundidad y extensión, Diagnóstico del tipo de animal mordedor (W 540, W 550, W 558, W 530) asociado a los LAB (C, DS, LEV, SEV), curación de la herida 15854, Vacunación antirrábica humana IM urbana y sivestre  (90675 y sus extensiones asociado a su LAB (PRE, SR, MOC, DES, CE, DA y número de dosis, vacunación diftetánica. pediatríca y adulta(90762 y 906714 asociado a su LAB N° de dosis, e inmunoglobunia antirrábica 90375, observación del animal mordedor C5092 asociado a sus LAB</t>
  </si>
  <si>
    <t>4398402</t>
  </si>
  <si>
    <t>4398402 DETECCIÓN Y DIAGNÓSTICO DE CASOS DE RABIA</t>
  </si>
  <si>
    <t xml:space="preserve">• Promedio de los últimos cinco años de muestras obtenidas de personas con sospecha de rabia. 
• Promedio de los últimos cinco años registro de muestras obtenidas de animales con sospecha de rabia. 
• El 0.2 % de la población canina estimada anualmente, para efectos de vigilancia de rabia urbana. Considerando la relación Pob.Humana: can. 
</t>
  </si>
  <si>
    <t>  Reporte estadístico HIS de los últimos 5 años.</t>
  </si>
  <si>
    <t>Reporte NETLAB-Lab. Referencial-INS</t>
  </si>
  <si>
    <t>Sumatoria de número de muestras consigndas en LAB, de casos registrados con codigo U6092 referidos a toma de muestra encefalica de animales</t>
  </si>
  <si>
    <t>4398409</t>
  </si>
  <si>
    <t>4398409 DIAGNOSTICO LABORATORIOA DE BRUCELA</t>
  </si>
  <si>
    <t>Promedio de casos de Brucelosis atendidos por consulta externa en los últimos 5 años</t>
  </si>
  <si>
    <t>Reporte estadístico HIS de los últimos 5 años</t>
  </si>
  <si>
    <t>A23, A23.0, A23.1, A23.2,A23.3,A23.8,A23.9 , TIPO DE DIAGNOSTICO PRESUNTIVO O DEFINITIVO</t>
  </si>
  <si>
    <t>4398411</t>
  </si>
  <si>
    <t>4398411 PERSONAS TRATADAS CON DIAGNOSTICO DE BRUCELOSIS</t>
  </si>
  <si>
    <t>Promedio de casos de Brucelosis con diagnóstico presuntivo atendidos por consulta externa en los últimos 5 años.</t>
  </si>
  <si>
    <t>A23, A23.0, A23.1, A23.2,A23.3,A23.8,A23.9 con tipo de diagnostico repetido a los que se inicia tratamiento, rgistrados con codigo HIS U310 relacionado a "Administración de tratamiento" con 1 en LAB</t>
  </si>
  <si>
    <t>4398412</t>
  </si>
  <si>
    <t>4398412 DIAGNOSTICO LABORATORIAL DE CARBUNCO</t>
  </si>
  <si>
    <t>Promedio del número de personas con diagnóstico de carbunco (incluir los diagnósticos CIE 10 de los últimos 5 años.</t>
  </si>
  <si>
    <t>Reporte de Vigilancia Epidemiológica "-NOTI</t>
  </si>
  <si>
    <t>Tipo de diagnostico definitivo, A22, A22.0, A22.1,A22.2,A22.7,A22.8,A22.9</t>
  </si>
  <si>
    <t>4398414</t>
  </si>
  <si>
    <t>4398414 PERSONAS TRATADAS CON DIAGNOSTICO DE CARBUNCO</t>
  </si>
  <si>
    <t>Promedio del número de personas que recibieron tratamiento por carbunco (incluir los diagnósticos CIE 10 listados anteriormente) de los últimos 5 años o promedio del número de egresos hospitalarios con diagnósticos CIE 10  de los últimos 5 años.</t>
  </si>
  <si>
    <t>Reporte egresos hospitalarios</t>
  </si>
  <si>
    <t>A22, A22.0, A22.1,A22.2,A22.7,A22.8,A22.9</t>
  </si>
  <si>
    <t>- / I2 / I3 / I4 / II1 / II2 / - / - / - / IIE / IIIE / -</t>
  </si>
  <si>
    <t>Como se si han recibido tratamiento</t>
  </si>
  <si>
    <t>4398416</t>
  </si>
  <si>
    <t>4398416 DIAGNOSTICO Y TRATAMIENTO DE PERSONAS CON SOSPECHA DE PESTE</t>
  </si>
  <si>
    <t>Promedio de los últimos 5 años del número de personas que recibieron tratamiento con sospecha de peste por 7 veces (que corresponde al número de contactos que recibieron tratamiento).</t>
  </si>
  <si>
    <t>A20, A20.0, A20.2,A20.7,A20.8, ASOCIADOS A U310 Administración de tratamiento</t>
  </si>
  <si>
    <t>4398417</t>
  </si>
  <si>
    <t>4398417 DIAGNOSTICO LABORATORIAL DE PESTE</t>
  </si>
  <si>
    <t xml:space="preserve">Sumatoria de: • Promedio de los últimos 5 años de número de muestras procesadas para diagnostico confirmatorio de peste en muestra de humanos. 
• Numero promedio de vectores recolectados y enviados para control de calidad de identificación taxonómica en los últimos tres años. 
• En localidades en silencio epidemiológico considerar 5 muestras adicionales por localidad, que corresponde a muestra de canes para vigilancia serológica.
</t>
  </si>
  <si>
    <t>100% de diagnosticos realizados el año anterior</t>
  </si>
  <si>
    <t>A20, A20.0,A20.2, A20.1,A20.7, A20.8</t>
  </si>
  <si>
    <t>4398418</t>
  </si>
  <si>
    <t>4398418 TRATAMIENTO DE PERSONAS CON SOSPECHA DE LEPTOSPIROSIS</t>
  </si>
  <si>
    <t>Promedio de los últimos 5 años del número de persona con sospecha de leptospirosis que recibieron tratamiento o promedio de egresos hospitalarios con diagnóstico de leptospirosis</t>
  </si>
  <si>
    <t>100% de tratamientos realizados el año anterior</t>
  </si>
  <si>
    <t>A27, A27.0,A27.8,A27.9</t>
  </si>
  <si>
    <t>4398419</t>
  </si>
  <si>
    <t>4398419 DIAGNOSTICO LABORATORIAL DE LEPTOSPIROSIS</t>
  </si>
  <si>
    <t>Promedio de los últimos 5 años del número de personas con diagnóstico probable de Leptospira</t>
  </si>
  <si>
    <t>- / - / I3 / I4 / II1 / II2 / III1 / III2 / - / - / - / SCF</t>
  </si>
  <si>
    <t>4398421</t>
  </si>
  <si>
    <t>4398421 TAMIZAJE EN AREAS DE RIESGO DE FASCIOLOSIS</t>
  </si>
  <si>
    <t>100% de la población escolar en áreas de riesgo priorizadas.</t>
  </si>
  <si>
    <t>Sistema de Vigilancia Epidemiológica NOTI-INFO a cargo del CDC.</t>
  </si>
  <si>
    <t>HIS - MINSA</t>
  </si>
  <si>
    <t xml:space="preserve">• B66. Otras infecciones debidas a tremátodos.
• B66.3 Fasciolasis.
• B66.8 Otras infecciones especificadas debidas a tremátodos.
</t>
  </si>
  <si>
    <t>Pendiente codigo CIE 10</t>
  </si>
  <si>
    <t>4398422</t>
  </si>
  <si>
    <t>4398422 DIAGNOSTICO DE LABORATORIO DE FASCIOLOSIS</t>
  </si>
  <si>
    <t>Promedio de casos de los últimos 5 años de personas con diagnóstico probable de fasciolosis.</t>
  </si>
  <si>
    <t>NET-LAB</t>
  </si>
  <si>
    <t>4398423</t>
  </si>
  <si>
    <t>4398423 PERSONA TRATADA CON DIAGNOSTICO DE FASCIOLOSIS</t>
  </si>
  <si>
    <t>Promedio de los últimos 5 años del número de personas con diagnóstico confirmado de fasciolosis.</t>
  </si>
  <si>
    <t>I1 / I2 / I3 / I4 / II1 / II2 / III1 / III2 / - / - / - / -</t>
  </si>
  <si>
    <t>4398424</t>
  </si>
  <si>
    <t>4398424 TAMIZAJE DE PERSONAS CON SOSPECHA DE TENIASIS EN ZONAS DE RIESGO DE TENIASIS/ CISTICERCOSIS</t>
  </si>
  <si>
    <t>Solo en áreas de riesgo (localidades con casos humanos de teniasis/cisticercosis o con casos de Cisticercosis porcina).                                                                                                                                                                                                              Promedio de los últimos 5 años del número de población escolar con diagnóstico de teniasis/cisticercosis.</t>
  </si>
  <si>
    <t>NET LAB</t>
  </si>
  <si>
    <t xml:space="preserve">• B68  Teniasis Excluye: cisticercosis (B69)
• B68.0 Teniasis debida a Taenia Solium Infección debida a tenia del cerdo
</t>
  </si>
  <si>
    <t>I1 / I2 / I3 / I4 / II1 / II2 / III1 / III2 / - / - / IIIE / SCF</t>
  </si>
  <si>
    <t>4398425</t>
  </si>
  <si>
    <t>4398425 TRATAMIENTO DE PERSONAS CON TENIASIS</t>
  </si>
  <si>
    <t>Promedio de los últimos 5 años del número de personas  tratadas con diagnóstico de Teniasis por T. Solium</t>
  </si>
  <si>
    <t>4398426</t>
  </si>
  <si>
    <t>4398426 DIAGNOSTICO Y TRATAMIENTO DE CISTICERCOSIS</t>
  </si>
  <si>
    <t xml:space="preserve">Promedio de los últimos 5 años del número de personas tratadas con los diagnósticos :                                                   • B69 Cisticercosis Incluye: Infección por cisticercosis debida a la forma larvaria de Taenia Solium
• B69.0 Cisticercosis del Sistema Nervioso Central
• B69.1 Cisticercosis del ojo
• B69.8 Cisticercosis de otros sitios
• B69.9 Cisticercosis no especificada
</t>
  </si>
  <si>
    <t xml:space="preserve">• B69 Cisticercosis Incluye: Infección por cisticercosis debida a la forma larvaria de Taenia Solium
• B69.0 Cisticercosis del Sistema Nervioso Central
• B69.1 Cisticercosis del ojo
• B69.8 Cisticercosis de otros sitios
• B69.9 Cisticercosis no especificada
</t>
  </si>
  <si>
    <t>- / - / - / - / - / - / III1 / III2 / - / IIE / IIIE / -</t>
  </si>
  <si>
    <t>4398427</t>
  </si>
  <si>
    <t>4398427 DIAGNOSTICO CONFIRMATORIO DE CISTICERCOSIS</t>
  </si>
  <si>
    <t>Promedio de los últimos 5 años del número de personas con diagnóstico probable de cisticercosis.</t>
  </si>
  <si>
    <t xml:space="preserve">• B69  Cisticercosis Incluye: Infección por cisticercosis debida a la forma larvaria de Taenia Solium
• B69.0 Cisticercosis del Sistema Nervioso Central
• B69.1 Cisticercosis del ojo
• B69.8 Cisticercosis de otros sitios
• B69.9 Cisticercosis no especificada
</t>
  </si>
  <si>
    <t>- / - / - / - / - / - / - / - / - / IIE / IIIE / SCF</t>
  </si>
  <si>
    <t>4398428</t>
  </si>
  <si>
    <t>4398428 TAMIZAJE DE POBLACION EN AREAS DE RIESGO DE EQUINOCOCOSIS</t>
  </si>
  <si>
    <t>Solo para áreas de riesgo (localidad que en los últimos 5 años han presentado casos de Hidatidosis en humanos o en población animal, este último según el Servicio Nacional de Sanidad Agraria o con casos de Equinococosis canina registrados en el Sistema NetLAB. del INS). Programar 50% de la población escolar de 3-12 años.</t>
  </si>
  <si>
    <t xml:space="preserve">• B67 Equinococosis  
• B67.0 Infección del hígado debida a Echinococcusgranulosus
• B67.1 Infección del pulmón debida a Echinococcusgranulosus
• B67.2 Infección del hueso debida a Echinococcusgranulosus
• B67.3 Infección de otros órganos y de sitios múltiples debida a Echinococcus granulosus
• B67.4 Infección debida a Echinococcusgranulosus sin otra especificación
• B67.8 Echinococosis del hígado no especificada.
</t>
  </si>
  <si>
    <t>4398429</t>
  </si>
  <si>
    <t>4398429 DIAGNOSTICO CONFIRMATORIO DE EQUINOCOSIS EN LABORATORIO REFENCIAL</t>
  </si>
  <si>
    <t>Promedio de los últimos 5 años de personas con sospecha de equinococosis.</t>
  </si>
  <si>
    <t>4398430</t>
  </si>
  <si>
    <t>4398430 PERSONA TRATADA CON DIAGNOSTICO DE EQUINOCOCOSIS</t>
  </si>
  <si>
    <t>Promedio de los últimos 5 años del número de personas tratadas con diagnóstico probable de equinococosis</t>
  </si>
  <si>
    <t>4398404</t>
  </si>
  <si>
    <t>4398404 TRATAMIENTO DE PERSONAS CON DIAGNOSTICO DE ACCIDENTE POR ARACNIDOS</t>
  </si>
  <si>
    <t>Promedio del número de personas tratadas en emergencia o consulta externa. En los últimos tres años registrado con los códigos CIE 10 (X21 Contacto traumático con arañas venenosas,  X22 Contacto traumático con escorpión)  y con tipo de diagnóstico definitivo</t>
  </si>
  <si>
    <t>Reporte estadístico HIS de los últimos 3 años</t>
  </si>
  <si>
    <t>Reporte de vigilancia epidemiológica "accidentes por arácnidos" de los últimos 3 años.</t>
  </si>
  <si>
    <t>4398406</t>
  </si>
  <si>
    <t>4398406 TRATAMIENTO DE PERSONAS CON DIAGNOSTICO DE ACCIDENTE POR OFIDISMO</t>
  </si>
  <si>
    <t xml:space="preserve">Promedio de número de personas atendidas en emergencia, consulta externa o egresos hospitalarios de los últimos tres años registrado con los códigos CIE 10: • X20 (Contacto traumático con serpientes y lagartos venenosos Incluye: Serpiente de cascabel Víbora). Excluye: Mordedura de Lagarto (no venenoso) y de serpiente (no venenosa).
• X20 92 Persona mordida por Mordedura de Lachesis (Shushupe)
• X20 93 Persona mordida por Crotalus
</t>
  </si>
  <si>
    <t>Reporte de vigilancia epidemiológica "accidentes por ofidismo" de los últimos 3 años.</t>
  </si>
  <si>
    <t>4398408</t>
  </si>
  <si>
    <t>4398408 TRATAMIENTO DE PERSONAS CON DIAGNOSTICO DE ACCIDENTE POR OTRAS ESPECIES DE ANIMALES PONZOÑOSOS</t>
  </si>
  <si>
    <t xml:space="preserve">Promedio del número de personas tratadas en emergencia, consulta externa u hospitalización en los últimos tres años registrado con los códigos CIE 10, :
• X23 Contacto traumático con avispones, avispas, abejas
• X24 Contacto traumático con centípodos y miriápodos venenosos (tropicales) 
• X25 Contacto traumático con otros artrópodos venenosos especificados Incluye: hormiga, oruga o gusano.
• X26 Contacto traumático con animales y plantas marinas venenosas.
• X29 Contacto traumático con animales y plantas venenosos no especificados
</t>
  </si>
  <si>
    <t>Reporte de Emergencias de los útlimos 3 años</t>
  </si>
  <si>
    <t>0018</t>
  </si>
  <si>
    <t>3000680</t>
  </si>
  <si>
    <t>5000104</t>
  </si>
  <si>
    <t>0068002</t>
  </si>
  <si>
    <t>0068002 EXAMEN ESTOMATOLOGICO</t>
  </si>
  <si>
    <t>En UPSS Consulta externa de establecimientos de salud con población asignada:
Incrementar 5%  de la poblacion  SIS que recibió examen estomatologico el año anterior
En  UPSS consulta externa de establecimientos de salud sin población asignada:    
Incrementar 3%  de la poblacion  SIS que recibió examen estomatologico realizadas el año anterior.
*No se debe considerar programar a las gestantes</t>
  </si>
  <si>
    <t>Fuente:  MINSA - HIS</t>
  </si>
  <si>
    <t>D0120</t>
  </si>
  <si>
    <t>No</t>
  </si>
  <si>
    <t>Espera de la lista de establecimientos de salud con población asignada. // **O lo que se podría hacer es programar  para los ESS que brindaron el subproducto el periodo pasado.</t>
  </si>
  <si>
    <t>0068003</t>
  </si>
  <si>
    <t>0068003 INSTRUCCIÓN DE HIGIENE ORAL</t>
  </si>
  <si>
    <t>En UPSS Consulta externa de establecimientos de salud con población asignada:
Incrementar 5%  de la poblacion SIS que recibió instruccion de higiene oral el año anterior
En  UPSS consulta externa de establecimientos de salud sin población asignada:    
Incrementar 3%  de la poblacion  SIS que recibió examen estomatologico realizadas el año anterior.
*No se debe considerar programar a las gestantes</t>
  </si>
  <si>
    <t>D1330</t>
  </si>
  <si>
    <t>3000681</t>
  </si>
  <si>
    <t>5000105</t>
  </si>
  <si>
    <t>0068101</t>
  </si>
  <si>
    <t>0068101 RASPAJE DENTAL</t>
  </si>
  <si>
    <t>CASO ATENDIDO</t>
  </si>
  <si>
    <t>En UPSS Consulta externa de establecimientos de salud con población asignada
Incrementar 10%  de la sumatoria de atenciones registradas para raspaje dental  realizada en poblacion SIS el año anterior.
En  UPSS consulta externa de establecimientos de salud sin población asignada : 
Incrementar 3% de las atenciones de raspaje dental realizadas el año anterior a población SIS</t>
  </si>
  <si>
    <t>E1311, U5142</t>
  </si>
  <si>
    <t>No se encuentra observacions para el código U5142</t>
  </si>
  <si>
    <t>0068102</t>
  </si>
  <si>
    <t>0068102 TECNICA DE RESTAURACION ATRAUMATICA</t>
  </si>
  <si>
    <t>En UPSS Consulta externa de establecimientos de salud con población asignada
Incrementar 10%  de la sumatoria de atenciones registradas para tecnica de restauracion atraumatica realizada  en poblacion SIS el año anterior.
En  UPSS consulta externa de establecimientos de salud sin población asignada : 
Incrementar 3% de las atenciones de  tecnica de restauracion atraumatica realizadas el año anterior a población SIS</t>
  </si>
  <si>
    <t>E1352</t>
  </si>
  <si>
    <t>3000682</t>
  </si>
  <si>
    <t>5000106</t>
  </si>
  <si>
    <t>0068201</t>
  </si>
  <si>
    <t>0068201 TERAPIA ENDODONTICA EN PIEZAS DENTARIAS ANTERIORES Y BICUSPIDES</t>
  </si>
  <si>
    <t>En UPSS Consulta externa de establecimientos de salud con población asignada
Incrementar 10%  de la sumatoria de atenciones registradas para TERAPIA ENDODONTICA EN PIEZAS DENTARIAS ANTERIORES Y BICUSPIDES realizada  en poblacion niño SIS el año anterior.
En  UPSS consulta externa de establecimientos de salud sin población asignada : 
Incrementar 3% de las atenciones de TERAPIA ENDODONTICA EN PIEZAS DENTARIAS ANTERIORES Y BICUSPIDES  realizadas el año anterior a población SIS</t>
  </si>
  <si>
    <t>D3310, E3319, D3320, E3321</t>
  </si>
  <si>
    <t>0068202</t>
  </si>
  <si>
    <t>0068202 TERAPIA ENDODONTICA EN PIEZAS DENTARIAS POSTERIORES</t>
  </si>
  <si>
    <t>En UPSS Consulta externa de establecimientos de salud con población asignada
Incrementar 10%  de la sumatoria de atenciones registradas para TERAPIA ENDODONTICA EN PIEZAS DENTARIAS POSTERIORES realizada  en poblacion  SIS el año anterior.
En  UPSS consulta externa de establecimientos de salud sin población asignada : 
Incrementar 3% de las atenciones de TERAPIA ENDODONTICA EN PIEZAS DENTARIAS POSTERIORES  realizadas el año anterior a población SIS</t>
  </si>
  <si>
    <t>D3330, D3322, D3348, U5342</t>
  </si>
  <si>
    <t>0068203</t>
  </si>
  <si>
    <t>0068203 TRATAMIENTO CON APARATOLOGIA FIJA Y ORTODONCIA Y ORTOPEDIA MAXILAR</t>
  </si>
  <si>
    <t>En UPSS Consulta externa de establecimientos de salud con población asignada:
Incrementar 5%  de la poblacion  SIS que recibió TRATAMIENTO CON APARATOLOGIA FIJA Y ORTODONCIA Y ORTOPEDIA MAXILAR el año anterior
En  UPSS consulta externa de establecimientos de salud sin población asignada:   
Incrementar 3% de la poblacion SIS que recibIó TRATAMIENTO CON APARATOLOGIA FIJA Y ORTODONCIA Y ORTOPEDIA MAXILAR el año anterior</t>
  </si>
  <si>
    <t>D1515, D1510, D1550, D8010, D8020, D8030, D8040, D8680, D8660, D8670, D8999, D8690, D8070, D8080, D8090</t>
  </si>
  <si>
    <t>0068204</t>
  </si>
  <si>
    <t>0068204 TRATAMIENTO CON APARATOLOGIA REMOVIBLE Y ORTODONCIA Y ORTOPEDIA MAXILAR</t>
  </si>
  <si>
    <t>En UPSS Consulta externa de establecimientos de salud con población asignada:
Incrementar 5%  de la poblacion  SIS que recibió TRATAMIENTO CON APARATOLOGIA REMOVIBLE Y ORTODONCIA Y ORTOPEDIA MAXILAR el año anterior
En  UPSS consulta externa de establecimientos de salud sin población asignada:   
Incrementar 3% de la poblacion SIS que recibIó TRATAMIENTO CON APARATOLOGIA REMOVIBLE Y ORTODONCIA Y ORTOPEDIA MAXILAR el año anterior</t>
  </si>
  <si>
    <t>D1520, D1525, D8050, D8060, D8210, D8691, D8692</t>
  </si>
  <si>
    <t>3043997</t>
  </si>
  <si>
    <t>5000103</t>
  </si>
  <si>
    <t>4399701</t>
  </si>
  <si>
    <t>4399701 EVALUACION INTEGRAL EN EL PRIMER DE NIVEL DE ATENCION A PERSONAS EXPUESTAS A METALES PESADOS</t>
  </si>
  <si>
    <t xml:space="preserve">Solo programan establecimientos de salud que cuente con información oficial sobre fuentes de exposición a agentes contaminantes en su ámbito, teniendo en cuenta:
• 20% de niños menores de 12 años y gestantes afiliados al SIS en zonas urbanas.
• 80% de niños menores de 12 años y gestantes afiliados al SIS en zonas rurales.
Fuente: Reporte de afiliados al SIS y mapa que identifica ámbitos con fuentes de exposición a agentes contaminantes, elaborados por la Micro Red, Red o DIRESA.
</t>
  </si>
  <si>
    <t xml:space="preserve">• Reporte de afiliados al SIS.
• Mapa que identifica ámbitos con fuentes de exposición a agentes contaminantes, elaborados por la Micro Red, Red o DIRESA.
</t>
  </si>
  <si>
    <t>Sumatoria de personas que han recibido atenciones registradas con los códigos del listado, con el código asociado a contaminación con metales pesados (CMP) en el campo LAB y con tipo de financiamiento SIS (2).
• Z585       Exposición a otras contaminantes del ambiente físico
• Z578       Exposición ocupacional a contaminantes
• Z581       Exposición al aire contaminado 
• Z582       Exposición al agua contaminada 
• Z583       Exposición al suelo contaminado 
Fuente: Reporte HIS</t>
  </si>
  <si>
    <t>I1 / I2 / I3 / I4 / - / - / - / - / - / - / - / -</t>
  </si>
  <si>
    <t>ESPERA DE LA BASE DE DATOS DEL Mapa que identifica ámbitos con fuentes de exposición a agentes contaminantes, elaborados por la Micro Red, Red o DIRESA.</t>
  </si>
  <si>
    <t>3000811</t>
  </si>
  <si>
    <t>5005991</t>
  </si>
  <si>
    <t>0081101</t>
  </si>
  <si>
    <t>0081101 DETECCIÓN DE RECIÉN NACIDO PREMATURO CON FACTORES DE RIESGO PARA ROP EN EL SEGUNDO Y TERCER NIVEL DE ATENCIÓN.</t>
  </si>
  <si>
    <t>PERSONA EVALUADA</t>
  </si>
  <si>
    <t>La meta fisica es igual al 100% de recién nacidos prematuros, nacidos en el EESS el año anterior, según CNV +  RN prematuros referidos de los Establecimientos de Salud de su ámbito jurisdiccional para la detección de factores de riesgo para ROP, registrados en el sistema de referencia.</t>
  </si>
  <si>
    <t>La meta fisica es igual al 100% de recién nacidos prematuros, nacidos en el EESS el año anterior, según CNV qie tenga factores de riesgo( &lt;37 semanas  y &lt; a 2000 kg al nacer:  para la detección de factores de riesgo para ROP, registrados en el sistema de referencia.</t>
  </si>
  <si>
    <t xml:space="preserve">Sumatoria de actividades: Evaluación de factores de riesgo para ROP directos y asociados.            RN prematuro con muy bajo peso al nacer CIE 10 - P0711
RN prematuro CIE 10 - PO73
Inmaduridad extrema CIE 10-PO7.2
</t>
  </si>
  <si>
    <t>0081102</t>
  </si>
  <si>
    <t>0081102 SEGUIMIENTO DE RECIÉN NACIDO PREMATURO CON FACTORES DE RIESGO PARA ROP EN EL SEGUNDO Y TERCER NIVEL DE ATENCIÓN.</t>
  </si>
  <si>
    <t>La meta fisica es igual al  60% de la meta del  subproducto  "Detección de recién nacido prematuro con factores de riesgo para ROP en el segundo y tercer nivel de atención."</t>
  </si>
  <si>
    <t>Sumatoria de actividades registradas como procedimiento fondo de ojos mediante oftalmoscopia indirecta cód. CPT (92226), asociado a diagnóstico de Retinopatía de la Prematuridad – ROP (H35.1) con registro (P) en tipo de diagnóstico.</t>
  </si>
  <si>
    <t>0081103</t>
  </si>
  <si>
    <t>0081103 DIAGNÓSTICO DE RECIÉN NACIDO CON RETINOPATÍA DE LA PREMATURIDAD EN SEGUNDO Y TERCER NIVEL DE ATENCIÓN</t>
  </si>
  <si>
    <t>La meta fisica es igual al  12% de la meta del  subproducto "Seguimiento de recién nacido prematuro con factores de riesgo para ROP en el segundo y tercer nivel de atención".</t>
  </si>
  <si>
    <t>Sumatoria de actividades registradas como procedimiento fondo de ojos mediante oftalmoscopia indirecta cód. CPT (92226) asociado a diagnóstico de Retinopatía de la Prematuridad – ROP (H35.1) con registro (D o R) en tipo de diagnóstico.</t>
  </si>
  <si>
    <t>0081104</t>
  </si>
  <si>
    <t>0081104 CONSEJERÍA DE RECIÉN NACIDO CON RETINOPATÍA DE LA PREMATURIDAD EN SEGUNDO Y TERCER NIVEL DE ATENCIÓN</t>
  </si>
  <si>
    <t>La meta fisica es igual al  100% de la meta del  subproducto "Seguimiento de recién nacido prematuro con factores de riesgo para ROP en el segundo y tercer nivel de atención".</t>
  </si>
  <si>
    <t>Sumatoria de actividades registradas como Consejería en Salud Ocular código de procedimiento (99401.16).</t>
  </si>
  <si>
    <t>0081105</t>
  </si>
  <si>
    <t>0081105 REFERENCIA DE RECIÉN NACIDO CON RETINOPATÍA DE LA PREMATURIDAD AL SEGUNDO Y TERCER NIVEL DE ATENCIÓN</t>
  </si>
  <si>
    <t>PERSONA REFERIDA</t>
  </si>
  <si>
    <t>Solo  programan los EESS que no cuentan con  médico oftalmólogo capacitado  para el diagnóstico , tratamiento y control de recien nacidos con ROP.
La meta fisica es igual :
Al 100% de la meta del subproducto: "Seguimiento de recién nacido prematuro con factores de riesgo para ROP en el segundo y tercer nivel de atención"
o 
 Al 100% de recién nacidos con diagnóstico de Retinopatía de la Prematuridad que requiere tratamiento y control.</t>
  </si>
  <si>
    <t>Solo  programan los EESS que no cuentan con  médico oftalmólogo capacitado  para el diagnóstico , tratamiento y control de recien nacidos con ROP.
La meta fisica es igual :
Al 100% de la meta del subproducto: "Seguimiento de recién nacido prematuro con factores de riesgo para ROP en el segundo y tercer nivel de atención"
o 
 Al 100% de recién nacidos con diagnóstico de Retinopatía de la Prematuridad que requiere tratamiento y control.</t>
  </si>
  <si>
    <t>Sumatoria de referencias registradas con RF en casillero Lab asociado a diagnóstico Retinopatía de la Prematuridad (H35.1) con registro (P o D) en tipo de diagnóstico.</t>
  </si>
  <si>
    <t>3000812</t>
  </si>
  <si>
    <t>5005992</t>
  </si>
  <si>
    <t>0081202</t>
  </si>
  <si>
    <t>0081202 CONTROLES POST OPERATORIOS DE CIRUGÍA EN RECIÉN NACIDOS CON RETINOPATÍA DE LA PREMATURIDAD.</t>
  </si>
  <si>
    <t>PERSONA CONTROLADA</t>
  </si>
  <si>
    <t>La meta fisica es igual al 100% de recién nacidos prematuros programados para tratamiento especializado de Retinopatía de la Prematuridad.</t>
  </si>
  <si>
    <t>Sumatoria de actividades registradas como Cuidado posterior a la cirugía con numeración 2 en casillero LAB o el número de controles que tenga, asociado al diagnóstico de Retinopatía de la Prematuridad (H35.1), código de procedimiento (Z48.9).</t>
  </si>
  <si>
    <t>0081203</t>
  </si>
  <si>
    <t>0081203 DIAGNÓSTICO, TRATAMIENTO QUIRÚRGICO Y CONTROL ESPECIALIZADO PARA RECIÉN NACIDO CON RETINOPATÍA DE LA PREMATURIDAD MEDIANTE OFERTA MÓVIL.</t>
  </si>
  <si>
    <t>La meta fiísica es igual al 50% de Recién Nacidos prematuros programados para diagnóstico/tratamiento de Retinopatía de la Prematuridad.                     * Se Programan los establecimientos de Salud que no cuenten con capacidad resolutiva y el establecimiento de salud que realiza el tratamiento.</t>
  </si>
  <si>
    <t>Sumatoria de actividades registradas como Destrucción de retinopatía extensa realizado en RN con diagnóstico de retinopatía de la prematuridad código CIE 10 (H35.1). Código de procedimiento: Oftalmoscopía indirecta CPT (67226), Inyección intravítrea de agente farmacológico antiangiogénico (procedimiento separado), código CPT (67028), Vitrectomía, mecánica, vía pars plana; con retiro de membrana subretinal (p. ej. Neovascularización coroidal), incluye, si se realiza, taponamiento intraocular (p. ej. Aire, gas o aceite de silicona) y fotocoagulación láser (67043), Cuidado Posterior a la Cirugía CPT (Z48.9).</t>
  </si>
  <si>
    <t>0081204</t>
  </si>
  <si>
    <t>0081204 TRATAMIENTO ESPECIALIZADO DE RECIÉN NACIDO CON RETINOPATÍA DE LA PREMATURIDAD CON LASER</t>
  </si>
  <si>
    <t xml:space="preserve">La meta física es igual:   al 30% de personas programadas del sub producto diagnóstico de Retinopatía de la Prematuridad en Establecimientos de Salud con capacidad resolutiva. 
*Del total de pacientes diagnosticados con ROP, el 50% amerita tratamiento.
</t>
  </si>
  <si>
    <t>La meta física es igual:   al 30% de personas programadas del sub producto diagnóstico de Retinopatía de la Prematuridad en Establecimientos de Salud con capacidad resolutiva. 
*Del total de pacientes diagnosticados con ROP, el 50% amerita tratamiento.</t>
  </si>
  <si>
    <t xml:space="preserve">La meta física es igual:   al 30% de personas programadas del sub producto diagnóstico de Retinopatía de la Prematuridad en Establecimientos de Salud con capacidad resolutiva. 
*Del total de pacientes diagnosticados con ROP, el 50% amerita tratamiento.
</t>
  </si>
  <si>
    <t>0081205</t>
  </si>
  <si>
    <t>0081205 TRATAMIENTO ESPECIALIZADO DE RECIÉN NACIDO CON RETINOPATÍA DE LA PREMATURIDAD CON ANTI-ANGIOGENICOS</t>
  </si>
  <si>
    <t>La meta fisica es  igual al 12% de personas programadas del sub producto diagnóstico de Retinopatía de la Prematuridad en Establecimientos de Salud con capacidad resolutiva.</t>
  </si>
  <si>
    <t xml:space="preserve">La meta fisica es  igual al 12% de personas programadas del sub producto diagnóstico de Retinopatía de la Prematuridad en Establecimientos de Salud con capacidad resolutiva. </t>
  </si>
  <si>
    <t>0081206</t>
  </si>
  <si>
    <t>0081206 TRATAMIENTO ESPECIALIZADO DE RECIÉN NACIDO CON RETINOPATÍA DE LA PREMATURIDAD CON LASER MAS ANTIANGIOGÉNICOS</t>
  </si>
  <si>
    <t>La meta fisica es igual al 5% de personas programadas del sub producto diagnóstico de Retinopatía de la Prematuridad en Establecimientos de Salud con capacidad resolutiva.</t>
  </si>
  <si>
    <t>0081207</t>
  </si>
  <si>
    <t>0081207 TRATAMIENTO ESPECIALIZADO DE RECIÉN NACIDO CON RETINOPATÍA DE LA PREMATURIDAD CON VITRECTOMÍA POSTERIOR MÁS ENDOFOTOCOAGULACIÓN.</t>
  </si>
  <si>
    <t>La meta fisica es igual al 3% de personas programadas del sub producto diagnóstico de Retinopatía de la Prematuridad en Establecimientos de Salud con capacidad resolutiva.</t>
  </si>
  <si>
    <t xml:space="preserve">La meta fisica es igual al 3% de personas programadas del sub producto diagnóstico de Retinopatía de la Prematuridad en Establecimientos de Salud con capacidad resolutiva. </t>
  </si>
  <si>
    <t>0081208</t>
  </si>
  <si>
    <t>0081208 DIAGNÓSTICO Y TRATAMIENTO DE COMPLICACIONES: ERROR REFRACTIVO SECUNDARIO A RETINOPATÍA DEL PREMATURO.</t>
  </si>
  <si>
    <t xml:space="preserve">Retinopatía de la Prematuridad código CIE 10 (H35.1) asociado a por lo menos uno de los siguientes diagnósticos
- Hipermetropía (H52.0)
- Miopía (H52.1)
- Astigmatismo (H52.2)
- Anisometropía y aniseiconía (H52.3)
- Trastornos de la acomodación (H52.5)
- Ambliopía (H53.0)
- Ceguera y disminución de la agudeza visual (H54
</t>
  </si>
  <si>
    <t>0081209</t>
  </si>
  <si>
    <t>0081209 DIAGNÓSTICO Y TRATAMIENTO DE COMPLICACIONES: NISTAGMUS SECUNDARIO A RETINOPATÍA DEL PREMATURO.</t>
  </si>
  <si>
    <t>La meta fisica es igual al 10% de Recién Nacidos prematuros programados para tratamiento especializado de Retinopatía de la Prematuridad.</t>
  </si>
  <si>
    <t>Sumatoria de actividades registradas como realizado en RN con Diagnóstico de Retinopatía de la Prematuridad código CIE 10 (H35.1) y Nistagmus (H55). Opcional el código de procedimiento Refracción y medición de la visión con cicloplejia (92016) Examen sensoriomotor con múltiples mediciones de desviación ocular (ej restricción o paresia de músculo con diplopia) con inrepretación y reporte (procedimiento separado) (estudio de estrabismo) (92060) oftalmoscopía indirecta (92226).</t>
  </si>
  <si>
    <t>0081210</t>
  </si>
  <si>
    <t>0081210 DIAGNÓSTICO Y TRATAMIENTO DE COMPLICACIONES: ESTRABISMO SECUNDARIO A RETINOPATÍA DEL PREMATURO</t>
  </si>
  <si>
    <t>Sumatoria de actividades registradas como realizado en RN con Diagnóstico de Retinopatía de la Prematuridad código CIE 10 (H35.1), asociado a por lo menos uno de lo siguientes diagnósticos: 
- Estrabismo concomitante convergente (H50.0).
- Estrabismo concomitante divergente (H50.1).
- Estrabismo vertical (H50.2)
- Heterotropía intermitente (H50.3).
- Heteroforia (H50.5).</t>
  </si>
  <si>
    <t>0081211</t>
  </si>
  <si>
    <t>0081211 DIAGNÓSTICO Y TRATAMIENTO DE COMPLICACIONES: GLAUCOMA SECUNDARIO A RETINOPATÍA DEL PREMATURO</t>
  </si>
  <si>
    <t>Sumatoria de actividades registradas como realizado en RN con Diagnóstico de Retinopatía de la Prematuridad código CIE 10 (H35.1) asociado a Glaucoma secundario a otros trastornos del ojo (H40.5).</t>
  </si>
  <si>
    <t>0081212</t>
  </si>
  <si>
    <t>0081212 DIAGNÓSTICO Y TRATAMIENTO DE COMPLICACIONES: CATARATA SECUNDARIA A RETINOPATÍA DEL PREMATURO</t>
  </si>
  <si>
    <t>Sumatoria de actividades registradas como realizado en RN con Diagnóstico de Retinopatía de la Prematuridad código CIE 10 (H35.1) y catarata infantil, juvenil y presenil (H26.0).</t>
  </si>
  <si>
    <t>0081213</t>
  </si>
  <si>
    <t>0081213 REHABILITACIÓN VISUAL DE CEGUERA Y BAJA VISIÓN SECUNDARIA A RETINOPATÍA DEL PREMATURO</t>
  </si>
  <si>
    <t>La meta fisica es igual al 30% de Recién Nacidos prematuros programados para tratamiento de Retinopatía de la Prematuridad.</t>
  </si>
  <si>
    <t>Sumatoria de actividades registradas como realizado en RN con Diagnóstico de Retinopatía de la Prematuridad código CIE 10 (H35.1) y asociado a uno de estos diagnosticos: 
- Ceguera Binocular (ambos ojos) (H54.0)
- Deficiencia Visual Severa, Binocular (H54.1)
- Deficiencia Visual Moderada, Binocular (H54.2)
- Deficiencia Visual Leve o ausente, Binocular (H54.3)
- Ceguera Monocular (de un ojo) (H54.4)  
- Deficiencia Visual Severa, Monocular (H54.5)
- Deficiencia Visual Moderada, Monocular (H54.6)
- Disminución de la agudeza visual, sin especificación (H54.7)
- Deficiencia Visual no especificada (Binocular) (H54.99)</t>
  </si>
  <si>
    <t>3000813</t>
  </si>
  <si>
    <t>5005993</t>
  </si>
  <si>
    <t>0081301</t>
  </si>
  <si>
    <t>0081301 TAMIZAJE DE LA PERSONA CON RIESGO DE GLAUCOMA EN EL PRIMER Y SEGUNDO NIVEL DE ATENCIÓN</t>
  </si>
  <si>
    <t>La meta fisica es igual al 25% de la población de 40 años a más afiliada al Seguro Integral de Salud.</t>
  </si>
  <si>
    <t>La meta fisica es igual al 10% de la población de 40 años a más afiliada al Seguro Integral de Salud.</t>
  </si>
  <si>
    <t>Sumatoria de actividades registradas con diagnóstico de sospecha de glaucoma (H40.0) con registro (P) en tipo de diagnóstico</t>
  </si>
  <si>
    <t>NO,falta revisión</t>
  </si>
  <si>
    <t>0081302</t>
  </si>
  <si>
    <t>0081302 CONSEJERÍA INTEGRAL EN SALUD OCULAR Y GLAUCOMA</t>
  </si>
  <si>
    <t>La meta fisica es igual al 100% de personas programadas para Evaluación de la persona con riesgo de glaucoma en el primer y segundo nivel de atención.</t>
  </si>
  <si>
    <t>Sumatoria de actividades registradas como Consejería en Salud Ocular - código de procedimiento (99401.16), asociado a diagnóstico de sospecha de glaucoma.</t>
  </si>
  <si>
    <t>0081303</t>
  </si>
  <si>
    <t>0081303 REFERENCIA PARA DIAGNÓSTICO Y TRATAMIENTO DE GLAUCOMA EN EL PRIMER NIVEL DE ATENCIÓN</t>
  </si>
  <si>
    <t>Sumatoria de referencias registradas como RF en casillero Lab asociado a diagnóstico de sospecha de Glaucoma código CIE 10 (H40.0) con (P) en tipo de diagnóstico.</t>
  </si>
  <si>
    <t>0081304</t>
  </si>
  <si>
    <t>0081304 DIAGNÓSTICO DE GLAUCOMA</t>
  </si>
  <si>
    <t>La meta fisica es igual al 14% de las personas programadas en referencia para diagnóstico y tratamiento de glaucoma</t>
  </si>
  <si>
    <t>La meta fisica es igual al 10%  más del total de las personas  con diagnóstico de glaucoma del año anterior.</t>
  </si>
  <si>
    <t>Sumatoria de los diagnósticos CIE 10 listados a continuación:
- Glaucoma primario de ángulo abierto    (H40.1)
- Glaucoma primario de ángulo cerrado    (H40.2)
- Glaucoma secundario a traumatismo ocular    (H40.3)
- Glaucoma secundario a inflamación ocular    (H40.4)
- Glaucoma secundario a otros trastornos del ojo                 (H40.5)
- Glaucoma secundario a drogas                  (H40.6)
- Glaucoma complicado      (H40.7)
- Otros glaucomas       (H40.8)
- Glaucoma, no especificado      (H40.9)</t>
  </si>
  <si>
    <t>0081305</t>
  </si>
  <si>
    <t>0081305 EVALUACIÓN DE LA PERSONA CON RIESGO DE GLAUCOMA EN EL PRIMER Y SEGUNDO NIVEL DE ATENCIÓN</t>
  </si>
  <si>
    <t>La meta fisica es igual al 20% de personas de 40 años a más programadas para tamizaje de persona con riesgo de glaucoma en el primer y segundo nivel de atención</t>
  </si>
  <si>
    <t>- / I2 / I3 / I4 / II1 / - / - / - / - / - / - / -</t>
  </si>
  <si>
    <t>3000814</t>
  </si>
  <si>
    <t>5005994</t>
  </si>
  <si>
    <t>0081401</t>
  </si>
  <si>
    <t>0081401 TRATAMIENTO DE GLAUCOMA</t>
  </si>
  <si>
    <t>La meta fisica es igual al 100% de personas de 40 años a más de edad programadas para diagnóstico de glaucoma.</t>
  </si>
  <si>
    <t>Sumatoria del tratamiento farmacológico brindado personas con diagnóstico de glaucoma, empleando la codificación (92002) - Consulta oftalmológica de tipo intermedia con examen y evaluación médica e inicio de Plan de Diagnóstico y tratamiento</t>
  </si>
  <si>
    <t>0081402</t>
  </si>
  <si>
    <t>0081402 CONTROL DE PACIENTES CON GLAUCOMA</t>
  </si>
  <si>
    <t>Sumatoria de actividades registradas como consulta ambulatoria II-III nivel de atención con registro (2) en casillero Lab, asociado a diagnóstico de glaucoma (H40.1 - H40.9) con (R) en tipo de diagnóstico, código de procedimiento (99203).</t>
  </si>
  <si>
    <t>3000865</t>
  </si>
  <si>
    <t>5006230</t>
  </si>
  <si>
    <t>0086501</t>
  </si>
  <si>
    <t>0086501 DETECCIÓN DE PERSONAS CON DIABETES MELLITUS CON RIESGO DE RETINOPATÍA DIABETICA EN EL PRIMER Y SEGUNDO NIVEL DE ATENCIÓN</t>
  </si>
  <si>
    <t>La meta fisica es igual al 10 % más del número de personas con diagnóstico de Diabetes Mellitus del año anterior.</t>
  </si>
  <si>
    <t>La meta fisica es igual al 100 %  de personas con diagnóstico de Diabetes Mellitus del año anterior.</t>
  </si>
  <si>
    <t>Sumatoria de actividades registradas como determinación de la agudeza visual asociado a diagnóstico de diabetes mellitus, código de procedimiento (99173).</t>
  </si>
  <si>
    <t>E11</t>
  </si>
  <si>
    <t>NOS DIERON EL CIE10</t>
  </si>
  <si>
    <t>0086502</t>
  </si>
  <si>
    <t>0086502  EVALUACIÓN OCULAR EN PERSONAS CON DIABETES MELLITUS CON RIESGO DE RETINOPATÍA DIABÉTICA</t>
  </si>
  <si>
    <t>La meta fisica es igual al 100% de personas programadas en la detección de personas con diabetes mellitus con riesgo de retinopatía diabética</t>
  </si>
  <si>
    <t>Sumatoria de actividades registradas como examen de los ojos y de la visión asociado al Diagnóstico de Diabetes Mellitus según historia clínica de paciente o Diabetes Mellitus no especificada, con complicaciones no especificadas, código CIE 10 (E148) con registro (P) en tipo de diagnóstico u otro diagnóstico descrito en las actividades</t>
  </si>
  <si>
    <t>0086503</t>
  </si>
  <si>
    <t>0086503 CONSEJERÍA INTEGRAL EN SALUD OCULAR - RETINOPATÍA DIABÉTICA</t>
  </si>
  <si>
    <t>La meta fisica es igual al 100% de personas diabéticas programadas para evaluación ocular con riesgo de Retinopatía Diabética</t>
  </si>
  <si>
    <t>Sumatoria de actividades registradas como Consejería en Salud Ocular - código de procedimiento (99401.16), asociado a diagnóstico de Diabetes Mellitus con complicaciones no especificadas.</t>
  </si>
  <si>
    <t>0086504</t>
  </si>
  <si>
    <t>0086504 REFERENCIA PARA DIAGNÓSTICO Y TRATAMIENTO DE RETINOPATÍA DIABÉTICA EN EL PRIMER NIVEL DE ATENCIÓN.</t>
  </si>
  <si>
    <t>La meta fisica es igual al 100% de personas diabéticas programadas para evaluación ocular con riesgo de Retinopatía Diabética.</t>
  </si>
  <si>
    <t>Sumatoria de referencias registradas como (RF) en casillero lab, asociado a Diagnóstico de Diabetes Mellitus no especificada, con complicaciones no especificadas, código CIE 10 (E148) con registro (D) en tipo de diagnóstico o según los códigos considerados en el la Evaluación.</t>
  </si>
  <si>
    <t>0086505</t>
  </si>
  <si>
    <t>0086505 DIAGNÓSTICO DE RETINOPATÍA DIABÉTICA (RD)</t>
  </si>
  <si>
    <t>La meta fisica es igual al 23% de personas programadas para referencia para el diagnóstico y tratamiento de Retinopatía Diabética.</t>
  </si>
  <si>
    <t>La meta fisica es igual al 10%  más del total de las personas  con diagnóstico de Retinopatía Diabética del año anterior.</t>
  </si>
  <si>
    <t>Sumatoria de casos registrados como Retinopatía Diabética, código CIE 10 (H36.0).</t>
  </si>
  <si>
    <t>0086506</t>
  </si>
  <si>
    <t>0086506 EXAMENES DE APOYO AL DIAGNÓSTICO EN RETINA</t>
  </si>
  <si>
    <t>La meta fisica es igual al 100% de personas programadas con diagnóstico de Retinopatía Diabética</t>
  </si>
  <si>
    <t>Sumatoria de procedimientos de Examenes de Ecografía ocular (76510) y Tomografía de Coherencia Optica (92134)</t>
  </si>
  <si>
    <t>0086507</t>
  </si>
  <si>
    <t>0086507 EXAMENES DE APOYO AL DIAGNÓSTICO EN IMÁGENES DE RETINA</t>
  </si>
  <si>
    <t>La meta fisica es igual al 100% de personas programadas con diagnóstico de Retinopatía Diabética.</t>
  </si>
  <si>
    <t>Sumatoria de procedimientos de Examenes de Retinografía (92250) y Angiografía con fluoresceína. (92235 )</t>
  </si>
  <si>
    <t>5006231</t>
  </si>
  <si>
    <t>0086508</t>
  </si>
  <si>
    <t>0086508 TRATAMIENTO ESPECIALIZADO DE RETINOPATÍA DIABÉTICA (RD) CON LASER</t>
  </si>
  <si>
    <t>La meta fisica es igual al 60% de personas programadas para diagnóstico de Retinopatía Diabética.</t>
  </si>
  <si>
    <t>Sumatoria de actividades registradas como:
o Destrucción de retinopatía extensa o progresiva por fotocoagulación o láser código de procedimientos (67228) asociado a diagnóstico de retinopatía diabética, código CIE 10 (H36.0).
o Otro servicio o procedimiento oftalmológico código de procedimiento (92499) asociado a diagnóstico de retinopatía diabética código CIE 10 (H36.0).</t>
  </si>
  <si>
    <t>0086509</t>
  </si>
  <si>
    <t>0086509 TRATAMIENTO ESPECIALIZADO DE RETINOPATÍA DIABÉTICA (RD) CON ANTIANGIOGÉNICOS</t>
  </si>
  <si>
    <t>La meta fisica es igual al 35% de personas programadas para diagnóstico de Retinopatía Diabética.</t>
  </si>
  <si>
    <t xml:space="preserve">Sumatoria de actividades registradas como:
o Inyección intravítrea de agente farmacológico antiangiogénico (procedimiento separado) - código CPT (67028) asociado a diagnóstico de retinopatía diabética código CIE 10 (H36.0)
o Otro servicio o procedimiento oftalmológico código de procedimiento (92499) asociado a diagnóstico de retinopatía diabética código CIE 10 (H36.0).
</t>
  </si>
  <si>
    <t>0086510</t>
  </si>
  <si>
    <t>0086510 TRATAMIENTO ESPECIALIZADO DE RETINOPATÍA DIABÉTICA (RD) CON VITRECTOMÍA</t>
  </si>
  <si>
    <t>La meta fisica es igual al 5% de personas programadas para diagnóstico de Retinopatía Diabética.</t>
  </si>
  <si>
    <t>Sumatoria de actividades registradas como:
o Vitrectomía, mecánica, vía pars plana con endopanfotocoagulación, código CPT (67043) asociado a diagnóstico de retinopatía diabética, código CIE 10 (H36.0).
o Otro servicio o procedimiento oftalmológico código de procedimiento (92499) asociado a diagnóstico de retinopatía diabética código CIE 10 (H36.0).</t>
  </si>
  <si>
    <t>0086511</t>
  </si>
  <si>
    <t>0086511 CONTROL DE PERSONAS CON RETINOPATÍA DIABÉTICA (RD)</t>
  </si>
  <si>
    <t>La meta fisica es igual al 100% de personas programadas para tratamiento de Retinopatía Diabética.</t>
  </si>
  <si>
    <t>Sumatoria de actividades registradas como procedimiento (99203), asociado a diagnóstico de retinopatía diabética código CIE 10 (H36.0)</t>
  </si>
  <si>
    <t>3000866</t>
  </si>
  <si>
    <t>5006232</t>
  </si>
  <si>
    <t>0086601</t>
  </si>
  <si>
    <t>0086601 DETECCIÓN DE PERSONA CON ENFERMEDADES EXTERNAS DEL OJO</t>
  </si>
  <si>
    <t>La meta fisica es igual al 10 % más del número de personas detectadas con enfermedades externas del ojo del año anterior</t>
  </si>
  <si>
    <t>Número de actividades registradas como detección de enfermedades externas del ojo</t>
  </si>
  <si>
    <t>h00.1, h00, h10.9, h01.0</t>
  </si>
  <si>
    <t>NOS DIERON EL CIE10, AUNQUE TAMBIÉN IBAN A ENVIAR UNA LISTA.</t>
  </si>
  <si>
    <t>0086602</t>
  </si>
  <si>
    <t>0086602 DIAGNÓSTICO DE ENFERMEDADES EXTERNAS DEL OJO</t>
  </si>
  <si>
    <t>La meta fisica es igual al 100% de personas programadas en la detección de enfermedades externas del ojo.</t>
  </si>
  <si>
    <t>Sumatoria de actividades registradas como diagnóstico de Enfermedades Externas del Ojo según código CIE 10: (H10.0) Conjuntivitis, (H01.0) Blefaritis, (H00.1) Chalazión, (H00.0) Orzuelo</t>
  </si>
  <si>
    <t>0086603</t>
  </si>
  <si>
    <t>0086603 CONSEJERÍA INTEGRAL EN SALUD OCULAR - ENFERMEDADES EXTERNAS DEL OJO</t>
  </si>
  <si>
    <t>La meta fisica es igual al 100% de personas programadas para el diagnóstico de enfermedades externas del ojo.</t>
  </si>
  <si>
    <t>Sumatoria de actividades registradas como consejería en salud ocular - código de procedimiento (99401.16), asociado a diagnóstico de enfermedades externas del ojo según código CIE 10: (H10.0) Conjuntivitis, (H01.0) Blefaritis, (H00.1) Chalazión, (H00.0) Orzuelo</t>
  </si>
  <si>
    <t>0086604</t>
  </si>
  <si>
    <t>0086604 REFERENCIA PARA DIAGNÓSTICO Y TRATAMIENTO DE ENFERMEDADES EXTERNAS DEL OJO EN EL PRIMER NIVEL DE ATENCIÓN</t>
  </si>
  <si>
    <t>La meta fisica es igual al 5% de personas programadas para el diagnóstico de enfermedades externas del ojo requerirán atención especializada por médico oftalmólogo</t>
  </si>
  <si>
    <t>Sumatoria de referencias registradas como (RF) en casillero lab, asociado a diagnóstico de enfermedades externas del ojo según código CIE 10: (H10.0) Conjuntivitis, (H01.0) Blefaritis, (H00.1) Chalazión, (H00.0) Orzuelo.</t>
  </si>
  <si>
    <t>0086605</t>
  </si>
  <si>
    <t>0086605 DIAGNÓSTICO ESPECIALIZADO DE ENFERMEDADES EXTERNAS DEL OJO</t>
  </si>
  <si>
    <t>La meta fisica es igual al 100% de personas programadas en el subproducto de referencia.</t>
  </si>
  <si>
    <t>Sumatoria de actividades registradas como diagnóstico de enfermedades externas del ojo según código CIE 10: (H10.0) Conjuntivitis, (H01.0) Blefaritis, (H00.1) Chalazión, (H00.0) Orzuelo</t>
  </si>
  <si>
    <t>5006233</t>
  </si>
  <si>
    <t>0086606</t>
  </si>
  <si>
    <t>0086606 TRATAMIENTO DE ENFERMEDADES EXTERNAS DEL OJO</t>
  </si>
  <si>
    <t>La meta fisica es igual al 95% de personas programadas en el subproducto de diagnóstico de enfermedades externas del ojo</t>
  </si>
  <si>
    <t>Sumatoria de actividades registradas como diagnóstico de enfermedades externas del ojo según código CIE 10: (H10.0) Conjuntivitis, (H01.0) Blefaritis</t>
  </si>
  <si>
    <t>0086607</t>
  </si>
  <si>
    <t>0086607 TRATAMIENTO ESPECIALIZADO DE COMPLICACIONES DE PARPADO</t>
  </si>
  <si>
    <t>La meta fisica es igual al 50% de personas programadas para diagnóstico especializado de enfermedades externas del ojo</t>
  </si>
  <si>
    <t>Sumatoria de actividades registradas como diagnóstico de enfermedades externas del ojo según código CIE 10: (H00.0) Orzuelo, (H00.1) Chalazión.</t>
  </si>
  <si>
    <t>0086608</t>
  </si>
  <si>
    <t>0086608 TRATAMIENTO ESPECIALIZADO DE COMPLICACIONES SUPERFICIALES DE CORNEA</t>
  </si>
  <si>
    <t>La meta fisica es igual al 30% de personas programadas para diagnóstico especializado de enfermedades externas del ojo.</t>
  </si>
  <si>
    <t xml:space="preserve">La meta fisica es igual al 30% de personas programadas para diagnóstico especializado de enfermedades externas del ojo. </t>
  </si>
  <si>
    <t>Sumatoria de actividades registradas como diagnóstico de enfermedades externas del ojo según código CIE 10: (H16) Queratitis, (H16.0) úlcera corneal</t>
  </si>
  <si>
    <t>0086609</t>
  </si>
  <si>
    <t>0086609 TRATAMIENTO ESPECIALIZADO DE ULCERA CORNEAL PERFORADA CON TRANSPLANTE DE CORNEA</t>
  </si>
  <si>
    <t>La meta fisica es igual al 20% de personas programadas para diagnóstico especializado de enfermedades externas del ojo.</t>
  </si>
  <si>
    <t xml:space="preserve">La meta fisica es igual al 20% de personas programadas para diagnóstico especializado de enfermedades externas del ojo. </t>
  </si>
  <si>
    <t>0086610</t>
  </si>
  <si>
    <t>0086610 CONTROL DE PERSONAS CON ENFERMEDADES EXTERNAS DEL OJO</t>
  </si>
  <si>
    <t>La meta fisica es igual al 100% de personas programadas para tratamiento tratamiento de enfermedad externa del ojo.</t>
  </si>
  <si>
    <t>Sumatoria de actividades registradas como diagnóstico de enfermedades externas del ojo según código CIE 10: (H10.0) Conjuntivitis, (H01.0) Blefaritis, (H00.0) Orzuelo, (H00.1) Chalazión, (H16) Queratitis y (H16.0) úlcera corneal.</t>
  </si>
  <si>
    <t>4399702</t>
  </si>
  <si>
    <t>4399702 TOMA DE MUESTRAS PARA DOSAJE DE METALES PESADOS, PERSONAS EXPUESTAS A FUENTES CONTAMINANTES</t>
  </si>
  <si>
    <t>MUESTRAS TOMADAS</t>
  </si>
  <si>
    <t>80% de la meta del Sub producto “Evaluación Integral en el Primer de Nivel de Atención a Personas Expuestas a Metales Pesados” - (4399701).</t>
  </si>
  <si>
    <t>Sumatoria de atenciones registradas con el código de toma muestra, asociado a CMP en el campo LAB y con tipo financiamiento SIS (2), U2141 Toma de muestra.
Fuente: Reporte HIS</t>
  </si>
  <si>
    <t>- / - / I3 / I4 / - / - / - / - / - / - / - / -</t>
  </si>
  <si>
    <t>ESPERA DE LA BASE DE DATOS DEL Mapa que identifica ámbitos con fuentes de exposición a agentes contaminantes a NIVEL DE EESS, elaborados por la Micro Red, Red o DIRESA. Solo nos mandaron por UBIGEO.</t>
  </si>
  <si>
    <t>4399703</t>
  </si>
  <si>
    <t>4399703 PERSONAS EXPUESTAS A CONTAMINACION DE METALES PESADOS CON PRUEBA DE LABORATORIO CONFIRMADO POR EL INS</t>
  </si>
  <si>
    <t>100% de la meta de la Sub producto “Toma de muestras para dosaje de Metales Pesados, Personas Expuestas a Fuentes Contaminantes" – (4399702).</t>
  </si>
  <si>
    <t xml:space="preserve">Sumatoria de atenciones registradas con el código de evaluación y entrega de resultados de diagnóstico, asociado a CMP en el campo LAB y con tipo financiamiento SIS (2).
U262 Evaluación y entrega de resultados de diagnóstico.
Fuente: Reporte HIS
</t>
  </si>
  <si>
    <t>4399704</t>
  </si>
  <si>
    <t>4399704 TRATAMIENTO A PERSONAS CON CATEGORIA DE EXPOSICION A PLOMO I (1 A 9.9 UG/DL)</t>
  </si>
  <si>
    <t>75% de la  población a la que se toma muestra para dosaje (Plomo).
*Población ojetivo para toma de muestra para dosaje de plomo: 82.2%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</si>
  <si>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</si>
  <si>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4399705</t>
  </si>
  <si>
    <t>4399705 TRATAMIENTO A PERSONAS INTOXICADAS POR PLOMO CON CATEGORIA DE EXPOSICION II (10 A 19.9 UG/DL)</t>
  </si>
  <si>
    <t>20% de la  población a la que se toma muestra para dosaje (Plomo).
*Población ojetivo para toma de muestra para dosaje de plomo: 82.2%  de la meta del  Sub producto  “Personas Expuestas a Contaminación de Metales Pesados con prueba de Laboratorio Confirmado por el INS” - (4399703).</t>
  </si>
  <si>
    <t xml:space="preserve">Sumatoria de atenciones registradas con el código de Administración de tratamiento, asociado a CMP en el campo LAB y con tipo financiamiento SIS (2).
U310  Administración de tratamiento.
Fuente: Reporte HIS
</t>
  </si>
  <si>
    <t>4399706</t>
  </si>
  <si>
    <t>4399706 TRATAMIENTO A PERSONAS INTOXICADAS POR PLOMO CON CATEGORIA DE EXPOSICION III (20 A 44.9 UG/DL)</t>
  </si>
  <si>
    <t>3% de la  población a la que se toma muestra para dosaje (Plomo).
*Población ojetivo para toma de muestra para dosaje de plomo: 82.2%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</si>
  <si>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</si>
  <si>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4399707</t>
  </si>
  <si>
    <t>4399707 TRATAMIENTO A PERSONAS INTOXICADAS POR PLOMO CON CATEGORIA DE EXPOSICION IV (45 A 69.9 UG/DL)</t>
  </si>
  <si>
    <t>1.5% de la  población a la que se toma muestra para dosaje (Plomo).
*Población ojetivo para toma de muestra para dosaje de plomo: 82.2%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</si>
  <si>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</si>
  <si>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4399708</t>
  </si>
  <si>
    <t>4399708 TRATAMIENTO A PERSONAS INTOXICADAS POR PLOMO CON CATEGORIA DE EXPOSICION V (MAYOR DE 70 UG/DL)</t>
  </si>
  <si>
    <t>0.5% de la  población a la que se toma muestra para dosaje (Plomo).
*Población ojetivo para toma de muestra para dosaje de plomo: 82.2%  de la meta del  Sub producto  “Personas Expuestas a Contaminación de Metales Pesados con prueba de Laboratorio Confirmado por el INS” - (4399703).</t>
  </si>
  <si>
    <t>4399709</t>
  </si>
  <si>
    <t>4399709 COMPLICACIONES DE LA ADMINISTRACION DEL TRATAMIENTO QUELANTE CIE 10:Y57.2</t>
  </si>
  <si>
    <t>50% de la meta de los sub productos:
• Tratamiento a Personas intoxicadas por plomo con Categoría de Exposición V (mayor de 70 µg/dL) - (4399708).
• Tratamiento Quelante en la intoxicación por mercurio. - (4399721).
• Tratamiento Quelante en la intoxicación por Arsénico - (4399717).
• Tratamiento Quelante en la intoxicación por Cadmio - (4399725).</t>
  </si>
  <si>
    <t>Sumatoria de atenciones registradas con el código de Complicaciones de Procedimientos, asociado a CMP en el campo LAB y con tipo financiamiento SIS (2). 
T819 Complicación de procedimientos.
Fuente: Reporte HIS</t>
  </si>
  <si>
    <t>4399710</t>
  </si>
  <si>
    <t>4399710 COMPLICACIONES DE LA INTOXICACION POR METALES PESADOS / T56.0</t>
  </si>
  <si>
    <t>1 a 2%  de la meta de los subproductos:
• Tratamiento a Personas intoxicadas por plomo con Categoría de Exposición IV (45 a 69.9 µg/dL) - (4399707).
• Tratamiento a Personas intoxicadas por plomo con Categoría de Exposición V (mayor de 70 µg/dL) - (4399708).</t>
  </si>
  <si>
    <t xml:space="preserve">Sumatoria de atenciones registradas con el código de Encefalopatía plúmbica, asociado a CMP en el campo LAB y con tipo financiamiento SIS (2). 
T560  Encefalopatía plúmbica.
Fuente: Reporte HIS
</t>
  </si>
  <si>
    <t>4399711</t>
  </si>
  <si>
    <t>4399711 DOSAJE DE SEGUIMIENTO DE METALES PESADOS A PERSONAS EN CATEGORIA DE EXPOSICION A PLOMO II</t>
  </si>
  <si>
    <t>80%  de la meta del subproducto: "Tratamiento a personas intoxicadas por plomo con Categoría de Exposición II (10 a 19.9 µg/dL)" - (4399705).</t>
  </si>
  <si>
    <t xml:space="preserve">Sumatoria de atenciones registradas con el código de toma muestra de control, asociado a CMP en el campo LAB y con tipo financiamiento SIS (2). 
U2143  Toma de muestra de control.
Fuente: Reporte HIS
</t>
  </si>
  <si>
    <t>4399712</t>
  </si>
  <si>
    <t>4399712 DOSAJE DE SEGUIMIENTO DE METALES PESADOS A PERSONAS EN CATEGORIA DE EXPOSICION A PLOMO III</t>
  </si>
  <si>
    <t>80%  de la meta del subproducto: "Tratamiento a Personas intoxicadas por plomo con Categoría de Exposición III (20 a 44.9 µg/dL)" - (4399706).</t>
  </si>
  <si>
    <t>4399713</t>
  </si>
  <si>
    <t>4399713 DOSAJE DE SEGUIMIENTO DE METALES PESADOS A PERSONAS EN CATEGORIA DE EXPOSICION A PLOMO IV Y V</t>
  </si>
  <si>
    <t xml:space="preserve">80% de la meta de los subproductos:
• Tratamiento a Personas intoxicadas por plomo con Categoría de Exposición IV (45 a 69.9 µg/dL) - (4399707).
• Tratamiento a Personas intoxicadas por plomo con Categoría de Exposición V (mayor de 70 µg/dL) - (4399708).
</t>
  </si>
  <si>
    <t xml:space="preserve">Sumatoria de atenciones registradas con el código de toma muestra de control, asociado a CMP en el campo LAB y con tipo financiamiento SIS (2).
U2143 Toma de Muestra de Control.
Fuente: Reporte HIS
</t>
  </si>
  <si>
    <t>- / - / I3 / I4 / II1 / II2 / - / - / - / - / - / -</t>
  </si>
  <si>
    <t>4399714</t>
  </si>
  <si>
    <t>4399714 TRATAMIENTO DE PERSONAS CON INTOXICACION NO COMPLICADA POR ARSENICO</t>
  </si>
  <si>
    <t>20% de población objetivo para dosaje de arsénico.
*Población ojetivo para dosaje de arsénico: 0.3% de la meta del Sub producto  “Personas Expuestas a Contaminación de Metales Pesados con prueba de Laboratorio Confirmado por el INS” - (4399703).</t>
  </si>
  <si>
    <t xml:space="preserve">Sumatoria de atenciones registradas con el código de administración de tratamiento, asociado a CMP en el campo LAB y con tipo financiamiento SIS (2). 
U310  Administración de tratamiento. 
Fuente: Reporte HIS
</t>
  </si>
  <si>
    <t>4399715</t>
  </si>
  <si>
    <t>4399715 TRATAMIENTO DE PERSONAS CON INTOXICACION AGUDA COMPLICADA POR ARSENICO</t>
  </si>
  <si>
    <t xml:space="preserve">3% de población objetivo para dosaje de arsénico.
*Población ojetivo para dosaje de arsénico: 0.3%de la meta del Sub producto  “Personas Expuestas a Contaminación de Metales Pesados con prueba de Laboratorio Confirmado por el INS” - (4399703).
</t>
  </si>
  <si>
    <t>Sumatoria de atenciones registradas con el código de administración de tratamiento, asociado a CMP en el campo LAB y con tipo financiamiento SIS (2). 
U310  Administración de tratamiento. 
Fuente: Reporte HIS</t>
  </si>
  <si>
    <t>4399716</t>
  </si>
  <si>
    <t>4399716 TRATAMIENTO DE PERSONAS CON INTOXICACION CRONICA POR ARSENICO</t>
  </si>
  <si>
    <t>77% de población objetivo para dosaje de arsénico.
*Población ojetivo para dosaje de arsénico: 0.3% de la metadelSub producto  “Personas Expuestas a Contaminación de Metales Pesados con prueba de Laboratorio Confirmado por el INS” - (4399703).</t>
  </si>
  <si>
    <t>4399717</t>
  </si>
  <si>
    <t>4399717 TRATAMIENTO QUELANTE EN LA INTOXICACION POR ARSENICO</t>
  </si>
  <si>
    <t>0.5 a 1%  de la población objetivo para dosaje de Arsénico.
*Población ojetivo para dosaje de arsénico: 0.3%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</si>
  <si>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</si>
  <si>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4399718</t>
  </si>
  <si>
    <t>4399718 TRATAMIENTO DE PERSONAS CON INTOXICACION AGUDA NO COMPLICADA POR MERCURIO</t>
  </si>
  <si>
    <t>15%  de la población objetivo para dosaje de Mercurio.
*Población ojetivo para dosaje de mercurio: 11.35% de la meta del Sub producto  “Personas Expuestas a Contaminación de Metales Pesados con prueba de Laboratorio Confirmado por el INS” - (4399703).</t>
  </si>
  <si>
    <t>- / - / I3 / I4 / II1 / II2 / - / - / - / IIE / - / -</t>
  </si>
  <si>
    <t>4399719</t>
  </si>
  <si>
    <t>4399719 TRATAMIENTO DE PERSONAS CON INTOXICACION AGUDA COMPLICADA POR MERCURIO</t>
  </si>
  <si>
    <t>5%  de la población objetivo para dosaje de Mercurio.
*Población ojetivo para dosaje de mercurio: 11.35%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</si>
  <si>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</si>
  <si>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4399720</t>
  </si>
  <si>
    <t>4399720 TRATAMIENTO DE PERSONAS CON INTOXICACION CRONICA POR MERCURIO</t>
  </si>
  <si>
    <t>80%  de la población objetivo para dosaje de Mercurio.
*Población ojetivo para dosaje de mercurio: 11.35% de la meta  del  Sub producto  “Personas Expuestas a Contaminación de Metales Pesados con prueba de Laboratorio Confirmado por el INS” - (4399703).</t>
  </si>
  <si>
    <t>4399721</t>
  </si>
  <si>
    <t>4399721 TRATAMIENTO QUELANTE EN LA INTOXICACION POR MERCURIO</t>
  </si>
  <si>
    <t>0.5 a 1%  de la población objetivo para dosaje de  Mercurio.
*Población ojetivo para dosaje de mercurio: 11.35%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</si>
  <si>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</si>
  <si>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4399722</t>
  </si>
  <si>
    <t>4399722 TRATAMIENTO DE PERSONAS CON INTOXICACION AGUDA NO COMPLICADA POR CADMIO CIE 10: T56.3</t>
  </si>
  <si>
    <t>10%  de la población objetivo para dosaje de  cadmio.
*Población ojetivo para dosaje de cadmio: 0.2%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</si>
  <si>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</si>
  <si>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4399723</t>
  </si>
  <si>
    <t>4399723 TRATAMIENTO DE PERSONAS CON INTOXICACION AGUDA COMPLICADA POR CADMIO T56.3</t>
  </si>
  <si>
    <t>3%  de la población objetivo para dosaje de cadmio.
*Población ojetivo para dosaje de cadmio: 0.2% de la meta del Sub producto  “Personas Expuestas a Contaminación de Metales Pesados con prueba de Laboratorio Confirmado por el INS” - (4399703).</t>
  </si>
  <si>
    <t xml:space="preserve">Sumatoria de atenciones registradas con el código de administración de tratamiento, asociado a CMP en el campo LAB y con tipo financiamiento SIS (2). 
U310 Administración de tratamiento. 
Fuente: Reporte HIS
</t>
  </si>
  <si>
    <t>4399724</t>
  </si>
  <si>
    <t>4399724 TRATAMIENTO DE PERSONAS CON INTOXICACION CRONICA POR CADMIO T56.3</t>
  </si>
  <si>
    <t>87%  de la población objetivo para dosaje de cadmio.
*Población ojetivo para dosaje de cadmio: 0.2% de la meta del Sub producto “Personas Expuestas a Contaminación de Metales Pesados con prueba de Laboratorio Confirmado por el INS” - (4399703).</t>
  </si>
  <si>
    <t>4399725</t>
  </si>
  <si>
    <t>4399725 TRATAMIENTO QUELANTE EN LA INTOXICACION POR CADMIO CIE 10: T 56.3</t>
  </si>
  <si>
    <t>0.5 a 1%  de la población objetivo para dosaje de  cadmio.
*Población ojetivo para dosaje de cadmio: 0.2% de la meta del Sub producto  “Personas Expuestas a Contaminación de Metales Pesados con prueba de Laboratorio Confirmado por el INS” - (4399703).</t>
  </si>
  <si>
    <t>Sumatoria de atenciones registradas con el código de administración de tratamiento, asociado a CMP en el campo LAB y con tipo financiamiento SIS (2). U310  Administración de tratamiento.
Fuente: Reporte HIS</t>
  </si>
  <si>
    <t>5000601</t>
  </si>
  <si>
    <t>5000601 APLICACION DE SELLANTES</t>
  </si>
  <si>
    <t>En UPSS Consulta externa de establecimientos de salud con población asignada
Incrementar 5%  de  niños de 3 a 11 años SIS que recibieron aplicacion de sellantes el año anterior.
En  UPSS consulta externa de establecimientos de salud sin población asignada:    
Incrementar 3%  de niños de 3 a 11 años SIS que recibieron aplicacion de sellantes realizadas el año anterior.
*No se debe considerar programar a las gestantes</t>
  </si>
  <si>
    <t>D1351, U502, U5021</t>
  </si>
  <si>
    <t>No existe observaciones en los siguientes códigos: U502, U5021</t>
  </si>
  <si>
    <t>5000602</t>
  </si>
  <si>
    <t>5000602 APLICACION DE FLUOR BARNIZ</t>
  </si>
  <si>
    <t>En UPSS Consulta externa de establecimientos de salud con población asignada
Incrementar 5%  de  poblacion SIS que recibieron aplicacion de fluor barniz el año anterior.
En  UPSS consulta externa de establecimientos de salud sin población asignada: 
Incrementar 3% de poblacion SIS que recibieron aplicacion de fluor barniz realizadas el año anterior
*No se debe considerar programar a las gestantes</t>
  </si>
  <si>
    <t>D1206</t>
  </si>
  <si>
    <t>5000603</t>
  </si>
  <si>
    <t>5000603 APLICACION DEL FLUOR GEL</t>
  </si>
  <si>
    <t>En UPSS Consulta externa de establecimientos de salud con población asignada
Incrementar 5%  de  poblacion SIS que recibieron aplicacion de fluor gel el año anterior.
En  UPSS consulta externa de establecimientos de salud sin población asignada: 
Incrementar 3% de poblacion SIS que recibieron aplicacion de fluor gel realizadas el año anterior
*No se debe considerar programar a las gestantes</t>
  </si>
  <si>
    <t>D1204, U500, U501</t>
  </si>
  <si>
    <t>No existe observaciones en los siguientes códigos: U500, U501.</t>
  </si>
  <si>
    <t>5000606</t>
  </si>
  <si>
    <t>5000606 PROFILAXIS DENTAL</t>
  </si>
  <si>
    <t>En UPSS Consulta externa de establecimientos de salud con población asignada
Incrementar 5%  de  poblacion SIS que recibieron Profilaxis dental el año anterior.
En  UPSS consulta externa de establecimientos de salud sin población asignada: 
Incrementar 3% de poblacion SIS que recibieron Profilaxis denta realizadas el año anterior
*No se debe considerar programar a las gestantes</t>
  </si>
  <si>
    <t>D1110, U516</t>
  </si>
  <si>
    <t>No existe observaciones en los siguientes códigos: U516.</t>
  </si>
  <si>
    <t>5000701</t>
  </si>
  <si>
    <t>5000701 DEBRIDACION DE LOS PROCESOS INFECCIOSOS BUCODENTALES</t>
  </si>
  <si>
    <t>En UPSS Consulta externa de establecimientos de salud con población asignada
Incrementar 10%  de la sumatoria de atenciones registradas para debridacion de procesos infecciosos bucodentales realizada  en poblacion SIS el año anterior.
En  UPSS consulta externa de establecimientos de salud sin población asignada : 
Incrementar 3% de las atenciones de debridacion de procesos infecciosos bucodentales realizadas el año anterior a población SIS</t>
  </si>
  <si>
    <t>D3221, 40800, 40801, 41000, 41005, 41006, 41007, 41008, 41009, 41015, 41016, 41017, 41018,41800, 42300, 42305, 42310, 42320, D7152, D7154, D7156, D7510, D7511, D7520, D7521</t>
  </si>
  <si>
    <t>5000702</t>
  </si>
  <si>
    <t>5000702 CONSULTA ESTOMATOLOGICA</t>
  </si>
  <si>
    <t>En UPSS Consulta externa de establecimientos de salud con población asignada
Incrementar 10%  de la sumatoria de atenciones registradas para consulta estomatologica realizada  en poblacion SIS el año anterior.
En  UPSS consulta externa de establecimientos de salud sin población asignada : 
Incrementar 3% de las atenciones de consulta estomatologica realizadas el año anterior a población SIS</t>
  </si>
  <si>
    <t>D0160, D0140</t>
  </si>
  <si>
    <t>5000703</t>
  </si>
  <si>
    <t>5000703 EXODONCIA SIMPLE</t>
  </si>
  <si>
    <t>En UPSS Consulta externa de establecimientos de salud con población asignada
Incrementar 10%  de la sumatoria de atenciones registradas para EXODONCIA SIMPLE realizada  en poblacion SIS el año anterior.
En  UPSS consulta externa de establecimientos de salud sin población asignada : 
Incrementar 3% de las atenciones de EXODONCIA SIMPLE realizadas el año anterior a población SIS</t>
  </si>
  <si>
    <t>D7111, D7140, U5152</t>
  </si>
  <si>
    <t>5000704</t>
  </si>
  <si>
    <t>5000704 RESTAURACIONES DENTALES CON IONOMERO DE VIDRIO</t>
  </si>
  <si>
    <t>En UPSS Consulta externa de establecimientos de salud con población asignada
Incrementar 10%  de la sumatoria de atenciones registradas para RESTAURACIONES DENTALES CON IONOMERO DE VIDRIO realizada  en poblacion SIS el año anterior.
En  UPSS consulta externa de establecimientos de salud sin población asignada : 
Incrementar 3% de las atenciones de RESTAURACIONES DENTALES CON IONOMERO DE VIDRIO realizadas el año anterior a población SIS</t>
  </si>
  <si>
    <t>E2395, E2396, E2397, E2398,E2399, E2400, U525, U522</t>
  </si>
  <si>
    <t>5000705</t>
  </si>
  <si>
    <t>5000705 RESTAURACIONES DENTALES CON RESINA</t>
  </si>
  <si>
    <t>En UPSS Consulta externa de establecimientos de salud con población asignada
Incrementar 10%  de la sumatoria de atenciones registradas para RESTAURACIONES DENTALES CON RESINA realizada  en poblacion SIS el año anterior.
En  UPSS consulta externa de establecimientos de salud sin población asignada : 
Incrementar 3% de las atenciones de RESTAURACIONES DENTALES CON RESINA realizadas el año anterior a población SIS</t>
  </si>
  <si>
    <t>D2330, D2331, D2332, D2335, D2390, D2391, D2392, D2393, D2394, E2336, E2337, 340, E2341, E2342, E2343, U529, U527, U526, U523</t>
  </si>
  <si>
    <t>5000801</t>
  </si>
  <si>
    <t>5000801 PULPOTOMIA</t>
  </si>
  <si>
    <t>En UPSS Consulta externa de establecimientos de salud con población asignada
Incrementar 10%  de la sumatoria de atenciones registradas para PULPOTOMIAS realizada  en poblacion  SIS el año anterior.
En  UPSS consulta externa de establecimientos de salud sin población asignada : 
Incrementar 3% de las atenciones de PULPOTOMIA realizadas el año anterior a población SIS</t>
  </si>
  <si>
    <t>D3220, D3222, U5181</t>
  </si>
  <si>
    <t>5000802</t>
  </si>
  <si>
    <t>5000802 PULPECTOMIA</t>
  </si>
  <si>
    <t>En UPSS Consulta externa de establecimientos de salud con población asignada
Incrementar 10%  de la sumatoria de atenciones registradas para PULPECTOMIA realizada  en poblacion  SIS el año anterior.
En  UPSS consulta externa de establecimientos de salud sin población asignada : 
Incrementar 3% de las atenciones de PULPECTOMIA realizadas el año anterior a población SIS</t>
  </si>
  <si>
    <t>D3230, D3240, U5183</t>
  </si>
  <si>
    <t>5000804</t>
  </si>
  <si>
    <t>5000804 REHABILITACION PROTESICA</t>
  </si>
  <si>
    <t>En UPSS Consulta externa de establecimientos de salud con población asignada
Incrementar 10%  de la sumatoria de atenciones registradas para REHABILITACION PROTESICA realizada  en poblacion  SIS el año anterior.
En  UPSS consulta externa de establecimientos de salud sin población asignada: 
Incrementar 3% de las atenciones de REHABILITACION PROTESICA realizadas el año anterior a población  SIS</t>
  </si>
  <si>
    <t>D5110,D5213,D5211,D5820</t>
  </si>
  <si>
    <t>5000805</t>
  </si>
  <si>
    <t>5000805 CURETAJE SUBGINGIVAL</t>
  </si>
  <si>
    <t>En UPSS Consulta externa de establecimientos de salud con población asignada
Incrementar 10%  de la sumatoria de atenciones registradas para CURETAJE SUBGINGIVAL realizada  en poblacion  SIS el año anterior.
En  UPSS consulta externa de establecimientos de salud sin población asignada : 
Incrementar 3% de las atenciones de CURETAJE SUBGINGIVAL realizadas el año anterior a población SIS</t>
  </si>
  <si>
    <t>E4130</t>
  </si>
  <si>
    <t>5000806</t>
  </si>
  <si>
    <t>5000806 FIJACION Y/O FERULIZACION DE PIEZAS DENTALES CON RESINA FOTOCURABLE</t>
  </si>
  <si>
    <t>En UPSS Consulta externa de establecimientos de salud con población asignada
Incrementar 10%  de la sumatoria de atenciones registradas para FIJACION Y/O FERULIZACION DE PIEZAS DENTALES CON RESINA FOTOCURABLE realizada  en poblacion  SIS el año anterior.
En  UPSS consulta externa de establecimientos de salud sin población asignada : 
Incrementar 3% de las atenciones de FIJACION Y/O FERULIZACION DE PIEZAS DENTALES CON RESINA FOTOCURABLE realizadas el año anterior a población SIS</t>
  </si>
  <si>
    <t>E4320, E4321, D3420, D7182, D7246, D7260, D7296</t>
  </si>
  <si>
    <t>5000808</t>
  </si>
  <si>
    <t>5000808 EXODONCIA COMPLEJA</t>
  </si>
  <si>
    <t>En UPSS Consulta externa de establecimientos de salud con población asignada
Incrementar 10%  de la sumatoria de atenciones registradas para EXODONCIA COMPLEJA realizada  en poblacion  SIS el año anterior.
En  UPSS consulta externa de establecimientos de salud sin población asignada : 
Incrementar 3% de las atenciones de EXODONCIA COMPLEJA realizadas el año anterior a población SIS</t>
  </si>
  <si>
    <t>D7210, D7220, D7230, D7240, D7241, D7250, U515</t>
  </si>
  <si>
    <t>5000809</t>
  </si>
  <si>
    <t>5000809 APEXOGENESIS</t>
  </si>
  <si>
    <t>En UPSS Consulta externa de establecimientos de salud con población asignada
Incrementar 10%  de la sumatoria de atenciones registradas para APEXOGENESIS realizada  en poblacion  SIS el año anterior.
En  UPSS consulta externa de establecimientos de salud sin población asignada : 
Incrementar 3% de las atenciones de APEXOGENESIS realizadas el año anterior a población SIS</t>
  </si>
  <si>
    <t>D3353</t>
  </si>
  <si>
    <t>5000810</t>
  </si>
  <si>
    <t>5000810 APICECTOMIA</t>
  </si>
  <si>
    <t>En UPSS Consulta externa de establecimientos de salud con población asignada
Incrementar 10%  de la sumatoria de atenciones registradas para APICECTOMIArealizada  en poblacion  SIS el año anterior.
En  UPSS consulta externa de establecimientos de salud sin población asignada : 
Incrementar 3% de las atenciones de APICECTOMIA realizadas el año anterior a población SIS</t>
  </si>
  <si>
    <t>D3410, D3421, D3425, D3430, D7118</t>
  </si>
  <si>
    <t>5000811</t>
  </si>
  <si>
    <t>5000811 FRENECTOMIA</t>
  </si>
  <si>
    <t>En UPSS Consulta externa de establecimientos de salud con población asignada
Incrementar 10%  de la sumatoria de atenciones registradas para FRENECTOMIA realizada  en poblacion  SIS el año anterior.
En  UPSS consulta externa de establecimientos de salud sin población asignada : 
Incrementar 3% de las atenciones de FRENECTOMIA realizadas el año anterior a población SIS</t>
  </si>
  <si>
    <t>D7960, 40819, U5337</t>
  </si>
  <si>
    <t>5000812</t>
  </si>
  <si>
    <t>5000812 APEXIFICACION</t>
  </si>
  <si>
    <t>En UPSS Consulta externa de establecimientos de salud con población asignada
Incrementar 10%  de la sumatoria de atenciones registradas para APEXIFICACION realizada  en poblacion  SIS el año anterior.
En  UPSS consulta externa de establecimientos de salud sin población asignada : 
Incrementar 3% de las atenciones de APEXIFICACION realizadas el año anterior a población SIS</t>
  </si>
  <si>
    <t>D3351, D3352</t>
  </si>
  <si>
    <t>5000813</t>
  </si>
  <si>
    <t>5000813 CIRUGIA PERIODONTAL</t>
  </si>
  <si>
    <t>En UPSS Consulta externa de establecimientos de salud con población asignada
Incrementar 10%  de la sumatoria de atenciones registradas para CIRUGIA PERIODONTALrealizada  en poblacion  SIS el año anterior.
En  UPSS consulta externa de establecimientos de salud sin población asignada : 
Incrementar 3% de las atenciones de CIRUGIA PERIODONTAL realizadas el año anterior a población SIS</t>
  </si>
  <si>
    <t>D4210, D4211, D4245, D4240, D4241, U5333</t>
  </si>
  <si>
    <t>3000012</t>
  </si>
  <si>
    <t>5000110</t>
  </si>
  <si>
    <t>5001207</t>
  </si>
  <si>
    <t>5001207 TRATAMIENTO Y CONTROL ESPECIALIZADO DE COMPLICACIONES POST QUIRURGICAS POR OPACIDAD DE CAPSULA POSTERIOR</t>
  </si>
  <si>
    <t>La meta fisica es igual al 5% de las personas programadas en los sub productos de tratamiento especializado (Cirugía de catarata por incisión extra capsular del cristalino o incisión pequeña y con facoemulsificación).</t>
  </si>
  <si>
    <t>Lista de EESS con capacidad resolutiva//*Se puede usar las categprías //*En todo caso se podría porgramar según el HISS</t>
  </si>
  <si>
    <t>NO, revisión MINSA</t>
  </si>
  <si>
    <t>3000011</t>
  </si>
  <si>
    <t>5000109</t>
  </si>
  <si>
    <t>5001101</t>
  </si>
  <si>
    <t>5001101 TAMIZAJE Y DETECCIÓN DE CATARATA MEDIANTE EXAMEN DE AGUDEZA VISUAL EN PRIMER Y SEGUNDO NIVEL DE ATENCIÓN</t>
  </si>
  <si>
    <t>La meta fisica es igual al 80 % de la población de 50 años a más de edad, afiliadas al Seguro Integral de Salud.</t>
  </si>
  <si>
    <t>La meta fisica es igual al 10 % de la población de 50 años a más de edad, afiliadas al Seguro Integral de Salud.</t>
  </si>
  <si>
    <t>CPT 99173 - determinacion de la agudeza visual</t>
  </si>
  <si>
    <t>5001102</t>
  </si>
  <si>
    <t>5001102 EVALUACIÓN Y DESPISTAJE DE CATARATA</t>
  </si>
  <si>
    <t>La meta fisica es igual al 25% de la población programada en la Sub producto tamizaje y detección de catarata.</t>
  </si>
  <si>
    <t>Sumatoria de actividades registradas con diagnóstico presuntivo de Catarata Senil no especificada, código CIE 10 – H25.9</t>
  </si>
  <si>
    <t>5001103</t>
  </si>
  <si>
    <t>5001103 REFERENCIA PARA DIAGNÓSTICO Y TRATAMIENTO DE CEGUERA POR CATARATA EN EL PRIMER NIVEL DE ATENCIÓN</t>
  </si>
  <si>
    <t>La meta fisica es igual al 80% de personas programadas en Sub producto evaluación y despistaje de catarata.</t>
  </si>
  <si>
    <t xml:space="preserve">La meta fisica es igual al 80% de personas programadas en Sub producto evaluación y despistaje de catarata. </t>
  </si>
  <si>
    <t>Sumatoria de referencias registradas con (RF) en casillero Lab asociado a diagnóstico Catarata Senil no especificada (H25.9) con registro (P) en tipo de diagnóstico.</t>
  </si>
  <si>
    <t>5001104</t>
  </si>
  <si>
    <t>5001104 DIAGNOSTICO DE CEGUERA POR CATARATA - CONSULTA POR OFTALMOLOGIA</t>
  </si>
  <si>
    <t>La meta fisica es igual al  58% de las personas de 50 años a más de edad, programadas en el Sub producto referencia para diagnóstico y tratamiento de catarata</t>
  </si>
  <si>
    <t>Sumatoria de los diagnósticos listados a continuación:
- Catarata senil nuclear. (H25.1)
- Catarata senil, tipo Morganiana. (H25.2)
- Otras cataratas seniles (H25.8)
- Catarata infantil, juvenil y presenil. (H26.0)
- Catarata traumática. (H26.1) - Consignar código adicional de causa externa.
- Catarata complicada. (H26.2)
- Catarata diabética. (H28.0)</t>
  </si>
  <si>
    <t>5001105</t>
  </si>
  <si>
    <t>5001105 CONSEJERÍA PARA DETECCIÓN OPORTUNA Y CONTROL  DE CATARATA.</t>
  </si>
  <si>
    <t>La meta fisica es igual a100% de personas programadas en la Sub producto evaluación y despistaje de catarata</t>
  </si>
  <si>
    <t>5001106</t>
  </si>
  <si>
    <t>5001106 EXAMEN DE APOYO AL DIAGNÓSTICO EN LABORATORIO</t>
  </si>
  <si>
    <t>La meta fisica es igual al  80% de las personas de 50 años a más de edad, programados en el sub producto diagnóstico de catarata.</t>
  </si>
  <si>
    <t>5001107</t>
  </si>
  <si>
    <t>5001107 EXAMEN DE APOYO AL DIAGNÓSTICO EN CARDIOLOGÍA</t>
  </si>
  <si>
    <t>La meta fisica es igual al  80% de personas de 50 años a más de edad, programados en el sub producto diagnóstico de catarata.</t>
  </si>
  <si>
    <t>5001108</t>
  </si>
  <si>
    <t>5001108 EXAMEN DE APOYO AL DIAGNÓSTICO EN IMÁGENES</t>
  </si>
  <si>
    <t>La meta fisica es igual al  70% de personas de 50 años a más de edad, programados en el sub producto diagnóstico de catarata.</t>
  </si>
  <si>
    <t>5001201</t>
  </si>
  <si>
    <t>5001201 TRATAMIENTO Y CONTROL ESPECIALIZADO DE COMPLICACIONES POST QUIRURGICAS EN VITREO</t>
  </si>
  <si>
    <t>La meta fisica es igual al  1% de las personas programadas en los sub productos de tratamiento especializado (Cirugía de catarata por incisión extra capsular del cristalino o incisión pequeña y con facoemulsificación).</t>
  </si>
  <si>
    <t>5001202</t>
  </si>
  <si>
    <t>5001202 TRATAMIENTO Y CONTROL ESPECIALIZADO DE COMPLICACIONES POST QUIRURGICAS CON GLAUCOMA</t>
  </si>
  <si>
    <t>5001203</t>
  </si>
  <si>
    <t>5001203 TRATAMIENTO Y CONTROL ESPECIALIZADO DE COMPLICACIONES POST QUIRURGICAS EN RETINA</t>
  </si>
  <si>
    <t>La meta fisica es igual al 1% de las personas programadas en los sub productos de tratamiento especializado (Cirugía de catarata por incisión extra capsular del cristalino o incisión pequeña y con facoemulsificación).</t>
  </si>
  <si>
    <t>5001204</t>
  </si>
  <si>
    <t>5001204 SEGUNDO CONTROL POST OPERATORIO DE CIRUGÍA DE CATARATA</t>
  </si>
  <si>
    <t>La meta fisica es igual al 100% de personas programadas en los sub productos de tratamiento especializado (cirugía de catarata por incisión extra capsular del cristalino, incisión pequeña y facoemulsificación).</t>
  </si>
  <si>
    <t>Sumatoria de actividades registradas como Cuidados Posteriores a la Cirugía (Catarata), código de procedimiento (66982.01), con registro (2) en casillero Lab.</t>
  </si>
  <si>
    <t>5001205</t>
  </si>
  <si>
    <t>5001205 CONTROL POST OPERATORIO DE CIRUGÍA DE CATARATAS POR PERSONAL ESPECIALIZADO: TERCER Y CUARTO CONTROL</t>
  </si>
  <si>
    <t>La meta fisica es igual al  100% de personas programadas en los sub productos de tratamiento especializado (cirugía de catarata por incisión extra capsular del cristalino, incisión pequeña y facoemulsificación).</t>
  </si>
  <si>
    <t>5001206</t>
  </si>
  <si>
    <t>5001206 TRATAMIENTO Y CONTROL ESPECIALIZADO DE COMPLICACIONES POST QUIRURGICAS UVEITIS</t>
  </si>
  <si>
    <t>La meta fisica es igual al 2% de las personas programadas en los sub productos de tratamiento especializado (Cirugía de catarata por incisión extra capsular del cristalino o incisión pequeña y con facoemulsificación).</t>
  </si>
  <si>
    <t>5001208</t>
  </si>
  <si>
    <t>5001208 TRATAMIENTO ESPECIALIZADO: CIRUGÍA DE CATARATA CON FACO EMULSIFICACIÓN</t>
  </si>
  <si>
    <t>La meta fisica es igual al  24% de personas programadas en el Sub producto diagnóstico de catarata en establecimientos de salud con capacidad resolutiva</t>
  </si>
  <si>
    <t>Sumatoria de actividades registradas como Extracción extracapsular de catarata con implante de lente intraocular. Cód. CPT (66984) y/o MININUC con implante de Lente Intraocular (LIO). Cód. CPT (66993). *En caso de catarata congénita se empleará EECC + Vitrectomía Anterior, cód. CPT (66987)</t>
  </si>
  <si>
    <t>5001209</t>
  </si>
  <si>
    <t>5001209 TRATAMIENTO ESPECIALIZADO: CIRUGÍA DE CATARATA POR INCISIÓN EXTRACAPSULAR DEL CRISTALINO O INCISIÓN PEQUEÑA</t>
  </si>
  <si>
    <t>La meta fisica es igual al  56% de personas programadas en el Sub producto diagnóstico de catarata en establecimientos de salud con capacidad resolutiva.</t>
  </si>
  <si>
    <t xml:space="preserve">La meta fisica es igual al  56% de personas programadas en el Sub producto diagnóstico de catarata en establecimientos de salud con capacidad resolutiva. </t>
  </si>
  <si>
    <t>Sumatoria de actividades registradas como ecografía ocular y biometría ocular realizados a pacientes con diagnóstico definitivo de catarata. Con código de procedimiento (76510, 76516, 92286).</t>
  </si>
  <si>
    <t>5001210</t>
  </si>
  <si>
    <t>5001210 TRATAMIENTO Y CONTROL ESPECIALIZADO MEDIANTE OFERTA MÓVIL PARA PERSONAS CON CATARATA</t>
  </si>
  <si>
    <t>La meta fisica es igual al 40% de personas programadas para diagnóstico de catarata en establecimientos de salud que no cuenten con capacidad resolutiva o 10% adicional al promedio de cirugías de catarata realizadas en los últimos 03 años mediante oferta móvil</t>
  </si>
  <si>
    <t>Sumatoria de actividades registradas como Servicio por Cirugía oftalmológica (92499) asociado al diagnóstico de opacidad de la capsula posterior como complicación de cirugía de catarata.</t>
  </si>
  <si>
    <t>- / - / - / I4 / II1 / II2 / III1 / III2 / - / IIE / IIIE / SCF</t>
  </si>
  <si>
    <t>3000015</t>
  </si>
  <si>
    <t>5000113</t>
  </si>
  <si>
    <t>5001501</t>
  </si>
  <si>
    <t>5001501 PERSONAS DE 12 Y 17 AÑOS CON VALORACIÓN CLÍNICA DE FACTORES DE RIESGO.</t>
  </si>
  <si>
    <t xml:space="preserve">
10% de la población de 12 a 17 años afiliados al SIS.
</t>
  </si>
  <si>
    <t>Z019</t>
  </si>
  <si>
    <t>Van a enviar base SIS afiliado, con una variable que identifique EESS.</t>
  </si>
  <si>
    <t>3000013</t>
  </si>
  <si>
    <t>5000111</t>
  </si>
  <si>
    <t>5001301</t>
  </si>
  <si>
    <t>5001301 DIAGNOSTICO DE ERRORES REFRACTIVOS</t>
  </si>
  <si>
    <t>Corresponde  al 80% de niños(as) afiliados al SIS de 3 a 11 años de edad programados para referencia de pacientes con errores refractivos.</t>
  </si>
  <si>
    <t xml:space="preserve">Sumatoria de casos registrados con los códigos listados a continuación:
- Hipermetropía (H52.0)
- Miopía(H52.1)
- Astigmatismo(H52.2)
</t>
  </si>
  <si>
    <t>5001302</t>
  </si>
  <si>
    <t>5001302 EVALUACIÓN DE ERRORES REFRACTIVOS EN NIÑOS (AS) DE 3 A 11 AÑOS</t>
  </si>
  <si>
    <t>La meta fisica es igual  al 10% de niños de 3 a 11 años de edad programados del Sub producto Tamizaje y Detección de Errores Refractivos.</t>
  </si>
  <si>
    <t>Sumatoria de actividades registradas con diagnóstico presuntivo de Ametropia, código CIE 10 - H52.7</t>
  </si>
  <si>
    <t>- / I2 / I3 / I4 / II1 / - / - / - / - / IIE / - / -</t>
  </si>
  <si>
    <t>5001304</t>
  </si>
  <si>
    <t>5001304 REFERENCIA DE NIÑOS CON ERRORES REFRACTIVOS</t>
  </si>
  <si>
    <t>La meta fisica es igual al  80% de niños de 3 a 11 años de edad programados del sub producto Evaluación y despistaje de Errores Refractivos afiliados al SIS.</t>
  </si>
  <si>
    <t>Sumatoria de referencias registradas como (RF) en casillero Lab, asociado al diagnóstico de Ametropía código CIE 10 (H52.7) con registro (P) en tipo de diagnóstico.</t>
  </si>
  <si>
    <t>5001306</t>
  </si>
  <si>
    <t>5001306 TAMIZAJE DE AGUDEZA VISUAL EN NIÑOS (AS) DE 3 A 11 AÑOS</t>
  </si>
  <si>
    <t>La meta fisica es igual al 70% de niños(as) de 3 a 11 años de edad.</t>
  </si>
  <si>
    <t>La meta fisica es igual al  25% de niños(as) de 3 a 11 años de edad de seguro integral der salud.</t>
  </si>
  <si>
    <t>Sumatoria de actividades registradas como Determinación de la agudeza visual, código de procedimiento (99173).</t>
  </si>
  <si>
    <t>Van a cambiar criterio de programación, la fuente será HISS</t>
  </si>
  <si>
    <t>3000014</t>
  </si>
  <si>
    <t>5000112</t>
  </si>
  <si>
    <t>5001401</t>
  </si>
  <si>
    <t>5001401 CONTROL DE NIÑOS CON ERRORES REFRACTIVOS</t>
  </si>
  <si>
    <t>La meta fisica es igual al 100% de niños (as) de 3 a 11 años de edad programados en la Sub producto de tratamiento de errores refractivos.</t>
  </si>
  <si>
    <t>Sumatoria de actividades registradas como Prueba y ajuste de anteojos, código de procedimiento (Z460) con la numeración (2) correspondiente en casillero LAB</t>
  </si>
  <si>
    <t>5001402</t>
  </si>
  <si>
    <t>5001402 TRATAMIENTO DE ERRORES REFRACTIVOS</t>
  </si>
  <si>
    <t>La meta fisica es igual al 100% de niños(as) de 3 a 11 años de edad afiliados al SIS programados para diagnóstico definitivo de errores refractivos en establecimientos con capacidad resolutiva.</t>
  </si>
  <si>
    <t>Sumatoria de actividades registradas como Prueba y ajuste de anteojos código de procedimiento (Z460) con registro (D) en tipo de diagnóstico.</t>
  </si>
  <si>
    <t>5001403</t>
  </si>
  <si>
    <t>5001403 DIAGNÓSTICO, TRATAMIENTO Y CONTROL MEDIANTE OFERTA MÓVIL PARA NIÑOS CON ERRORES REFRACTIVOS</t>
  </si>
  <si>
    <t>La meta fisica es igual al 100% de niños(as) de 3 a 11 años programados para diagnóstico de errores refractivos en establecimientos de salud que no cuentan con capacidad resolutiva.</t>
  </si>
  <si>
    <t xml:space="preserve">La meta fisica es igual al 100% de niños(as) de 3 a 11 años programados para diagnóstico de errores refractivos en establecimientos de salud que no cuentan con capacidad resolutiva. </t>
  </si>
  <si>
    <t>5001502</t>
  </si>
  <si>
    <t>5001502 PERSONAS DE 18 A 29 AÑOS CON VALORACION CLINICA DE FACTORES DE RIESGO</t>
  </si>
  <si>
    <t xml:space="preserve">
10% de la poblacion  18 a 29 años  afiliados al SIS.
</t>
  </si>
  <si>
    <t>5001503</t>
  </si>
  <si>
    <t>5001503 PERSONAS DE 30 A 39 AÑOS CON VALORACIÓN CLÍNICA DE FACTORES DE RIESGO.</t>
  </si>
  <si>
    <t xml:space="preserve">10% de la población  30 a 39 años, afiliados al SIS.
</t>
  </si>
  <si>
    <t xml:space="preserve">Z019
</t>
  </si>
  <si>
    <t>5001504</t>
  </si>
  <si>
    <t>5001504 PERSONAS DE 5 A 11 AÑOS CON VALORACIÓN CLÍNICA DE FACTORES DE RIESGO</t>
  </si>
  <si>
    <t>10% de la población  de 5 a 11 años,afiliados al SIS.</t>
  </si>
  <si>
    <t>5001505</t>
  </si>
  <si>
    <t>5001505 PERSONAS MAYORES DE 60 AÑOS CON VALORACION CLINICA DE FACTORES DE RIESGO Y TAMIZAJE LABORATORIAL</t>
  </si>
  <si>
    <t xml:space="preserve">10% de la población  de 60 años, afiliados al SIS.
</t>
  </si>
  <si>
    <t>Z019
U262</t>
  </si>
  <si>
    <t>5001506</t>
  </si>
  <si>
    <t>5001506 POBLACION QUE ACCEDE A LABORATORIOS CLINICOS QUE CUENTAN CON PROGRAMA DE EVALUACION DE CALIDAD PARA EL DIAGNOSTICO Y CONTROL DE ENFERMEDADES CRONICAS NO TRANSMISIBLES</t>
  </si>
  <si>
    <t>EVALUACION</t>
  </si>
  <si>
    <t xml:space="preserve">Para la evaluación de la DIRESA/GERESA o DIRIS: una evaluación al 50% de laboratorios de su ámbito.
Para  la evaluación del INS: 01 evaluación al  20% de laboratorios  de referencia regional
</t>
  </si>
  <si>
    <t>RENIPRESS</t>
  </si>
  <si>
    <t>NO HAY BASE DE DATOS</t>
  </si>
  <si>
    <t>No se cuenta con información de INS</t>
  </si>
  <si>
    <t>0068001</t>
  </si>
  <si>
    <t>0068001 ASESORIA NUTRICIONAL PARA EL CONTROL DE ENFERMEDADES DENTALES</t>
  </si>
  <si>
    <t>En UPSS Consulta externa de establecimientos de salud con población asignada:
Incrementar 5%  de la poblacion  SIS que recibió Asesoría nutricional para el control de enfermedades dentales el año anterior
En  UPSS consulta externa de establecimientos de salud sin población asignada:    
Incrementar 3%  de la poblacion  SIS que recibió examen estomatologico realizadas el año anterior.
*No se debe considerar programar a las gestantes</t>
  </si>
  <si>
    <t>D1310</t>
  </si>
  <si>
    <t>5001507</t>
  </si>
  <si>
    <t>5001507 PERSONAS DE 40 A 59 AÑOS CON VALORACIÓN CLÍNICA DE FACTORES DE RIESGO Y TAMIZAJE LABORATORIAL</t>
  </si>
  <si>
    <t xml:space="preserve">10% de la población  de 40 a 59 años  afiliados al SIS.
</t>
  </si>
  <si>
    <t>3000016</t>
  </si>
  <si>
    <t>5000114</t>
  </si>
  <si>
    <t>5001601</t>
  </si>
  <si>
    <t>5001601 MANEJO DE EMERGENCIA O URGENCIA HIPERTENSIVA</t>
  </si>
  <si>
    <t>100% de personas atendidas con diagnóstico de crisis hipertensivas (urgencias y emergencias) reportadas el año anterior.</t>
  </si>
  <si>
    <t>EGRESOS EMERGENCIAS</t>
  </si>
  <si>
    <t xml:space="preserve">I10 
I11
I12
I13
</t>
  </si>
  <si>
    <t>NO, amerita revisión</t>
  </si>
  <si>
    <t>5001602</t>
  </si>
  <si>
    <t>5001602 TRATAMIENTO Y CONTROL DE PERSONAS CON DISLIPIDEMIA</t>
  </si>
  <si>
    <t>Incrementar 10%  al total de personas atendidas con diagnóstico de dislipidemia el año anterior.</t>
  </si>
  <si>
    <t>E78
99403.01</t>
  </si>
  <si>
    <t>5001604</t>
  </si>
  <si>
    <t>5001604 PACIENTE HIPERTENSO DE NO ALTO RIESGO CONTROLADO</t>
  </si>
  <si>
    <t>Incrementar 10%  al total de personas atendidas con hipertensión arterial de no alto riesgo controlado en el último año.</t>
  </si>
  <si>
    <t>I10 LAB PC</t>
  </si>
  <si>
    <t>5001605</t>
  </si>
  <si>
    <t>5001605 PACIENTES CON ENFERMEDAD CARDIOMETABOLICA ORGANIZADOS QUE RECIBEN EDUCACION PARA EL CONTROL DE LA ENFERMEDAD</t>
  </si>
  <si>
    <t>Incrementar  el 10% al total de personas que recibieron una de las siguientes actividades:sesiones educativa o sesión demostrativa o sesión de grupo de ayuda mutua el año anterior</t>
  </si>
  <si>
    <t>el 10% al total de personas que recibieron una de las siguientes actividades:sesiones educativa o sesión demostrativa o sesión de grupo de ayuda mutua el año anterior</t>
  </si>
  <si>
    <t>C0009
C0010
C0012
U0050 
U0051  Lab 1--10+</t>
  </si>
  <si>
    <t>C0009
C0010
C0012
U0050 
U0051</t>
  </si>
  <si>
    <t>5001606</t>
  </si>
  <si>
    <t>5001606 PERSONAS HIPERTENSAS CON TRATAMIENTO ESPECIALIZADO</t>
  </si>
  <si>
    <t>Incrementar 10%  al total de personas atendidas con hipertensión arterial de  alto riesgo y muy alto riesgo en el último año.</t>
  </si>
  <si>
    <t xml:space="preserve">10%  al total de personas atendidas con hipertensión arterial de  alto riesgo y muy alto riesgo en el último año.
</t>
  </si>
  <si>
    <t>I10
I11
I12
I13 
LAB PC</t>
  </si>
  <si>
    <t xml:space="preserve">I10
I11
I12
I13 
</t>
  </si>
  <si>
    <t>5001607</t>
  </si>
  <si>
    <t>5001607 PACIENTES HIPERTENSOS CON ESTRATIFICACION DE RIESGO CARDIOVASCULAR</t>
  </si>
  <si>
    <t>10% adicional de las personas atendidas el año anterior a los que se les ha calculado el riesgo cardiovascular.</t>
  </si>
  <si>
    <t>I10
Z136 LAB: BAJO, MODERADO O ALTO</t>
  </si>
  <si>
    <t>3000017</t>
  </si>
  <si>
    <t>5000115</t>
  </si>
  <si>
    <t>5001701</t>
  </si>
  <si>
    <t>5001701 MANEJO BASICO DE CRISIS HIPOGLICEMICA O HIPERGLICEMICA EN PACIENTES DIABETICOS</t>
  </si>
  <si>
    <t xml:space="preserve">El 100% de las personas atendidas por hipoglucémica o crisis hiperglucémica reportados el año anterior.
</t>
  </si>
  <si>
    <t xml:space="preserve">EGRESOS EMERGENCIA
</t>
  </si>
  <si>
    <t>E16.0
E16.1
E16.2 
E10.0
E11.0  (CETOACIDOSIS)</t>
  </si>
  <si>
    <t>5001703</t>
  </si>
  <si>
    <t>5001703 PACIENTE DIABÉTICO NO COMPLICADO CONTROLADO</t>
  </si>
  <si>
    <t xml:space="preserve">
Incrementar 10%  al total de personas atendidas con diabetes mellitus no complicados en el año anterior.
</t>
  </si>
  <si>
    <t>E10.9
E11.9
E13.9 
E14.9  LAB PC</t>
  </si>
  <si>
    <t>5001704</t>
  </si>
  <si>
    <t>5001704 PACIENTES DIABETICOS CON TRATAMIENTO ESPECIALIZADO</t>
  </si>
  <si>
    <t xml:space="preserve">Incrementar el 10% de personas atendidas con diabetes mellitus tipo 1 o tipo 2 complicada atendidos el año anterior.
</t>
  </si>
  <si>
    <t>10% de personas atendidas con diabetes mellitus tipo 1 o tipo 2 complicada atendidos el año anterior.</t>
  </si>
  <si>
    <t xml:space="preserve">HIS 
</t>
  </si>
  <si>
    <t>E11.2-8
E13.2-8 
E14.2-8 LAB PC</t>
  </si>
  <si>
    <t>E11.2-8
E13.2-8 
E14.2-8</t>
  </si>
  <si>
    <t>5001705</t>
  </si>
  <si>
    <t>5001705 VALORACIÓN DE COMPLICACIONES EN PERSONAS CON DIABETES</t>
  </si>
  <si>
    <t xml:space="preserve">Incrementar el 10% de las personas atendidas el año anterior con diagnóstico de diabetes mellitus tipo 1 y tipo 2.
</t>
  </si>
  <si>
    <t>10% de las personas atendidas el año anterior con diagnóstico de diabetes mellitus tipo 1 y tipo 2.</t>
  </si>
  <si>
    <t>E10
E11
E13
E14  LAB VAL</t>
  </si>
  <si>
    <t xml:space="preserve">E10
E11
E13
E14  </t>
  </si>
  <si>
    <t>5001706</t>
  </si>
  <si>
    <t>5001706 MANEJO DEL SOBREPESO Y OBESIDAD</t>
  </si>
  <si>
    <t xml:space="preserve">Incrementar  el 10% adicional de las personas atendidas el año anterior con diagnóstico de sobrepeso y obesidad el año previo. 
</t>
  </si>
  <si>
    <t>E66.0 
E66.9</t>
  </si>
  <si>
    <t>5001707</t>
  </si>
  <si>
    <t>5001707 MANEJO DE LA ENFERMEDAD RENAL DIABETICA</t>
  </si>
  <si>
    <t xml:space="preserve">Incrementar el 10% de personas atendidas con  diabetes mellitus y diagnóstico de enfermedad renal crónica en el primer  nivel de atención  el año previo.
</t>
  </si>
  <si>
    <t>10% de la Meta Física del subproducto 5001707</t>
  </si>
  <si>
    <t xml:space="preserve">
E10.2, E11.2, E13.2 y E14.2
N18.0.</t>
  </si>
  <si>
    <t>Solo programan establecimientos de salud que cuente con información oficial sobre fuentes de exposición a agentes contaminantes en su ámbito, teniendo en cuenta:
 • 20% de niños menores de 12 años y gestantes afiliados al SIS en zonas urbanas.
 • 80% de niños menores de 12 años y gestantes afiliados al SIS en zonas rurales.
 Fuente: Reporte de afiliados al SIS y mapa que identifica ámbitos con fuentes de exposición a agentes contaminantes, elaborados por la Micro Red, Red o DIRESA.</t>
  </si>
  <si>
    <t>• Reporte de afiliados al SIS.
 • Mapa que identifica ámbitos con fuentes de exposición a agentes contaminantes, elaborados por la Micro Red, Red o DIRESA.</t>
  </si>
  <si>
    <t>Sumatoria de personas que han recibido atenciones registradas con los códigos del listado, con el código asociado a contaminación con metales pesados (CMP) en el campo LAB y con tipo de financiamiento SIS (2).
 • Z585 Exposición a otras contaminantes del ambiente físico
 • Z578 Exposición ocupacional a contaminantes
 • Z581 Exposición al aire contaminado 
 • Z582 Exposición al agua contaminada 
 • Z583 Exposición al suelo contaminado 
 Fuente: Reporte HIS</t>
  </si>
  <si>
    <t>Sumatoria de atenciones registradas con el código de toma muestra, asociado a CMP en el campo LAB y con tipo financiamiento SIS (2), U2141 Toma de muestra.
 Fuente: Reporte HIS</t>
  </si>
  <si>
    <t>Sumatoria de atenciones registradas con el código de evaluación y entrega de resultados de diagnóstico, asociado a CMP en el campo LAB y con tipo financiamiento SIS (2).
 U262 Evaluación y entrega de resultados de diagnóstico.
 Fuente: Reporte HIS</t>
  </si>
  <si>
    <t>FAMILIA EN ZONAS DE RIESGO INFORMADA QUE REALIZAN PRACTICAS HIGIENICAS SANITARIAS PARA PREVENIR LAS ENFERMEDADES NO TRANSMISIBLES ( MENTAL, BUCAL, OCULAR, METALES PESADOS, HIPERTENSION ARTERIAL Y DIABETES MELLITUS )</t>
  </si>
  <si>
    <t>PROMOCION DE PRACTICAS HIGIENICAS SANITARIAS EN FAMILIAS EN ZONAS DE RIESGO PARA PREVENIR LAS ENFERMEDADES NO TRANSMISIBLES</t>
  </si>
  <si>
    <t>FAMILIAS QUE RECIBEN SESIONES EDUCATIVAS Y DEMOSTRATIVAS EN PRÁCTICAS SALUDABLES FRENTE A LAS ENFERMEDADES NO TRASMISIBLES</t>
  </si>
  <si>
    <t>CAPACITACION A ACTORES SOCIALES PARA LA PROMOCION DE PRACTICAS Y ENTORNOS SALUDABLES PARA PREVENIR FACTORES DE RIESGO DE ENFERMEDADES NO TRANSMISIBLES</t>
  </si>
  <si>
    <t>FUNCIONARIOS MUNICIPALES CAPACITADOS PARA LA GENERACIÓN DE ENTORNOS SALUDABLES FRENTE A LAS ENFERMEDADES NO TRASMISIBLES.</t>
  </si>
  <si>
    <t>DOCENTES CAPACITADOS QUE DESARROLLAN ACCIONES PARA LA PROMOCIÓN DE LA ALIMENTACIÓN SALUDABLE, ACTIVIDAD FÍSICA, SALUD OCULAR Y SALUD BUCAL</t>
  </si>
  <si>
    <t>LIDERES COMUNITARIOS CAPACITADOS REALIZAN VIGILANCIA CIUDADANA PARA LA REDUCCIÓN DE LA CONTAMINACIÓN POR METALES PESADOS, SUSTANCIAS QUÍMICAS E HIDROCARBUROS</t>
  </si>
  <si>
    <t>0024</t>
  </si>
  <si>
    <t>3000818</t>
  </si>
  <si>
    <t>5006010</t>
  </si>
  <si>
    <t>0081801</t>
  </si>
  <si>
    <t>0081801 ATENCION DE LA PACIENTE CON LESIONES PREMALIGNAS DE CUELLO UTERINO CON ABLACION</t>
  </si>
  <si>
    <t>DIRESA/GERESA con EESS asignados, redes, Hospitales
El 10% adicional al número de mujeres tratadas con terapia de ablación para lesiones premalignas de cuello uterino en el establecimiento de salud el año anterior.</t>
  </si>
  <si>
    <t>EESS del I Nivel de atención y el II Nivel con población asignada:
 El 10% adicional al número de mujeres tratadas con terapia de ablación para lesiones premalignas de cuello uterino en el EEESS en el año anterior</t>
  </si>
  <si>
    <t xml:space="preserve">HIS MINSA.
</t>
  </si>
  <si>
    <t>57511</t>
  </si>
  <si>
    <t>3000361</t>
  </si>
  <si>
    <t>5005998</t>
  </si>
  <si>
    <t>0215071</t>
  </si>
  <si>
    <t>0215071 FUNCIONARIOS MUNICIPALES SENSIBILIZADOS PARA LA PROMOCIÓN DE PRACTICAS Y ENTORNOS SALUDABLES PARA LA PREVENCIÓN DEL CÁNCER</t>
  </si>
  <si>
    <t>20% de familias inscritas en comités de Vaso de Leche y Comedores Populares de distritos de instituciones educativas de nivel primaria y secundaria (docentes de instituciones educativas ubicadas en las municipalidades priorizados por la DIRESA entre representantes de Promoción de la Salud, Control y Prevención del Cáncer y Epidemiología de las DIRESA/GERESA7DIRIS quienes hagan sus veces).</t>
  </si>
  <si>
    <t>·       Directorio Nacional de municipalidades provinciales, distritales y de centros poblados (http://www.inei.gob.pe/biblioineipub/bancopub/Est/Lib1018/index.html).</t>
  </si>
  <si>
    <t>MINSA/OGTI-HIS</t>
  </si>
  <si>
    <t>0215072</t>
  </si>
  <si>
    <t>0215072 DOCENTES  CAPACITADOS PARA LA PROMOCIÓN DE PRACTICAS Y ENTORNOS SALUDABLES PARA LA PREVENCIÓN DEL CÁNCER</t>
  </si>
  <si>
    <t>20% de padres de familias de instituciones educativas del nivel primaria y secundaria de los distritos priorizados con problemas de cáncer por la DIRESA/GERESA/DIRIS, hospitales con población asignada y redes</t>
  </si>
  <si>
    <t xml:space="preserve">• Directorio Nacional de municipalidades provinciales, distritales y de centros poblados (http://www.inei.gob.pe/biblioineipub/bancopub/Est/Lib1018/index.html).
• Registro actualizado de familias según mapa de sectorización.
• Padrón de instituciones educativas de los distritos priorizados.
• Población estimada (INEI-Dirección técnica de demografía/ MINSA-OGTI
</t>
  </si>
  <si>
    <t>3000815</t>
  </si>
  <si>
    <t>5006000</t>
  </si>
  <si>
    <t>0215073</t>
  </si>
  <si>
    <t>0215073 CONSEJERIA PREVENTIVA EN FACTORES DE RIESGO PARA EL CANCER</t>
  </si>
  <si>
    <t xml:space="preserve">DIRESA/GERESA con EESS, DIRIS, Red de Salud y hospital con población asginada
10% de la población de 18 a 75 años asignada al EESS.
</t>
  </si>
  <si>
    <t>EESS del I-1 al I-4 Nivel de atención y el II Nivel con población asignada (Listado adjunto 1):
 10% de la población de 18 a 75 años afiliada al SIS</t>
  </si>
  <si>
    <t>La población en el rango de edad según INEI.</t>
  </si>
  <si>
    <t>Poblaciòn afiliada SIS</t>
  </si>
  <si>
    <t>HIS MINSA</t>
  </si>
  <si>
    <t>99402.08</t>
  </si>
  <si>
    <t>5006001</t>
  </si>
  <si>
    <t>0215074</t>
  </si>
  <si>
    <t>0215074 CONSEJERIA PARA PACIENTES DIAGNOSTICADOS CON CANCER</t>
  </si>
  <si>
    <t>En establecimientos de 2° y 3° nivel (hospitales e institutos)
80% de personas con diagnóstico y/o tratamiento de cáncer programadas en los productos de atención del cáncer.</t>
  </si>
  <si>
    <t xml:space="preserve">EESS del II - III Nivel de atención
10% adicional de las personas con  segunda consejería. </t>
  </si>
  <si>
    <t>Reporte HIS de personas con consejerías de cáncer con diagnóstico y/o tratamiento por cáncer</t>
  </si>
  <si>
    <t>HIS – MINSA</t>
  </si>
  <si>
    <t>HIS MINSA.</t>
  </si>
  <si>
    <t>EGRESOS HOSPITALARIOS</t>
  </si>
  <si>
    <t>99401.26</t>
  </si>
  <si>
    <t>99401.26 LAB=2</t>
  </si>
  <si>
    <t>3000004</t>
  </si>
  <si>
    <t>5006002</t>
  </si>
  <si>
    <t>0215075</t>
  </si>
  <si>
    <t>0215075 TAMIZAJE CON PAPANICOLAOU PARA DETECCION DE CANCER DE CUELLO UTERINO</t>
  </si>
  <si>
    <t>DIRESA/GERESA con población asignada, DIRIS, Red, Hospital e Instituto.
El 20% de la población femenina de 25 a 64 años asignada al EESS para el tamizaje de cáncer de cuello uterino a través de PAP .
Hospitales e Institutos
Según la proyección de PAP que como EESS  tiene de las tomas de los EESS de primer nivel como referencia, en tanto solo harán lectura. No realizan toma de muestr para PAP de tamizaje.
Fuente de Recolección de Datos: Población INEI</t>
  </si>
  <si>
    <t>EESS del I-1 al I-4 Nivel de atención y el II Nivel con población asignada (Listado adjunto 1):
 20% de la población femenina de 25 a 64 años afiliada al SIS para el tamizaje de cáncer de cuello uterino a través de PAP.
CONSIDERACIONES : * En el grupo poblacional femenino de 30 a 49 años de edad, los procedimientos de tamizaje no deben suponerse, es decir solo se realizará un procedimiento de tamizaje, sea IVAA o PAP o PM-VPH, de acuerdo a la oferta existente en el establecimiento de salud. 
** Si el establecimiento de salud cuenta con más de una oferta de tamizaje para la población femenina de 30 a 49 años, se ofertará en el siguiente orden: PM-VPH, IVAA y PAP. 
*** Para las regiones donde se esté implementando la detección molecular de virus papiloma humano, esta reemplazará a tamizaje con IVAA y PAP para detección de cáncer de cuello uterino, en la población femenina de 30 a 49 años.</t>
  </si>
  <si>
    <t xml:space="preserve">La población femenina en el rango de edad de 25 a 64 años asignada al EESS (base población INEI) 
</t>
  </si>
  <si>
    <t>88141</t>
  </si>
  <si>
    <t>I1 / I2 / I3 / I4 / II1 / II2 / III1 / - / - / - / - / -</t>
  </si>
  <si>
    <t xml:space="preserve">La programación de la meta le corresponderá  al establecimiento de salud de mayor capacidad de resolución más cercano a la Municipalidad. </t>
  </si>
  <si>
    <t>5006003</t>
  </si>
  <si>
    <t>0215076</t>
  </si>
  <si>
    <t>0215076 TAMIZAJE CON INSPECCION VISUAL CON ACIDO ACETICO PARA DETECCION DE CANCER DE CUELLO UTERINO</t>
  </si>
  <si>
    <t xml:space="preserve">DIRIS CON EESS 1ER NIVEL DE ATENCIÓN -DIRESA/GERESA con población asignada territorialmente, Red de Salud
El 20% de la población femenina de 30 a 49 años asignada al establecimiento de salud para el tamizaje de cáncer de cuello uterino a través de IVAA.
</t>
  </si>
  <si>
    <t>EESS del I1- al I4 Nivel de atención y el II Nivel con población asignada (Listado adjunto 1):
 20% de la población femenina de 30 a 49 años afiliada al SIS para el tamizaje de cáncer de cuello uterino a través de IVAA.</t>
  </si>
  <si>
    <t>La población femenina en el rango de edad de 30 a 49 años asignada al EESS (base población según INEI).</t>
  </si>
  <si>
    <t>88141.01</t>
  </si>
  <si>
    <t>5006004</t>
  </si>
  <si>
    <t>0215077</t>
  </si>
  <si>
    <t>0215077 DETECCION MOLECULAR DE VIRUS PAPILOMA HUMANO</t>
  </si>
  <si>
    <t>DIRESA/GERESA con población asignada territorialmente, DIRIS y Red de Salud
El 20% de la población femenina de 30 a 49 años asignada al EESS para el tamizaje de cáncer de cuello uterino a través de Test de VPH.
Al ser una prueba en proceso de implementación las regiones que programará para el 2018 son: Tumbes, Loreto, Junín, Arequipa, Cajamarca, Ica, La Libertad, Lambayeque, Lima (Metropolitana y Provincias), Moquegua, Lima, Pasco; incrementándose para el 2019 la totalidad de las regiones.
Hospitales e Institutos
Según la proyección de PAP que como EESS referencia tiene de las tomas de los EESS de primer nivel, en tanto solo harán lectura.</t>
  </si>
  <si>
    <t>EESS del I1-I4 Nivel de atención y el II Nivel con población asignada (Listado adjunto 1):
 20% de la población femenina de 30 a 49 años afiliada al SIS para el tamizaje de cáncer de cuello uterino a través de Test de VPH.
CONSIDERACIONES: 
Prueba en proceso de implementación progresiva, 2020: Junín, Loreto y LIma Región y Lima Metropolitana, Huanuco</t>
  </si>
  <si>
    <t>La población femenina en el rango de edad de 30 a 49 años asignada al EESS (Base población según INEI). HIS</t>
  </si>
  <si>
    <t>Sumatoria de Cód: 87621 con LAB "A" y "N"</t>
  </si>
  <si>
    <t>I1 / I2 / I3 / I4 / II1 / II2 / III1 / - / - / - / - / SCF</t>
  </si>
  <si>
    <t>3000816</t>
  </si>
  <si>
    <t>5006005</t>
  </si>
  <si>
    <t>0215078</t>
  </si>
  <si>
    <t>0215078 TAMIZAJE EN MUJER  CON EXAMEN CLINICO DE MAMA PARA DETECCION DE CANCER DE MAMA</t>
  </si>
  <si>
    <t xml:space="preserve">DIRESA/GERESA con población asignada territorialmente, DISA y Red de Salud
El 20% de la población femenina de 40 a 69 años de la jurisdicción para las redes de salud y DIRESA con EESS asignados, para el examen clínico de mamas. (I nivel de atención). Fuente de Recolección de Datos:
Población INEI
</t>
  </si>
  <si>
    <t>EESS del I-1 al I-4 Nivel de atención y el II Nivel con población asignada (Listado adjunto 1):
 20% de la población femenina de 40 a 69 años afiliada al SIS para el tamizaje de cáncer de mama a través del ECM</t>
  </si>
  <si>
    <t>La población femenina en el rango de edad de 40 a 69 años asignada al EESS (Base población INEI).</t>
  </si>
  <si>
    <t>Población afiliada SIS</t>
  </si>
  <si>
    <t>Z123</t>
  </si>
  <si>
    <t>TAMIZAJE EN MUJER CON MAMOGRAFIA BILATERAL PARA DETECCION DE CANCER DE MAMA</t>
  </si>
  <si>
    <t>0081601 TAMIZAJE EN MUJER  CON MAMOGRAFIA BILATERAL PARA DETECCION DE CANCER DE MAMA</t>
  </si>
  <si>
    <t xml:space="preserve">EESS del I - II – III Nivel de Atención: (Listado mamografos)
Establecimiento que cuentan con mamógrafo operativo: Programar 15 mamografías por turno, por 20 turnos al mes por 11 meses. Debiendo realizar un mínimo de 3,300 mamografías al año por equipo de mamografía operativo. 
</t>
  </si>
  <si>
    <t>Listado de Mamógrafos</t>
  </si>
  <si>
    <t>NO, ajuste MINSA</t>
  </si>
  <si>
    <t>3000817</t>
  </si>
  <si>
    <t>5006007</t>
  </si>
  <si>
    <t>0215080</t>
  </si>
  <si>
    <t>0215080 TAMIZAJE PARA DETECCION DE CANCER DE COLON Y RECTO</t>
  </si>
  <si>
    <t xml:space="preserve">DIRESA con EESS y redes de salud:
El 15% de la población de 50 a 75 años asignada a la UE para el tamizaje de colon-recto.
</t>
  </si>
  <si>
    <t>EESS del I-1 al I-4 Nivel de atención y el II Nivel con población asignada (Listado adjunto 1):
 15% de la población de 50 a 70 años afiliada al SIS</t>
  </si>
  <si>
    <t xml:space="preserve">La población en el rango de edad de 50 a 75 años asignada al EESS (Base poblacional según INEI).
</t>
  </si>
  <si>
    <t>82270</t>
  </si>
  <si>
    <t>5006008</t>
  </si>
  <si>
    <t>0215081</t>
  </si>
  <si>
    <t>0215081 TAMIZAJE PARA DETECCION DE CANCER DE PROSTATA</t>
  </si>
  <si>
    <t xml:space="preserve">DIRESA/GERESA con población asignada territorialmente, DISA y Red de Salud
El 15% de la población masculina de 40 a 75 años asignada a la UE para el tamizaje de cáncer de próstata.
</t>
  </si>
  <si>
    <t xml:space="preserve">EESS del I-1 al I-4 Nivel de atención y el II Nivel con población asignada (Listado adjunto 1):
15% de varones de 40 a 75 años afiliada al SIS </t>
  </si>
  <si>
    <t>La población masculina en el rango de edad de 40 a 75 años asignada al EESS (Base poblacional INEI).</t>
  </si>
  <si>
    <t>84152 / Z125</t>
  </si>
  <si>
    <t>5006009</t>
  </si>
  <si>
    <t>0215082</t>
  </si>
  <si>
    <t>0215082 TAMIZAJE PARA DETECCION DE CANCER DE PIEL</t>
  </si>
  <si>
    <t>DIRESA/GERESA con población asignada territorialmente, DISA y Red de Salud
El 15% de la población de 18 a 70 años asignada a la UE para el tamizaje de cáncer de piel.</t>
  </si>
  <si>
    <t>EESS del I-1 al I-4 Nivel de atención y el II Nivel con población asignada:
 15% de la población de 18 a 70 años afiliada al SIS</t>
  </si>
  <si>
    <t>La población de personas en el rango de edad de 18 a 70 años asignada al EESS (Base poblacional según INEI).</t>
  </si>
  <si>
    <t>Z128 / Z132</t>
  </si>
  <si>
    <t>5006011</t>
  </si>
  <si>
    <t>0215084</t>
  </si>
  <si>
    <t>0215084 ATENCION DE LA PACIENTE CON LESIONES PREMALIGNAS DE CUELLO UTERINO CON ESCISION</t>
  </si>
  <si>
    <t>DIRESA/GERESA con EESS asignados, DIRIS,Red, Hospitales e instituto
El 10% adicional al número de mujeres tratadas con terapia de escisión para lesiones premalignas de cuello uterino en el establecimiento de salud el año anterior.</t>
  </si>
  <si>
    <t>EESS del I (I-4) - II - III Nivel de atención con capacidad resoluitiva
 El 10% adicional al número de mujeres tratadas con terapia de escisión para lesiones premalignas de cuello uterino en el EEESS en el año anterior</t>
  </si>
  <si>
    <t>57522</t>
  </si>
  <si>
    <t>3000365</t>
  </si>
  <si>
    <t>5006012</t>
  </si>
  <si>
    <t>0215085</t>
  </si>
  <si>
    <t>0215085 DIAGNOSTICO DEL CANCER DE CUELLO UTERINO</t>
  </si>
  <si>
    <t>Hospital e institutos
10 % adicional al número de mujeres con diagnóstico presuntivo de cáncer de cuello uterino atendidos de acuerdo a la capacidad resolutiva durante el año anterior; por referencia y/o demanda, debidamente registrados.</t>
  </si>
  <si>
    <t>EESS: II - III Nivel de atención
30% adicional al número de mujeres con diagnóstico definitivo de cáncer de cuello uterino  del año anterior.</t>
  </si>
  <si>
    <t xml:space="preserve">Reporte de registros hospitalarios, reporte HIS – MINSA, registros SIS – FISSAL, registro de Vigilancia Epidemiológica de Cáncer (VEC).
Las fuentes de información deben ser concordantes con los registrados (oportuna y correctamente) en la historia clínica, reportado por el HIS, VEC y FUAs, que corresponda; Garantizando concordancia y control (duplicidad)
</t>
  </si>
  <si>
    <t xml:space="preserve">Reporte de registros hospitalarios, reporte HIS – MINSA, registro de Vigilancia Epidemiológica de Cáncer (VEC), registro SIS – FISSAL
Las fuentes de información deben ser concordantes con los registrados (oportuna y correctamente) en la historia clínica, reportado por el HIS, VEC y FUAs, que corresponda; Garantizando concordancia y control (duplicidad).
</t>
  </si>
  <si>
    <t>57000</t>
  </si>
  <si>
    <t>Sumatoria de C53 con "D"</t>
  </si>
  <si>
    <t>5006013</t>
  </si>
  <si>
    <t>0215086</t>
  </si>
  <si>
    <t>0215086 TRATAMIENTO DEL CANCER DE CUELLO UTERINO</t>
  </si>
  <si>
    <t>Hospital e institutos
El 10 % adicional al número de mujeres con diagnóstico definitivo de cáncer de cuello uterino para el estadiaje y/o inicio de tratamiento de cáncer de cuello uterino atendidos de acuerdo a la capacidad resolutiva durante el año anterior; por referencia y/o demanda, debidamente registrados.</t>
  </si>
  <si>
    <t>EESS: II - III Nivel de atención
10% adicional al número de mujeres con diagnóstico definitivo de cáncer de cuello uterino  del año anterior.</t>
  </si>
  <si>
    <t xml:space="preserve">Reporte del Registro de Vigilancia Epidemiológica de Cáncer (VEC), registros hospitalarios, reporte HIS - MINSA, registro SIS - FISSAL.
Las fuentes de información deben ser concordantes con los registrados (oportuna y correctamente) en la historia clínica, reportado por el HIS, VEC y FUAs, que corresponda; Garantizando concordancia y control (duplicidad)
</t>
  </si>
  <si>
    <t xml:space="preserve">Reporte del Registro de Vigilancia Epidemiológica de Cáncer (VEC), registros hospitalarios, reporte HIS - MINSA, registro SIS - FISSAL.
Las fuentes de información deben ser concordantes con los registrados (oportuna y correctamente) en la historia clínica, reportado por el HIS, VEC y FUAs, que corresponda; Garantizando concordancia y control (duplicidad)
</t>
  </si>
  <si>
    <t>77305/ 96410</t>
  </si>
  <si>
    <t>3000366</t>
  </si>
  <si>
    <t>5006014</t>
  </si>
  <si>
    <t>0215087</t>
  </si>
  <si>
    <t>0215087 DIAGNOSTICO DEL CANCER DE MAMA</t>
  </si>
  <si>
    <t>Hospital e institutos
10 % adicional al número de mujeres con diagnóstico presuntivo de cáncer de mama atendidos de acuerdo a la capacidad resolutiva durante el año anterior; por referencia y/o demanda, debidamente registrados.</t>
  </si>
  <si>
    <t>EESS: II - III Nivel de atención
30% adicional al número de mujeres con diagnóstico definitivo de cáncer de mama atendidos el año anterior.</t>
  </si>
  <si>
    <t>Reporte de registro de Vigilancia Epidemiológica de Cáncer (VEC), registros hospitalarios, reporte HIS – MINSA, registros SIS - FISSAL.</t>
  </si>
  <si>
    <t xml:space="preserve">Reporte del Registro de Vigilancia Epidemiológica de Cáncer (VEC), registros hospitalarios, reporte HIS - MINSA, registro SIS - FISSAL.Las fuentes de información deben ser concordantes con los registrados (oportuna y correctamente) en la historia clínica, reportado por el HIS, VEC y FUAs, que corresponda; Garantizando concordancia y control (duplicidad)
</t>
  </si>
  <si>
    <t>19102</t>
  </si>
  <si>
    <t>Sumatoria de C509 con "D"</t>
  </si>
  <si>
    <t>5006015</t>
  </si>
  <si>
    <t>0215088</t>
  </si>
  <si>
    <t>0215088 TRATAMIENTO DEL CANCER DE MAMA</t>
  </si>
  <si>
    <t xml:space="preserve">Hospital e institutos relacionados al PP 0024
Estadio I: EESS del nivel II y III
El 10 % adicional al número de mujeres con diagnóstico definitivo de cáncer de mam para el estadiaje y/o inicio de tratamiento de cáncer de cuello uterino atendidos de acuerdo a la capacidad resolutiva durante el año anterior; por referencia y/o demanda, debidamente registrados.
</t>
  </si>
  <si>
    <t>EESS: II - III Nivel de atención
10% adicional al número de mujeres con diagnóstico definitivo de cáncer de mama atendidos el año anterior.</t>
  </si>
  <si>
    <t xml:space="preserve">Reporte de registro de Vigilancia Epidemiológica de Cáncer (VEC), registros hospitalarios, reporte HIS – MINSA, registros SIS - FISSAL.
Las fuentes de información deben ser concordantes con los registrados (oportuna y correctamente) en la historia clínica, reportado por el HIS, VEC y FUAs, que corresponda; Garantizando concordancia y control (duplicidad).
</t>
  </si>
  <si>
    <t>Reporte del Registro de Vigilancia Epidemiológica de Cáncer (VEC), registros hospitalarios, reporte HIS - MINSA, registro SIS - FISSAL.</t>
  </si>
  <si>
    <t>3000367</t>
  </si>
  <si>
    <t>5006016</t>
  </si>
  <si>
    <t>0215089</t>
  </si>
  <si>
    <t>0215089 DIAGNOSTICO  DEL CANCER DE ESTOMAGO</t>
  </si>
  <si>
    <t>Hospital e institutos relacionados al PP 0024
10 % adicional al número de personas con diagnóstico presuntivo de cáncer de estómago atendidos de acuerdo a la capacidad resolutiva durante el año anterior; por referencia y/o demanda, debidamente registrados.</t>
  </si>
  <si>
    <t>EESS: II - III Nivel de atención
30 % adicional al número de personas con diagnóstico definictivo de cáncer de estómago atendidos el año anterior.</t>
  </si>
  <si>
    <t xml:space="preserve">Reporte de registros hospitalarios, reporte HIS – MINSA, registros SIS – FISSAL, registro de Vigilancia Epidemiológica de Cáncer (VEC).
Las fuentes de información deben ser concordantes con los registrados (oportuna y correctamente) en la historia clínica, reportado por el HIS, VEC y FUAs, que corresponda; Garantizando concordancia y control (duplicidad)
</t>
  </si>
  <si>
    <t xml:space="preserve">Reporte de registros hospitalarios, reporte HIS – MINSA, registro de Vigilancia Epidemiológica de Cáncer (VEC), registro SIS – FISSAL.
Las fuentes de información deben ser concordantes con los registrados (oportuna y correctamente) en la historia clínica, reportado por el HIS, VEC y FUAs, que corresponda; Garantizando concordancia y control (duplicidad.
</t>
  </si>
  <si>
    <t>43234/ 43600</t>
  </si>
  <si>
    <t>Sumatoria C169 con "D"</t>
  </si>
  <si>
    <t>5006017</t>
  </si>
  <si>
    <t>0215090</t>
  </si>
  <si>
    <t>0215090 TRATAMIENTO DEL CANCER DE ESTOMAGO</t>
  </si>
  <si>
    <t>Hospital del tercer nivel de atención e institutos relacionados al PP 0024
El 10 % adicional al número de personas con diagnóstico definitivo de cáncer de estómago para el estadiaje y/o inicio de tratamiento de cáncer de estómago  atendidos de acuerdo a la capacidad resolutiva durante el año anterior; por referencia y/o demanda, debidamente registrados.</t>
  </si>
  <si>
    <t>EESS: II - III Nivel de atención
10 % adicional al número de personas con diagnóstico definitivo de cáncer de estómago atendidos  el año anterior</t>
  </si>
  <si>
    <t>Fuente:
Reporte del Registro de Vigilancia Epidemiológica de Cáncer (VEC), registros hospitalarios, reporte HIS - MINSA, registro SIS - FISSAL.
Las fuentes de información deben ser concordantes con los registrados (oportuna y correctamente) en la historia clínica, reportado por el HIS, VEC y FUAs, que corresponda; Garantizando concordancia y control (duplicidad)</t>
  </si>
  <si>
    <t>Sumatoria de C169 con"D"</t>
  </si>
  <si>
    <t>3000368</t>
  </si>
  <si>
    <t>5006018</t>
  </si>
  <si>
    <t>0215091</t>
  </si>
  <si>
    <t>0215091 DIAGNOSTICO DEL CANCER DE PROSTATA</t>
  </si>
  <si>
    <t>Hospital e institutos
10 % adicional al número de varones con diagnóstico presuntivo de cáncer de próstata atendidos de acuerdo a la capacidad resolutiva durante el año anterior; por referencia y/o demanda, debidamente registrados.</t>
  </si>
  <si>
    <t>EESS: II - III Nivel de atención
30 % adicional de varones número de personas con diagnóstico definitivo de cáncer de estómago atendidos  el año anterior</t>
  </si>
  <si>
    <t>Reporte de registros hospitalarios, reporte HIS – MINSA, registros SIS – FISSAL, registro de Vigilancia Epidemiológica de Cáncer (VEC).</t>
  </si>
  <si>
    <t>Reporte de registros hospitalarios, reporte HIS – MINSA, registro de Vigilancia Epidemiológica de Cáncer (VEC), registro SIS – FISSAL.</t>
  </si>
  <si>
    <t>55700</t>
  </si>
  <si>
    <t>Sumatoria de C61 con"D"</t>
  </si>
  <si>
    <t>5006019</t>
  </si>
  <si>
    <t>0215092</t>
  </si>
  <si>
    <t>0215092 TRATAMIENTO DEL CANCER DE PROSTATA</t>
  </si>
  <si>
    <t>Hospital e institutos
El 10 % adicional al número de varones con diagnóstico definitivo de cáncer de próstata para el estadiaje y/o inicio de tratamiento de cáncer de próstatatendidos de acuerdo a la capacidad resolutiva durante el año anterior; por referencia y/o demanda, debidamente registrados.</t>
  </si>
  <si>
    <t>EESS: II - III Nivel de atención    
10 % adicional de varones con diagnóstico definitivo de cáncer de prostata atendidos durante el año anterior</t>
  </si>
  <si>
    <t>Reporte de registro de Vigilancia Epidemiológica de Cáncer (VEC), registros hospitalarios, reporte HIS – MINSA, registros SIS - FISSAL.
Las fuentes de información deben ser concordantes con los registrados (oportuna y correctamente) en la historia clínica, reportado por el HIS, VEC y FUAs, que corresponda; Garantizando concordancia y control (duplicidad).</t>
  </si>
  <si>
    <t>Reporte del Registro de Vigilancia Epidemiológica de Cáncer (VEC), registros hospitalarios, reporte HIS - MINSA, registro SIS - FISSAL.
Las fuentes de información deben ser concordantes con los registrados (oportuna y correctamente) en la historia clínica, reportado por el HIS, VEC y FUAs, que corresponda; Garantizando concordancia y control (duplicidad).</t>
  </si>
  <si>
    <t>Validar MEF</t>
  </si>
  <si>
    <t>3000369</t>
  </si>
  <si>
    <t>5006020</t>
  </si>
  <si>
    <t>0215093</t>
  </si>
  <si>
    <t>0215093 DIAGNOSTICO  DEL CANCER DE PULMON</t>
  </si>
  <si>
    <t>Hospital e institutos
10 % adicional al número de personas con diagnóstico presuntivo de cáncer de pulmón atendidos de acuerdo a la capacidad resolutiva durante el año anterior; por referencia y/o demanda, debidamente registrados.</t>
  </si>
  <si>
    <t>EESS: II - III Nivel de atención    
30% adicional al número de personas con diagnóstico definitivo de cáncer de pulmón atendidos  durante el año anterior</t>
  </si>
  <si>
    <t xml:space="preserve">Reporte de registros hospitalarios, reporte HIS – MINSA, registro de Vigilancia Epidemiológica de Cáncer (VEC), registro SIS – FISSAL.
Las fuentes de información deben ser concordantes con los registrados (oportuna y correctamente) en la historia clínica, reportado por el HIS, VEC y FUAs, que corresponda; Garantizando concordancia y control (duplicidad).
</t>
  </si>
  <si>
    <t>32096</t>
  </si>
  <si>
    <t>Sumatoria de C340+C341+C342+C343+C349 con "D"</t>
  </si>
  <si>
    <t>5006021</t>
  </si>
  <si>
    <t>0215094</t>
  </si>
  <si>
    <t>0215094 TRATAMIENTO DEL CANCER DE PULMON</t>
  </si>
  <si>
    <t>Hospital tercer nivel e institutos
El 10 % adicional al número de personas con diagnóstico definitivo de cáncer de pulmón para el estadiaje y/o inicio de tratamiento de cáncer de pulmón atendidos de acuerdo a la capacidad resolutiva durante el año anterior; por referencia y/o demanda, debidamente registrados.</t>
  </si>
  <si>
    <t>EESS: II - III Nivel de atención    
10 % adicional al número de personas con diagnóstico definitivo de cáncer de pulmón atendidos  durante el año anterior</t>
  </si>
  <si>
    <t xml:space="preserve">Reporte del Registro de Vigilancia Epidemiológica de Cáncer (VEC), registros hospitalarios, reporte HIS - MINSA, registro SIS - FISSAL.
Las fuentes de información deben ser concordantes con los registrados (oportuna y correctamente) en la historia clínica, reportado por el HIS, VEC y FUAs, que corresponda; Garantizando concordancia y control (duplicidad).
</t>
  </si>
  <si>
    <t>3000370</t>
  </si>
  <si>
    <t>5006022</t>
  </si>
  <si>
    <t>0215095</t>
  </si>
  <si>
    <t>0215095 DIAGNOSTICO DEL CANCER DE COLON Y RECTO</t>
  </si>
  <si>
    <t>Hospital e institutos
10 % adicional al número de personas con diagnóstico presuntivo de cáncer de colon - recto atendidos de acuerdo a la capacidad resolutiva durante el año anterior; por referencia y/o demanda, debidamente registrados.</t>
  </si>
  <si>
    <t xml:space="preserve">EESS: II - III Nivel de atención
30% adicional al número de personas con diagnóstico definitivo  de cáncer de colon - recto atendidos durante el año </t>
  </si>
  <si>
    <t>Reporte de registros hospitalarios, reporte HIS – MINSA, registros SIS – FISSAL, registro de Vigilancia Epidemiológica de Cáncer (VEC).
Las fuentes de información deben ser concordantes con los registrados (oportuna y correctamente) en la historia clínica, reportado por el HIS, VEC y FUAs, que corresponda; Garantizando concordancia y control (duplicidad)</t>
  </si>
  <si>
    <t xml:space="preserve">
Reporte de registros hospitalarios, reporte HIS – MINSA, registro de Vigilancia Epidemiológica de Cáncer (VEC), registro SIS – FISSAL.
Las fuentes de información deben ser concordantes con los registrados (oportuna y correctamente) en la historia clínica, reportado por el HIS, VEC y FUAs, que corresponda; Garantizando concordancia y control (duplicidad).
</t>
  </si>
  <si>
    <t>44388</t>
  </si>
  <si>
    <t>Sumatoria de C189 con "D"</t>
  </si>
  <si>
    <t>NO,ajuste MINSA</t>
  </si>
  <si>
    <t>5006023</t>
  </si>
  <si>
    <t>0215096</t>
  </si>
  <si>
    <t>0215096 TRATAMIENTO DEL CANCER DE COLON Y RECTO</t>
  </si>
  <si>
    <t xml:space="preserve">Hospital e institutos
El 10 % adicional al número de personas con diagnóstico definitivo de cáncer de colon - recto para el estadiaje y/o inicio de tratamiento de cáncer de colon atendidos de acuerdo a la capacidad resolutiva durante el año anterior; por referencia y/o demanda, debidamente registrados.
</t>
  </si>
  <si>
    <t>EESS: II - III Nivel de atención 
10 % adicional al número de persoans con diagnóstico definitivo de cáncer de colon - recto atendidos durante el año anterior.</t>
  </si>
  <si>
    <t xml:space="preserve">Reporte del Registro de Vigilancia Epidemiológica de Cáncer (VEC), registros hospitalarios, reporte HIS - MINSA, registro SIS - FISSAL.
Las fuentes de información deben ser concordantes con los registrados (oportuna y correctamente) en la historia clínica, reportado por el HIS, VEC y FUAs, que corresponda; Garantizando concordancia y control (duplicidad).
</t>
  </si>
  <si>
    <t>3000371</t>
  </si>
  <si>
    <t>5006024</t>
  </si>
  <si>
    <t>0215097</t>
  </si>
  <si>
    <t>0215097 DIAGNOSTICO  DEL CANCER DE HIGADO</t>
  </si>
  <si>
    <t xml:space="preserve">Hospital e institutos
10 % adicional al número de personas con diagnóstico presuntivo de cáncer de hígado atendidos de acuerdo a la capacidad resolutiva durante el año anterior; por referencia y/o demanda, debidamente registrados.
</t>
  </si>
  <si>
    <t>EESS: II - III Nivel de atención
30 % adicional al número de persoans con diagnóstico definitivo de cáncer de hígado atendidos durante el año anterior</t>
  </si>
  <si>
    <t>Reporte de registros hospitalarios, reporte HIS – MINSA, registro de Vigilancia Epidemiológica de Cáncer (VEC), registro SIS – FISSAL.
Las fuentes de información deben ser concordantes con los registrados (oportuna y correctamente) en la historia clínica, reportado por el HIS, VEC y FUAs, que corresponda; Garantizando concordancia y control (duplicidad).</t>
  </si>
  <si>
    <t>47000</t>
  </si>
  <si>
    <t>Sumatoria de C229 con "D"</t>
  </si>
  <si>
    <t>5006025</t>
  </si>
  <si>
    <t>0215098</t>
  </si>
  <si>
    <t>0215098 TRATAMIENTO DEL CANCER DE HIGADO</t>
  </si>
  <si>
    <t>Hospital e institutos
El 10 % adicional al número de personas con diagnóstico definitivo de cáncer de hígado para el estadiaje y/o inicio de tratamiento de cáncer de hígado atendidos de acuerdo a la capacidad resolutiva durante el año anterior; por referencia y/o demanda, debidamente registrados.</t>
  </si>
  <si>
    <t>EESS: II - III Nivel de atención
10% adicional al número de personas con diagnóstico definitivo de cáncer de hígado atendidos durante el año anterior</t>
  </si>
  <si>
    <t>Sumatoria de C229  con "D"</t>
  </si>
  <si>
    <t>3000372</t>
  </si>
  <si>
    <t>5006026</t>
  </si>
  <si>
    <t>0215099</t>
  </si>
  <si>
    <t>0215099 DIAGNOSTICO DE LEUCEMIA</t>
  </si>
  <si>
    <t>Hospital e institutos
5% adicional al número de personas con diagnóstico presuntivo de leucemia atendidos de acuerdo a la capacidad resolutiva durante el año anterior; por referencia y/o demanda, debidamente registrados.</t>
  </si>
  <si>
    <t>EESS: II - III Nivel de atención
20% adicional al número de personas con diagnóstico definitivo de leucemia atendidos  durante el año anterior</t>
  </si>
  <si>
    <t xml:space="preserve">Reporte de registros hospitalarios, reporte HIS – MINSA, registros SIS – FISSAL, registro de Vigilancia Epidemiológica de Cáncer (VEC).
Las fuentes de información deben ser concordantes con los registrados (oportuna y correctamente) en la historia clínica, reportado por el HIS, VEC y FUAs, que corresponda; Garantizando concordancia y control (duplicidad)
</t>
  </si>
  <si>
    <t>Reporte de registros hospitalarios, reporte HIS – MINSA, registro de Vigilancia Epidemiológica de Cáncer (VEC), registro SIS – FISSAL.
Las fuentes de información deben ser concordantes con los registrados (oportuna y correctamente) en la historia clínica, reportado por el HIS, VEC y FUAs, que corresponda; Garantizando concordancia y control (duplicidad).</t>
  </si>
  <si>
    <t>85095 / 62270</t>
  </si>
  <si>
    <t>Sumatoria de C910  con "D"</t>
  </si>
  <si>
    <t>5006027</t>
  </si>
  <si>
    <t>0215100</t>
  </si>
  <si>
    <t>0215100 TRATAMIENTO DE LEUCEMIA</t>
  </si>
  <si>
    <t>Hospital e institutos
El 5% adicional al número de personas con diagnóstico definitivo de leucemia para el estadiaje y/o inicio de tratamiento de leucemia atendidos de acuerdo a la capacidad resolutiva durante el año anterior; por referencia y/o demanda, debidamente registrados.</t>
  </si>
  <si>
    <t>EESS: II - III Nivel de atención
5% adicional al número de personas con diagnóstico definitivo de leucemia atendidos  durante el año anterior</t>
  </si>
  <si>
    <t xml:space="preserve">Reporte de registro de Vigilancia Epidemiológica de Cáncer (VEC), registros hospitalarios, reporte HIS – MINSA, registros SIS - FISSAL.
Las fuentes de información deben ser concordantes con los registrados (oportuna y correctamente) en la historia clínica, reportado por el HIS, VEC y FUAs, que corresponda; Garantizando concordancia y control (duplicidad).
</t>
  </si>
  <si>
    <t>3000373</t>
  </si>
  <si>
    <t>5006028</t>
  </si>
  <si>
    <t>0215101</t>
  </si>
  <si>
    <t>0215101 DIAGNOSTICO DE LINFOMA</t>
  </si>
  <si>
    <t>Hospital e institutos
5% adicional al número de personas con diagnóstico presuntivo de linfoma atendidos de acuerdo a la capacidad resolutiva durante el año anterior; por referencia y/o demanda, debidamente registrados.</t>
  </si>
  <si>
    <t xml:space="preserve">
EESS: II - III Nivel de atención
20% adicional al número de personas con diagnóstico definitivo de linfoma atendidos  durante el año anterior</t>
  </si>
  <si>
    <t>Reporte de registros hospitalarios, reporte HIS – MINSA, registros SIS – FISSAL, registro de Vigilancia Epidemiológica de Cáncer (VEC).
Las fuentes de información deben ser concordantes con los registrados (oportuna y correctamente) en la historia clínica, reportado por el HIS, VEC y FUAs, que corresponda; Garantizando concordancia y control (duplicidad)</t>
  </si>
  <si>
    <t>38500 / 85102 /62270</t>
  </si>
  <si>
    <t>Sumatoria de C82 + C83+ C84+C85+C88 con "D"</t>
  </si>
  <si>
    <t>NO ,ajuste MINSA</t>
  </si>
  <si>
    <t>5006029</t>
  </si>
  <si>
    <t>0215102</t>
  </si>
  <si>
    <t>0215102 TRATAMIENTO DE LINFOMA</t>
  </si>
  <si>
    <t>Hospital e institutos
El 5% adicional al número de personas con diagnóstico definitivo de linfoma para el estadiaje y/o inicio de tratamiento de cáncer de linfoma atendidos de acuerdo a la capacidad resolutiva durante el año anterior; por referencia y/o demanda, debidamente registrados.</t>
  </si>
  <si>
    <t>EESS: II - III Nivel de atención
5% adicional al número de personas con diagnóstico definitivo de linfoma atendidos  durante el año anterior</t>
  </si>
  <si>
    <t xml:space="preserve">Reporte del Registro de Vigilancia Epidemiológica de Cáncer (VEC), registros hospitalarios, reporte HIS - MINSA, registro SIS - FISSAL.
Las fuentes de información deben ser concordantes con los registrados (oportuna y correctamente) en la historia clínica, reportado por el HIS, VEC y FUAs, que corresponda; Garantizando concordancia y control (duplicidad).
</t>
  </si>
  <si>
    <t>3000374</t>
  </si>
  <si>
    <t>5006030</t>
  </si>
  <si>
    <t>0215103</t>
  </si>
  <si>
    <t>0215103 DIAGNOSTICO DEL CANCER DE PIEL NO MELANOMA</t>
  </si>
  <si>
    <t>Hospital e institutos
10% adicional al número de personas con diagnóstico presuntivo de cáncer de piel no melanoma atendidos de acuerdo a la capacidad resolutiva durante el año anterior; por referencia y/o demanda, debidamente registrados.</t>
  </si>
  <si>
    <t xml:space="preserve">EESS: II - III Nivel de atención
30 % adicional al número de personas con diagnóstico definitivo de cáncer de piel no melanoma atendidos durante el año anterior
</t>
  </si>
  <si>
    <t>11000</t>
  </si>
  <si>
    <t xml:space="preserve">Sumatoria de C440, C441, C442, C443, C444, C445, C446, C447, C448 con "D"
</t>
  </si>
  <si>
    <t>5006031</t>
  </si>
  <si>
    <t>0215104</t>
  </si>
  <si>
    <t>0215104 TRATAMIENTO DEL CANCER DE PIEL NO MELANOMA</t>
  </si>
  <si>
    <t>Hospital e institutos
El 10% adicional al número de personas con diagnóstico definitivo de cáncer de piel no melanoma para el estadiaje y/o inicio de tratamiento de cáncer de piel no melanoma atendidos de acuerdo a la capacidad resolutiva durante el año anterior; por referencia y/o demanda, debidamente registrados.</t>
  </si>
  <si>
    <t xml:space="preserve">EESS: II - III Nivel de atención
10 % adicional al número de personas con diagnóstico definitivo de cáncer de hígado atendidos durante el año anterior
</t>
  </si>
  <si>
    <t>Sumatoria deC440, C441, C442, C443, C444, C445, C446, C447, C448 con "D"</t>
  </si>
  <si>
    <t>3000819</t>
  </si>
  <si>
    <t>5006032</t>
  </si>
  <si>
    <t>0215105</t>
  </si>
  <si>
    <t>0215105 ATENCION CON CUIDADOS PALIATIVOS EN EL ESTABLECIMIENTO DE SALUD</t>
  </si>
  <si>
    <t>Hospitales e institutos, el 5% adicional al número de las personas con diagnóstico de cáncer en estadío IV atendidos el año anterior.
El 2018 se implementará en Lima (Prov. y Metrop.), Callao, Trujillo, Arequipa e Ica. El 2019 se implementará en Huánuco, Amazonas, Huancavelica, Pasco y Junín.
El 2020 se implementará en todas las regiones que contando con EESS que ofrezcan en su cartera de servicios Oncología y Cuidados Paliativos, Recursos Humanos capacitados y previsión de insumos a todos los niveles del EESS.</t>
  </si>
  <si>
    <t>EESS del II - III Nivel de atención con capacidad resolutiva (Listado Adjunto 3)
 10% adicional al número de atenciones con cuidados paliativos reportados el año anterior en el EESS.</t>
  </si>
  <si>
    <t xml:space="preserve">Reporte de registros hospitalarios, reporte HIS – MINSA, registros SIS – FISSAL, registro de Vigilancia Epidemiológica de Cáncer (VEC).
Las fuentes de información deben ser concordantes con los registrados (oportuna y correctamente) en la historia clínica, reportado por el HIS, VEC y FUAs, que corresponda; Garantizando concordancia y control (duplicidad)
</t>
  </si>
  <si>
    <t>Listado de EESS con capacidad resolutiva para Cuidados Paliativos</t>
  </si>
  <si>
    <t xml:space="preserve">Registro Hospitalario, reportes del HIS. 
Reporte de la Vigilancia Epidemiológica de Cáncer.
</t>
  </si>
  <si>
    <t>99489 + codigo de diagnóstico por tipo de neoplasia</t>
  </si>
  <si>
    <t>cód de cuidados paliativos ambulatorios: 99489 con LAB 1</t>
  </si>
  <si>
    <t>5006033</t>
  </si>
  <si>
    <t>0215106</t>
  </si>
  <si>
    <t>0215106 ATENCION CON CUIDADOS PALIATIVOS EN EL DOMICILIO</t>
  </si>
  <si>
    <t>EESS de primer nivel de atención, el 20% del total de pacientes con diagnóstico de cáncer en estadío IV dentro de la población asignada, según disponibilidad presupuestal
El 2018 se implementará en Lima (Prov. y Metrop.), Callao, Trujillo, Arequipa e Ica. El 2019 se implementará en Huánuco, Amazonas, Huancavelica, Pasco y Junín.
El 2020 se implementará en todas las regiones que contando con EESS que ofrezcan en su cartera de servicios Oncología y Cuidados Paliativos, Recursos Humanos capacitados y previsión de insumos a todos los niveles del EESS.</t>
  </si>
  <si>
    <t>EESS del I-2 al I-4 Nivel de atención y el II Nivel con población asignada: (Listado Adjunto 3)
 10% adicional al número de atenciones con cuidados paliativos reportados el año anterior en el EESS.</t>
  </si>
  <si>
    <t xml:space="preserve">Reporte de registro de Vigilancia Epidemiológica de Cáncer (VEC), registros hospitalarios, reporte HIS – MINSA, registros SIS - FISSAL.
Reporte o registro de visitas domiciliarias.
Las fuentes de información deben ser concordantes con los registrados (oportuna y correctamente) en la historia clínica, reportado por el HIS, VEC y FUAs, que corresponda; Garantizando concordancia y control (duplicidad).
</t>
  </si>
  <si>
    <t xml:space="preserve">: Reportes del HIS MINSA.
Reporte o registro de visitas domiciliarias
</t>
  </si>
  <si>
    <t>cód de cuidados paliativos domiciliarios: 99489 con LAB 2</t>
  </si>
  <si>
    <t>3000683</t>
  </si>
  <si>
    <t>5005137</t>
  </si>
  <si>
    <t>0136006</t>
  </si>
  <si>
    <t>0136006 PROTEGER A LA NIÑA CON APLICACION DE VACUNA VPH</t>
  </si>
  <si>
    <t>Criterio de programación:  Niñas del 5to grado de primaria –: Padrón MINEDU: 100%; más 10% de niñas y adolescentes en edades de 9, 10, 11,12 y 13 años 11m y 29 días, residentes en el ámbito territorial del establecimiento de salud y que no estudian, y el 100% de niñas/adolescentes que recibieron el año anterior solo primera dosis.</t>
  </si>
  <si>
    <t xml:space="preserve">EESS del I-1 al I-4 Nivel de atención y el II Nivel con población asignada  
10%más de la cobertura alcanzada el año anterior
</t>
  </si>
  <si>
    <t xml:space="preserve">• La población femenina de 9, 10, 11, 12, y 13 años según INEI correspondiente a la jurisdicción del EESS.
• Listado nominal de niñas cursando 5to año de primaria provisto por el Ministerio de Educación e INEI.
• Registros administrativos de niñas vacunadas con primera dosis que no completaron el esquema el año anterior.
</t>
  </si>
  <si>
    <t>Reporte del aplicativo de vacuna VPH.</t>
  </si>
  <si>
    <t>Sumatoria de Cód. 90649 con LAB 1 (Primera dosis), edad =&gt; 9 a 13 años</t>
  </si>
  <si>
    <t>0104</t>
  </si>
  <si>
    <t>3000684</t>
  </si>
  <si>
    <t>5002792</t>
  </si>
  <si>
    <t>ATENCION</t>
  </si>
  <si>
    <t xml:space="preserve">1. Para aquellas Regiones que cuentan con Central de Regulación en funcionamiento de un año a más:
Programar el 100% de las llamadas recibidas en el centro regulador el año anterior.
2. Para aquellas Regiones que implementaran la Central de Regulación, deberán programar en base al promedio mensual del número de llamadas de las regiones colindantes geográficamente que cuentan con SAMU en funcionamiento, multiplicado por los 12 meses
</t>
  </si>
  <si>
    <t>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*Cosnideraciones: Considerar la sumatoria de las opciones SI y NO del campo "LA LLAMADA FUE PERTINENTE"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t>
  </si>
  <si>
    <t>Registro Central de Regulación.</t>
  </si>
  <si>
    <t>Registros de las regiones colidantes que cuentan con SAMU en funcionamiento</t>
  </si>
  <si>
    <t>LA BASE NO ESTÁ COMPLETA. FALTA Regiones que implementaran la Central de Regulación</t>
  </si>
  <si>
    <t>5002793</t>
  </si>
  <si>
    <t xml:space="preserve">1. Para aquellas Regiones que cuentan con Central de Regulación en funcionamiento de un año a más:
Programar el 100% de llamadas atendidas por el médico del centro regulador el año anterior.
2. Para aquellas Regiones que implementaran la Central de Regulación, deberán programar en base al promedio mensual del número de llamadas atendidas por el médico regulador de las regiones colindantes geográficamente que cuentan con SAMU en funcionamiento, multiplicado por los 12 meses
</t>
  </si>
  <si>
    <t>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*Consideraciones: Considerar la sumatoria de la opció SI del campo "SE REALIZÓ EL DESPACHO 
EFECTIVO"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t>
  </si>
  <si>
    <t xml:space="preserve">Registro Central de Regulación. </t>
  </si>
  <si>
    <t>3000685</t>
  </si>
  <si>
    <t>5002794</t>
  </si>
  <si>
    <t>1. Para aquellas Regiones que cuentan con Central de Regulación en funcionamiento de un año a más:
Programar el 100% de despachos de unidad móvil realizados el año anterior.
2. Para aquellas Regiones que implementaran la Central de Regulación, deberán programar en base al promedio mensual del número de despachos de las ambulancias de las regiones colindantes geográficamente que cuentan con SAMU en funcionamiento, multiplicado por los 12 meses</t>
  </si>
  <si>
    <t xml:space="preserve">1. Para aquellas regiones que cuentan con Central de Regulación en funcionamiento y cuenten con registros de un año a más:
*Programar el 100% de despachos de unidades móviles realizados el año anterior.
2. Para aquellas regiones que cuentan con Central de Regulación con registros menor a un año: 
*Proyectar el numero de despachos de unidades móviles en el año, a partir de los registros con los que cuenten a la fecha.
3. Para aquellas regiones que implementaran la Central de Regulación: 
*Programar en base al promedio mensual del número de despachos de unidades móviles de las regiones colindantes geográficamente que cuentan con SAMU en funcionamiento, multiplicado por los 12 meses. (Información proporcionada por el responsable técnico del PP 0104-MINSA).
*Consideraciones: Considerar la sumatoria de la opció SI del campo "SE REALIZÓ EL DESPACHO 
EFECTIVO"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
</t>
  </si>
  <si>
    <t>3000686</t>
  </si>
  <si>
    <t>5002824</t>
  </si>
  <si>
    <t xml:space="preserve">5002824 ATENCION AMBULATORIA DE URGENCIAS (PRIORIDAD III O IV) EN MODULOS HOSPITLARIOS DIFERENCIADOS </t>
  </si>
  <si>
    <t>Programar el 100% de atenciones, prioridades III y IV, definidas en el área de triaje.</t>
  </si>
  <si>
    <t>Programar el 100% de las atenciones registradas como prioridad III y IV en los registros administrativos.</t>
  </si>
  <si>
    <t>No se cuenta con fuente (En proceso)</t>
  </si>
  <si>
    <t xml:space="preserve">
Registro adminitrativos propios de la IPRESS.</t>
  </si>
  <si>
    <t>A LA ESPERA BASE SIS. FALTA VARIABLE TRIAJE.</t>
  </si>
  <si>
    <t>3000290</t>
  </si>
  <si>
    <t>5002825</t>
  </si>
  <si>
    <t xml:space="preserve">5002825 ATENCION DE URGENCIAS (PRIORIDAD III O IV) EN MODULOS DE ATENCION AMBULATORIA </t>
  </si>
  <si>
    <t xml:space="preserve">1. IPRESS, SMA y/o UE que ha realizado la actividad el año anterior.
Programar el 100% de atenciones realizadas el año anterior.
2. Para aquellas Regiones que implementaran los Módulos de Atención Ambulantoria, deberán programar en base al promedio mensual del número de atenciones las regiones colindantes geográficamente que cuentan con SAMU en funcionamiento, multiplicado por los 12 meses
</t>
  </si>
  <si>
    <t>*Proyectar el numero de llamadas recibidas (pertinentes y no pertinentes) en el año, a partir de los registros con los que cuenten a la fecha.</t>
  </si>
  <si>
    <t>No se cuenta con fuente (En proceso de elaboración)</t>
  </si>
  <si>
    <t>LA BASE NO ESTÁ COMPLETA. FALTA Regiones que implementaran los Módulos de Atención Ambulantoria</t>
  </si>
  <si>
    <t>5005140</t>
  </si>
  <si>
    <t xml:space="preserve">Programar el 100% de referencias aceptadas realizadas el año anterior.
</t>
  </si>
  <si>
    <t xml:space="preserve">Programar el 100% de referencias coordinadas realizadas el año anterior.
</t>
  </si>
  <si>
    <t>Registro de la Central de Regulación</t>
  </si>
  <si>
    <t>Registro de las DIRESAS, GERESAS y unidades de referencias de redes, hospitales e institutos. (registros administrativos)</t>
  </si>
  <si>
    <t>Registro de las DIRESAS y GERESAS y unidades de referencias de redes, hospitales e institutos.</t>
  </si>
  <si>
    <t xml:space="preserve">NO </t>
  </si>
  <si>
    <t>NO HAY VARIABLE REFERENCIA EN CENTRAL DE REGULACIÓN.</t>
  </si>
  <si>
    <t>3000799</t>
  </si>
  <si>
    <t>5005896</t>
  </si>
  <si>
    <t>5005896 ATENCION PREHOSPITALARIA MOVIL DE LA EMERGENCIA Y URGENCIA</t>
  </si>
  <si>
    <t>1. IPRESS o SMA con un Año Mínimo de Operatividad en APH.
Programar el 100% de las atenciones realizadas por APH el año anterior más un 5% de incremento.
2. Para aquellas Regiones que implementaran SAMU, deberán programar en base al promedio mensual del número de atenciones pre hospitalarias individuales de las regiones colindantes geográficamente que cuentan con SAMU en funcionamiento, multiplicado por los 12 meses</t>
  </si>
  <si>
    <t>1. Para aquellas regiones que cuentan con el servicio pre hospitalario y cuenten con registros de un año a más:
*Programar el 100% de las atenciones pre hospitalarias del año anterior más un 5% de incremento.
2. Para aquellas regiones que cuentan con el servicio pre hospitalario y cuenten con registros menor a un año: 
*Proyectar el numero de atenciones pre hospitalarias en el año, a partir de los registros con los que cuenten a la fecha. 
3. Para aquellas regiones que implementaran el servicio pre hospitalario: 
*Programar en base al promedio mensual del número de atenciones pre hospitalarias de las regiones colindantes geográficamente que cuentan con SAMU en funcionamiento, multiplicado por los 12 meses. (Información proporcionada por el responsable técnico del PP 0104-MINSA). 
*Consideraciones:
Considerar "Nº DE FICHA DE ATENCIÓN PRE HOSPITALARIA"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t>
  </si>
  <si>
    <t>- / - / I3 / I4 / II1 / II2 / - / - / - / - / - / SCF</t>
  </si>
  <si>
    <t>Se necesita que completen el Cósigo de EESS en las bases APH.</t>
  </si>
  <si>
    <t>3000800</t>
  </si>
  <si>
    <t>5005898</t>
  </si>
  <si>
    <t xml:space="preserve">5005898 ENTRENAMIENTO DE LA POBLACIÓN EN ACCIONES DE PRIMERA RESPUESTA FRENTE A LAS EMERGENCIA Y URGENCIAS </t>
  </si>
  <si>
    <t>PERSONA</t>
  </si>
  <si>
    <t>Programar el 50% del número de actores priorizados en comunidades donde se identifican más de 40 actores mapeados en la jurisdicción de la IPRESS.
O el 100% en comunidades donde el número de actores sea menor o igual a 10 en la jurisdicción de la IPRESS.</t>
  </si>
  <si>
    <t>Programar al 10% de actores sociales (instituciones educativas, juntas vecinales, promotores de salud, líders de base e instituciones públicas), pertenecientes a la jurisdicción de las DIRESA/GERESA y Redes de Salud.</t>
  </si>
  <si>
    <t>Padrón de ciudadanos capacitados</t>
  </si>
  <si>
    <t>Registros de actores sociales</t>
  </si>
  <si>
    <t>No Aplica</t>
  </si>
  <si>
    <t>I1 / I2 / I3 / I4 / - / - / - / - / - / - / - / SCF</t>
  </si>
  <si>
    <t>NO SE TIENE BASE DE DATOS</t>
  </si>
  <si>
    <t>3000801</t>
  </si>
  <si>
    <t>5005899</t>
  </si>
  <si>
    <t>5005899 SERVICIO DE TRANSPORTE ASISTIDO DE LA EMERGENCIA AEREA</t>
  </si>
  <si>
    <t>Número de traslados aéreos registrados en el último año.</t>
  </si>
  <si>
    <t>A LA ESPERA BASE SIS.</t>
  </si>
  <si>
    <t>5005901</t>
  </si>
  <si>
    <t>Programar el 100% de emergencias atendidadas en el EESS</t>
  </si>
  <si>
    <t>Programar el 100% de las atenciones registradas.
*Consideraciones: Considerar la sumatoria de las atenciones de emergencia de los niveles de atención II y III</t>
  </si>
  <si>
    <t>Registros administrativos del servicio y/o tópico de emergencia de la IPRESS.</t>
  </si>
  <si>
    <t>¿A LA ESPERA BASE SIS?</t>
  </si>
  <si>
    <t>5005902</t>
  </si>
  <si>
    <t>Programar el 100% de atenciones registradas el año anterior.</t>
  </si>
  <si>
    <t>Programar el 100% de atenciones registradas el año anterior.
Consideraciones: Considerar la sumatoria de las atenciones de emergencia del nivel I</t>
  </si>
  <si>
    <t>Registros administrativos</t>
  </si>
  <si>
    <t>5005903</t>
  </si>
  <si>
    <t xml:space="preserve">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t>
  </si>
  <si>
    <t xml:space="preserve">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*Consideraciones:
Considerar la sumatoria de las atenciones de emergencia de los niveles de atención II y III, excluyendo las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t>
  </si>
  <si>
    <t>5005904</t>
  </si>
  <si>
    <t xml:space="preserve">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t>
  </si>
  <si>
    <t>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*Consideraciones:
Considerar la sumatoria de todas las atenciones que corresponden al servicio de UCI</t>
  </si>
  <si>
    <t>5005905</t>
  </si>
  <si>
    <t xml:space="preserve">Programar el 100% de atenciones  (intervención quirúrgica de emergencia)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t>
  </si>
  <si>
    <t>5005906</t>
  </si>
  <si>
    <t>5005906 SERVICIO DE TRANSPORTE ASISTIDO DE LA EMERGENCIA TERRESTRE</t>
  </si>
  <si>
    <t>Número de traslados terrestres registrados en el último año.</t>
  </si>
  <si>
    <t>5005907</t>
  </si>
  <si>
    <t>5005907 SERVICIO DE TRANSPORTE ASISTIDO DE LA EMERGENCIA ACUATICA</t>
  </si>
  <si>
    <t>Número de traslados acuáticos registrados en el último año.</t>
  </si>
  <si>
    <t>3000799 ATENCION PREHOSPITALARIA MOVIL DE LA EMERGENCIA Y URGENCIA INDIVIDUAL Y MASIVA</t>
  </si>
  <si>
    <t>5005897 ATENCION PREHOSPITALARIA MOVIL DE LA EMERGENCIA Y URGENCIA MASIVA</t>
  </si>
  <si>
    <t>1. IPRESS o SMA con un Año Mínimo de Operatividad en APH.
 Programar el 100% de las atenciones realizadas por APH el año anterior más un 5% de incremento.
 2. Para aquellas Regiones que implementaran SAMU, deberán programar en base al promedio mensual del número de atenciones pre hospitalarias masivas de las regiones colindantes geográficamente que cuentan con SAMU en funcionamiento, multiplicado por los 12 meses</t>
  </si>
  <si>
    <t>SE NECESITA LA VARIABLE INDIVIDUAL/MASIVA EN APH</t>
  </si>
  <si>
    <t>3000801 TRANSPORTE ASISTIDO DE LA EMERGENCIA Y URGENCIA INDIVIDUAL</t>
  </si>
  <si>
    <t>5005900 SERVICIO DE TRANSPORTE ASISTIDO DE LA URGENCIA</t>
  </si>
  <si>
    <t>Programar el 100% de traslados registrados el año anterior.</t>
  </si>
  <si>
    <t>0129</t>
  </si>
  <si>
    <t>3000688</t>
  </si>
  <si>
    <t>5005150</t>
  </si>
  <si>
    <t>0515001</t>
  </si>
  <si>
    <t>0515001 LESIONES MEDULARES</t>
  </si>
  <si>
    <t>Solo programan las IPRESS con UPSSMR 
La meta física es igual a la sumatoria de las personas (Nuevos, Continuadores y Reingresos a la UPSSMR) que recibieron atenciones registradas con los códigos CIE 10 listados a continuación: T09.3, S14.0, S14.1, S24, S24.0, S24.1, S34, S34.0, S34.1, S34.6, G95, G95.2, G95.9, G99.2, G83.4, M47.1, M48.0, M49.0, M50.0, M51.1,  G32.0, G37.3, A80.0, C72.0, C72.1, D33.4, G95.1, E53.8, G95.8, T81.2, G97.1, T88, G11.4, G95.0, G36.0, G35, Q05, Q06, G04.1, G04.2, G04.8, G04.9, G05, A23.9, A17.8, B94, B91, B23.8, B67.9, B69.0 ; incluye los diagnósticos registrado como  P (Presuntivo), R (Repetitivo) o D (Definitivo), durante el año anterior.
Fuente de información para el cálculo de la meta física
Reporte de atenciones HIS-MIS y/o HIS DIS del año anterior.</t>
  </si>
  <si>
    <t>Solo programan las IPRESS con UPSSMR 
 5% adicional al total de atenciones del año anterior de los casos Nuevos, Continuadores y Reingresos registradas con los códigos CIE 10 listados a continuación: T09.3, S14.0, S14.1, S24, S24.0, S24.1, S34, S34.0, S34.1, S34.6, G95, G95.2, G95.9, G99.2, G83.4, M47.1, M48.0, M49.0, M50.0, M51.1, G32.0, G37.3, A80.0, C72.0, C72.1, D33.4, G95.1, E53.8, G95.8, T81.2, G97.1, T88, G11.4, G95.0, G36.0, G35, Q05, Q06, G04.1, G04.2, G04.8, G04.9, G05, A23.9, A17.8, B94, B91, B23.8, B67.9, B69.0 .
 Fuente de información para el cálculo de la meta física
 Reporte de atenciones HIS-MIS y/o HIS DIS del año anterior.</t>
  </si>
  <si>
    <t>HIS-DIS</t>
  </si>
  <si>
    <t>T09.3, S14.0, S14.1, S24, S24.0, S24.1, S34, S34.0, S34.1, S34.6, G95, G95.2, G95.9, G99.2, G83.4, M47.1, M48.0, M49.0, M50.0, M51.1,  G32.0, G37.3, A80.0, C72.0, C72.1, D33.4, G95.1, E53.8, G95.8, T81.2, G97.1, T88, G11.4, G95.0, G36.0, G35, Q05, Q06, G04.1, G04.2, G04.8, G04.9, G05, A23.9, A17.8, B94, B91, B23.8, B67.9, B69.0</t>
  </si>
  <si>
    <t xml:space="preserve">Todas las IPRESS con UPSSMR </t>
  </si>
  <si>
    <t>MINSA ENVIARA EL LISTADO DE UPSSMR CON FUENTE RENIPRESS Y VALIDADO</t>
  </si>
  <si>
    <t>0515002</t>
  </si>
  <si>
    <t>0515002 AMPUTADOS DE MIEMBRO INFERIOR</t>
  </si>
  <si>
    <t>Solo programan las IPRESS con UPSSMR 
La meta física es igual a la sumatoria de las personas (Nuevos y Reingresos a la UPSSMR) que recibieron atenciones registradas con los códigos CIE 10 listados a continuación: S78.0, S78.1,  S78.9, S88.0, S88.1, S88.9, S98.0, S98.1, S98.2, S98.3, S98.4, Z89.4, Z89.5, Z89.6, Z89.7, T05.3, T05.4, T05.5, Q72.0, Q72.1, Q72.2, Q72.3; incluye los diagnósticos registrado como  P (Presuntivo), R (Repetitivo) o D (Definitivo), durante el año anterior.
Fuente:
Reporte de atenciones HIS-MIS y/o HIS DIS del año anterior.</t>
  </si>
  <si>
    <t>Solo programan las IPRESS con UPSSMR 
 5% adicional al total de atenciones del año anterior de los casos Nuevos, Continuadores y Reingresos registradas con los códigos CIE 10 listados a continuación: S78.0, S78.1, S78.9, S88.0, S88.1, S88.9, S98.0, S98.1, S98.2, S98.3, S98.4, Z89.4, Z89.5, Z89.6, Z89.7, T05.3, T05.4, T05.5, Q72.0, Q72.1, Q72.2, Q72.3.
 Fuente:
 Reporte de atenciones HIS-MIS y/o HIS DIS del año anterior.</t>
  </si>
  <si>
    <t>S78.0, S78.1,  S78.9, S88.0, S88.1, S88.9, S98.0, S98.1, S98.2, S98.3, S98.4, Z89.4, Z89.5, Z89.6, Z89.7, T05.3, T05.4, T05.5, Q72.0, Q72.1, Q72.2, Q72.3</t>
  </si>
  <si>
    <t>0515003</t>
  </si>
  <si>
    <t>0515003 AMPUTADOS DE MIEMBRO SUPERIOR</t>
  </si>
  <si>
    <t>Solo programan las IPRESS con UPSSMR 
La meta física es igual a la sumatoria de las personas (Nuevos y Reingresos a la UPSSMR) que recibieron atenciones registradas con los códigos CIE 10 listados a continuación: S48.0, S48.1, S48.9, S58.0, S58.1, S58.9, S68.0, S68.1, S68.2, S68.3, S68.4, S68.8, S68.9, Z89.0, Z89.1, Z89.2, Z89.3, Z89.8, T05.0, T05.1, T05.2, T05.6, T05.8, T05.9, Q71.0, Q71.1, Q71.2, Q71.3; incluye los diagnósticos registrado como  P (Presuntivo), R (Repetitivo) o D (Definitivo), durante el año anterior.
Fuente:
Reporte de atenciones HIS-MINSA y/o HIS DIS del año anterior.</t>
  </si>
  <si>
    <t>Solo programan las IPRESS con UPSSMR 
 5% adicional al total de atenciones del año anterior de los casos Nuevos, Continuadores y Reingresos registradas con los códigos CIE 10 listados a continuación: S48.0, S48.1, S48.9, S58.0, S58.1, S58.9, S68.0, S68.1, S68.2, S68.3, S68.4, S68.8, S68.9, Z89.0, Z89.1, Z89.2, Z89.3, Z89.8, T05.0, T05.1, T05.2, T05.6, T05.8, T05.9, Q71.0, Q71.1, Q71.2, Q71.3.
 Fuente:
 Reporte de atenciones HIS-MINSA y/o HIS DIS del año anterior.</t>
  </si>
  <si>
    <t>S48.0, S48.1, S48.9, S58.0, S58.1, S58.9, S68.0, S68.1, S68.2, S68.3, S68.4, S68.8, S68.9, Z89.0, Z89.1, Z89.2, Z89.3, Z89.8, T05.0, T05.1, T05.2, T05.6, T05.8, T05.9, Q71.0, Q71.1, Q71.2, Q71.3</t>
  </si>
  <si>
    <t>0515004</t>
  </si>
  <si>
    <t>0515004 ENFERMEDAD MUSCULAR Y UNION MIONEURAL</t>
  </si>
  <si>
    <t xml:space="preserve">IPRESS con UPSSMR 
La meta física es igual a la sumatoria de las personas (Nuevos, Continuadores y Reingresos a la UPSSMR) que recibieron atenciones registradas con los códigos CIE 10 listados a continuación: G71,  G71.0, G71.1, G12.0, G12.1, G12.9, G70, G70.0, G70.1, G70.2, G70.8, G70.9, G71.2, G71.3, G71.8, G71.9, G72, G72.0, G72.1, G72.2, G72.3, G72.4, G72.8, G72.9, G73, G73.0, G73.1, G73.2, G73.3; incluye los diagnósticos registrado como  P (Presuntivo), R (Repetitivo) o D (Definitivo), durante el año anterior.
Fuente:
Reporte de atenciones HIS-MINSA y/o HIS DIS del año anterior.
</t>
  </si>
  <si>
    <t>Solo programan las IPRESS con UPSSMR.
 5% adicional al total de atenciones del año anterior de los casos Nuevos, Continuadores y Reingresos registradas con los códigos CIE 10 listados a continuación: G71, G71.0, G71.1, G12.0, G12.1, G12.9, G70, G70.0, G70.1, G70.2, G70.8, G70.9, G71.2, G71.3, G71.8, G71.9, G72, G72.0, G72.1, G72.2, G72.3, G72.4, G72.8, G72.9, G73, G73.0, G73.1, G73.2, G73.3.
 Fuente:
 Reporte de atenciones HIS-MINSA y/o HIS DIS del año anterior.</t>
  </si>
  <si>
    <t>G71,  G71.0, G71.1, G12.0, G12.1, G12.9, G70, G70.0, G70.1, G70.2, G70.8, G70.9, G71.2, G71.3, G71.8, G71.9, G72, G72.0, G72.1, G72.2, G72.3, G72.4, G72.8, G72.9, G73, G73.0, G73.1, G73.2, G73.3</t>
  </si>
  <si>
    <t>0515005</t>
  </si>
  <si>
    <t>0515005 LESIONES DEL NERVIO PERIFERICO</t>
  </si>
  <si>
    <t xml:space="preserve">IPRESS con UPSSMR 
La meta física es igual a la sumatoria de las personas (Nuevos, Continuadores y Reingresos a la UPSSMR) que recibieron atenciones registradas con los códigos CIE 10 listados a continuación: G50, G51, G52 , G53, G54, G55, G56, G57, G58, G59, G60, G61, G62, G63, G64, M50.1, M51.1, M54.1, M54.3, M54.4, S14.2, S14.3, S24.2; incluye los diagnósticos registrado como  P (Presuntivo), R (Repetitivo) o D (Definitivo), durante el año anterior.
Fuente:
Reporte de atenciones HIS-MINSA y/o HIS DIS del año anterior.
</t>
  </si>
  <si>
    <t>IPRESS con UPSSMR 
 5% adicional al total de atenciones del año anterior de los casos Nuevos, Continuadores y Reingresos registradas con los códigos CIE 10 listados a continuación: G50, G51, G52 , G53, G54, G55, G56, G57, G58, G59, G60, G61, G62, G63, G64, M50.1, M51.1, M54.1, M54.3, M54.4, S14.2, S14.3, S24.2.
 Fuente:
 Reporte de atenciones HIS-MINSA y/o HIS DIS del año anterior.</t>
  </si>
  <si>
    <t>G50, G51, G52 , G53, G54, G55, G56, G57, G58, G59, G60, G61, G62, G63, G64, M50.1, M51.1, M54.1, M54.3, M54.4, S14.2, S14.3, S24.2</t>
  </si>
  <si>
    <t>0515006</t>
  </si>
  <si>
    <t>0515006 TRANSTORNOS DEL DESARROLLO DE LA FUNCION  MOTRIZ</t>
  </si>
  <si>
    <t xml:space="preserve">IPRESS con UPSSMR 
La meta física es igual a la sumatoria de las personas (Nuevos, Continuadores y Reingresos a la UPSSMR) que recibieron atenciones registradas con los códigos CIE 10 listados a continuación: Q65, Q66, Q67, Q68, Q74, Q75, Q76, Q77, Q78, Q79, Q79.6, P94, F83, F88; incluye los diagnósticos registrado como  P (Presuntivo), R (Repetitivo) o D (Definitivo), durante el año anterior.
Fuente:
Reporte de atenciones HIS-MINSA y/o HIS DIS del año anterior.
</t>
  </si>
  <si>
    <t>IPRESS con UPSSMR 
 5% adicional al total de atenciones del año anterior de los casos Nuevos, Continuadores y Reingresos registradas con los códigos CIE 10 listados a continuación: Q65, Q66, Q67, Q68, Q74, Q75, Q76, Q77, Q78, Q79, Q79.6, P94, F83, F88.
 Fuente:
 Reporte de atenciones HIS-MINSA y/o HIS DIS del año anterior.</t>
  </si>
  <si>
    <t>Q65, Q66, Q67, Q68, Q74, Q75, Q76, Q77, Q78, Q79, Q79.6, P94, F83, F88</t>
  </si>
  <si>
    <t>0515007</t>
  </si>
  <si>
    <t>0515007 ENFERMEDAD ARTICULAR DEGENERATIVA</t>
  </si>
  <si>
    <t xml:space="preserve">IPRESS con UPSSMR 
La meta física es igual a la sumatoria de las personas (Nuevos, Continuadores y Reingresos a la UPSSMR) que recibieron atenciones registradas con los códigos CIE 10 listados a continuación: M15, M16, M17, M18, M19, M22.4, M23.5, M23.8, M23.9, M24.1, M47, M05, M08, M00; incluye los diagnósticos registrado como  P (Presuntivo), R (Repetitivo) o D (Definitivo), durante el año anterior.
Fuente:
Reporte de atenciones HIS-MINSA y/o HIS DIS del año anterior.
</t>
  </si>
  <si>
    <t>IPRESS con UPSSMR 
 5% adicional al total de atenciones del año anterior de los casos Nuevos, Continuadores y Reingresos registradas con los códigos CIE 10 listados a continuación: M15, M16, M17, M18, M19, M22.4, M23.5, M23.8, M23.9, M24.1, M47, M05, M08, M00.
 Fuente:
 Reporte de atenciones HIS-MINSA y/o HIS DIS del año anterior.</t>
  </si>
  <si>
    <t>M15, M16, M17, M18, M19, M22.4, M23.5, M23.8, M23.9, M24.1, M47, M05, M08, M00</t>
  </si>
  <si>
    <t>0515008</t>
  </si>
  <si>
    <t>0515008 ENFERMEDAD CEREBRO VASCULAR</t>
  </si>
  <si>
    <t>IPRESS con UPSSMR 
La meta física es igual a la sumatoria de las personas (Nuevos, Continuadores y Reingresos a la UPSSMR)) que recibieron atenciones registradas con los códigos CIE 10 listados a continuación: I60, I61, I62, I63, I64, I67, I68, I60, I61, I62, I63,  I64, I67, I68; incluye los diagnósticos registrado como  P (Presuntivo), R (Repetitivo) o D (Definitivo), durante el año anterior.
Fuente:
Reporte de atenciones HIS-MINSA y/o HIS DIS del año anterior.</t>
  </si>
  <si>
    <t>IPRESS con UPSSMR 
 5% adicional al total de atenciones del año anterior de los casos Nuevos, Continuadores y Reingresos registradas con los códigos CIE 10 listados a continuación: I60, I61, I62, I63, I64, I67, I68, I60, I61, I62, I63, I64, I67, I68.
 Fuente:
 Reporte de atenciones HIS-MINSA y/o HIS DIS del año anterior.</t>
  </si>
  <si>
    <t>I60, I61, I62, I63, I64, I67, I68, I60, I61, I62, I63,  I64, I67, I68</t>
  </si>
  <si>
    <t>0515009</t>
  </si>
  <si>
    <t>0515009 ENCEFALOPATIA INFANTIL</t>
  </si>
  <si>
    <t>IPRESS con UPSSMR 
La meta física es igual a la sumatoria de las personas (Nuevos, Continuadores y Reingresos a la UPSSMR) que recibieron atenciones registradas con los códigos CIE 10 listados a continuación: A32.1,  B58.2+, G80, G80.0, G80.1, G80.2, G80.3, G80.4, G80.8, G80.9, G91, G91.0, G91.1, G91.2, G91.3, G91.8, G91.9, G04.2, G00, G00.0, G00.1, G00.2, G00.3, G00.8, G00.9, G01*, G02*, G03, G04, G05*, Q00, Q01, Q02, Q03, Q04, Q07; incluye los diagnósticos registrado como  P (Presuntivo), R (Repetitivo) o D (Definitivo), durante el año anterior.
Fuente:
Reporte de atenciones HIS-MINSA y/o HIS DIS del año anterior.</t>
  </si>
  <si>
    <t>IPRESS con UPSSMR 
 5% adicional al total de atenciones del año anterior de los casos Nuevos, Continuadores y Reingresos registradas con los códigos CIE 10 listados a continuación: A32.1, B58.2+, G80, G80.0, G80.1, G80.2, G80.3, G80.4, G80.8, G80.9, G91, G91.0, G91.1, G91.2, G91.3, G91.8, G91.9, G04.2, G00, G00.0, G00.1, G00.2, G00.3, G00.8, G00.9, G01*, G02*, G03, G04, G05*, Q00, Q01, Q02, Q03, Q04, Q07.
 Fuente:
 Reporte de atenciones HIS-MINSA y/o HIS DIS del año anterior.</t>
  </si>
  <si>
    <t>A32.1,  B58.2+, G80, G80.0, G80.1, G80.2, G80.3, G80.4, G80.8, G80.9, G91, G91.0, G91.1, G91.2, G91.3, G91.8, G91.9, G04.2, G00, G00.0, G00.1, G00.2, G00.3, G00.8, G00.9, G01*, G02*, G03, G04, G05*, Q00, Q01, Q02, Q03, Q04, Q07</t>
  </si>
  <si>
    <t>0515010</t>
  </si>
  <si>
    <t>0515010 ENFERMEDAD DE PARKINSON</t>
  </si>
  <si>
    <t>IPRESS con UPSSMR 
La meta física es igual a la sumatoria de las personas (Nuevos, Continuadores y Reingresos a la UPSSMR) que recibieron atenciones registradas con los códigos CIE 10 listados a continuación: G20, G21, G22; incluye los diagnósticos registrado como  P (Presuntivo), R (Repetitivo) o D (Definitivo), durante el año anterior.
Fuente:
Reporte de atenciones HIS-MINSA y/o HIS DIS del año anterior.</t>
  </si>
  <si>
    <t>IPRESS con UPSSMR 
 5% adicional al total de atenciones del año anterior de los casos Nuevos, Continuadores y Reingresos registradas con los códigos CIE 10 listados a continuación: G20, G21, G22.
 Fuente:
 Reporte de atenciones HIS-MINSA y/o HIS DIS del año anterior.</t>
  </si>
  <si>
    <t>G20, G21, G22</t>
  </si>
  <si>
    <t>0515011</t>
  </si>
  <si>
    <t>0515011 SINDROME DE DOWN</t>
  </si>
  <si>
    <t>IPRESS con UPSSMR 
La meta física es igual a la sumatoria de las personas (Nuevos, Continuadores y Reingresos a la UPSSMR) que recibieron atenciones registradas con los códigos CIE 10 listado a continuación:  Q90 Síndrome de Down (Considere todas sus variables); incluye los diagnósticos registrado como P (Presuntivo), R (Repetitivo) o D (Definitivo), durante el año anterior.
Fuente :
Reporte de atenciones HIS-MINSA y/o HIS DIS del año anterior.</t>
  </si>
  <si>
    <t>IPRESS con UPSSMR 
 5% adicional al total de atenciones del año anterior de los casos Nuevos, Continuadores y Reingresos registradas con los códigos CIE 10 listados a continuación: Q90 Síndrome de Down (Considere todas sus variables).
 Fuente :
 Reporte de atenciones HIS-MINSA y/o HIS DIS del año anterior.</t>
  </si>
  <si>
    <t>Q90</t>
  </si>
  <si>
    <t>0515012</t>
  </si>
  <si>
    <t>0515012 TRANSTORNOS POSTULARES</t>
  </si>
  <si>
    <t xml:space="preserve">IPRESS con UPSSMR 
La meta física es igual a la sumatoria de las personas (Nuevos, Continuadores y Reingresos a la UPSSMR) que recibieron atenciones registradas con los códigos CIE 10 listado a continuación: M40, M41, M43, Q67.5, Q71, Q71.4, Q71.5, Q71.6, Q71.8, Q71.9, Q72, Q72.4, Q72.5, Q72.6, Q72.7,  Q72.8, Q72.9, M91, M92, M93, M35.7, T95.0, T95.1, T95.2, T95.3; incluye los diagnósticos registrado como  P (Presuntivo), R (Repetitivo) o D (Definitivo), durante el año anterior.
Fuente:
Reporte de atenciones HIS-MINSA y/o HIS DIS del año anterior.
</t>
  </si>
  <si>
    <t>IPRESS con UPSSMR 
 5% adicional al total de atenciones del año anterior de los casos Nuevos, Continuadores y Reingresos registradas con los códigos CIE 10 listados a continuación: M40, M41, M43, Q67.5, Q71, Q71.4, Q71.5, Q71.6, Q71.8, Q71.9, Q72, Q72.4, Q72.5, Q72.6, Q72.7, Q72.8, Q72.9, M91, M92, M93, M35.7, T95.0, T95.1, T95.2, T95.3.
 Fuente:
 Reporte de atenciones HIS-MINSA y/o HIS DIS del año anterior.</t>
  </si>
  <si>
    <t>M40, M41, M43, Q67.5, Q71, Q71.4, Q71.5, Q71.6, Q71.8, Q71.9, Q72, Q72.4, Q72.5, Q72.6, Q72.7,  Q72.8, Q72.9, M91, M92, M93, M35.7, T95.0, T95.1, T95.2, T95.3</t>
  </si>
  <si>
    <t>5005151</t>
  </si>
  <si>
    <t>0515101</t>
  </si>
  <si>
    <t>0515101 HIPOACUSIA Y/O SORDERA</t>
  </si>
  <si>
    <t>IPRESS con UPSSMR 
La meta física es igual a la sumatoria de las personas (Nuevos, Continuadores y Reingresos a la UPSSMR) que recibieron atenciones registradas con los códigos CIE 10 listado a continuación: H91.3, H90.1, H90.0, H90.2, H90.5, H90.4, H90.3, H90.6, H90.7, H90.8, H91.0, H91.1, H91.2, H91.9; incluye los diagnósticos registrado como  P (Presuntivo), R (Repetitivo) o D (Definitivo), durante el año anterior.
Fuente:
Reporte de atenciones HIS-MINSA y/o HIS DIS del año anterior.</t>
  </si>
  <si>
    <t>IPRESS con UPSSMR 
 2% adicional al total de atenciones del año anterior de los casos Nuevos, Continuadores y Reingresos registradas con los códigos CIE 10 listados a continuación: H91.3, H90.1, H90.0, H90.2, H90.5, H90.4, H90.3, H90.6, H90.7, H90.8, H91.0, H91.1, H91.2, H91.9.
 Fuente:
 Reporte de atenciones HIS-MINSA y/o HIS DIS del año anterior.</t>
  </si>
  <si>
    <t>H91.3, H90.1, H90.0, H90.2, H90.5, H90.4, H90.3, H90.6, H90.7, H90.8, H91.0, H91.1, H91.2, H91.9</t>
  </si>
  <si>
    <t>0515102</t>
  </si>
  <si>
    <t>0515102 BAJA VISION Y/O CEGUERA</t>
  </si>
  <si>
    <t xml:space="preserve">IPRESS con UPSSMR 
La meta física es igual a la sumatoria de las personas (Nuevos, Continuadores y Reingresos a la UPSSMR) que recibieron atenciones registradas con los códigos CIE 10 listado a continuación: H54, H54.0, H54.1, H54.2, H54.3, H54.4, H54.5, H54.6; incluye los diagnósticos registrado como P, R o D, durante el año anterior.
Fuente:
Reporte de atenciones HIS-MINSA y/o HIS DIS del año anterior.
</t>
  </si>
  <si>
    <t>IPRESS con UPSSMR 
 2% adicional al total de atenciones del año anterior de los casos Nuevos, Continuadores y Reingresos registradas con los códigos CIE 10 listados a continuación: H54, H54.0, H54.1, H54.2, H54.3, H54.4, H54.5, H54.6.
 Fuente:
 Reporte de atenciones HIS-MINSA y/o HIS DIS del año anterior.</t>
  </si>
  <si>
    <t>H54, H54.0, H54.1, H54.2, H54.3, H54.4, H54.5, H54.6</t>
  </si>
  <si>
    <t>0515103</t>
  </si>
  <si>
    <t>0515103 SORDOMUDEZ</t>
  </si>
  <si>
    <t>IPRESS con UPSSMR 
La meta física es igual a la sumatoria de las personas (Nuevos, Continuadores y Reingresos a la UPSSMR) que recibieron atenciones registradas con el código CIE 10 listado a continuación: H91.3; incluye los diagnósticos registrado como  P (Presuntivo), R (Repetitivo) o D (Definitivo), durante el año anterior.
 Fuente:
Reporte de atenciones HIS-MINSA y/o HIS DIS del año anterior.</t>
  </si>
  <si>
    <t>IPRESS con UPSSMR 
 2% adicional al total de atenciones del año anterior de los casos Nuevos, Continuadores y Reingresos registradas con los códigos CIE 10 listados a continuación: H91.3.
  Fuente:
 Reporte de atenciones HIS-MINSA y/o HIS DIS del año anterior.</t>
  </si>
  <si>
    <t>H91.3</t>
  </si>
  <si>
    <t>0515104</t>
  </si>
  <si>
    <t>0515104 PARALISIS CEREBRAL INFANTIL</t>
  </si>
  <si>
    <t>IPRESS con UPSSMR 
La meta física es igual a la sumatoria de las personas (Nuevos, Continuadores y Reingresos a la UPSSMR) que recibieron atenciones registradas con el código CIE 10 listado a continuación: F 80.1; incluye los diagnósticos registrado como  P (Presuntivo), R (Repetitivo) o D (Definitivo), durante el año anterior. 
Fuente:
Reporte de atenciones HIS-MINSA y/o HIS DIS del año anterior.</t>
  </si>
  <si>
    <t>IPRESS con UPSSMR 
 2% adicional al total de atenciones del año anterior de los casos Nuevos, Continuadores y Reingresos registradas con los códigos CIE 10 listados a continuación: F 80.1. 
 Fuente:
 Reporte de atenciones HIS-MINSA y/o HIS DIS del año anterior.</t>
  </si>
  <si>
    <t>F 80.1</t>
  </si>
  <si>
    <t>0515105</t>
  </si>
  <si>
    <t>0515105 ENFERMEDAD CEREBRO VASCULARES</t>
  </si>
  <si>
    <t>IPRESS con UPSSMR 
La meta física es igual a la sumatoria de las personas (Nuevos, Continuadores y Reingresos a la UPSSMR) que recibieron atenciones registradas con los códigos CIE 10 listado a continuación: R 47.0, R 47.1, R47.8; incluye los diagnósticos registrado como  P (Presuntivo), R (Repetitivo) o D (Definitivo), durante el año anterior. 
Fuente:
Reporte de atenciones HIS-MINSA y/o HIS DIS del año anterior.</t>
  </si>
  <si>
    <t>IPRESS con UPSSMR 
 2% adicional al total de atenciones del año anterior de los casos Nuevos, Continuadores y Reingresos registradas con los códigos CIE 10 listados a continuación: R 47.0, R 47.1, R47.8. 
 Fuente:
 Reporte de atenciones HIS-MINSA y/o HIS DIS del año anterior.</t>
  </si>
  <si>
    <t>R47.0, R47.1, R47.8</t>
  </si>
  <si>
    <t>5005152</t>
  </si>
  <si>
    <t>0515201</t>
  </si>
  <si>
    <t>0515201 TRANSTORNOS DE APRENDIZAJE</t>
  </si>
  <si>
    <t xml:space="preserve">IPRESS con UPSSMR 
La meta física es igual a la sumatoria de las personas (Nuevos, Continuadores y Reingresos a la UPSSMR) que recibieron atenciones registradas con los códigos CIE 10 listado a continuación: R F81.0, F81.1, F81.2, F81.3, F81.8, F81.9, F90.0, F90.1, F90.8, F90.9, F91, F82, Z55.8; incluye los diagnósticos registrado como  P (Presuntivo), R (Repetitivo) o D (Definitivo), durante el año anterior. 
Fuente:
Reporte de atenciones HIS-MINSA y/o HIS DIS del año anterior.
</t>
  </si>
  <si>
    <t>IPRESS con UPSSMR 
 3% adicional al total de atenciones del año anterior de los casos Nuevos, Continuadores y Reingresos registradas con los códigos CIE 10 listados a continuación: R F81.0, F81.1, F81.2, F81.3, F81.8, F81.9, F90.0, F90.1, F90.8, F90.9, F91, F82, Z55.8. 
 Fuente:
 Reporte de atenciones HIS-MINSA y/o HIS DIS del año anterior.</t>
  </si>
  <si>
    <t>R F81.0, F81.1, F81.2, F81.3, F81.8, F81.9, F90.0, F90.1, F90.8, F90.9, F91, F82, Z55.8</t>
  </si>
  <si>
    <t>0515202</t>
  </si>
  <si>
    <t>0515202 RETRASO MENTAL: LEVE, MODERADO, SEVERO</t>
  </si>
  <si>
    <t xml:space="preserve">IPRESS con UPSSMR 
La meta física es igual a la sumatoria de las personas (Nuevos, Continuadores y Reingresos a la UPSSMR) que recibieron atenciones registradas con los códigos CIE 10 listado a continuación: F70, F71, F72, F73, F78, F79; incluye los diagnósticos registrado como  P (Presuntivo), R (Repetitivo) o D (Definitivo), durante el año anterior. 
Fuente:
Reporte de atenciones HIS-MINSA y/o HIS DIS del año anterior.
</t>
  </si>
  <si>
    <t>IPRESS con UPSSMR 
 3% adicional al total de atenciones del año anterior de los casos Nuevos, Continuadores y Reingresos registradas con los códigos CIE 10 listados a continuación: F70, F71, F72, F73, F78, F79. 
 Fuente:
 Reporte de atenciones HIS-MINSA y/o HIS DIS del año anterior.</t>
  </si>
  <si>
    <t>F70, F71, F72, F73, F78, F79</t>
  </si>
  <si>
    <t>0515203</t>
  </si>
  <si>
    <t>0515203 TRANSTORNOS DEL ESPECTRO AUTISTA</t>
  </si>
  <si>
    <t>IPRESS con UPSSMR 
La meta física es igual a la sumatoria de las personas(Nuevos, Continuadores y Reingresos a la UPSSMR) que recibieron atenciones registradas con los códigos CIE 10 listado a continuación: F84.0, F84.1, F84.2, F84.3, F84.4, F84.5, F84.8, F84.9; incluye los diagnósticos registrado como  P (Presuntivo), R (Repetitivo) o D (Definitivo), durante el año anterior. 
Fuente:
Reporte de atenciones HIS-MINSA y/o HIS DIS del año anterior.</t>
  </si>
  <si>
    <t>IPRESS con UPSSMR 
 3% adicional al total de atenciones del año anterior de los casos Nuevos, Continuadores y Reingresos registradas con los códigos CIE 10 listados a continuación: F84.0, F84.1, F84.2, F84.3, F84.4, F84.5, F84.8, F84.9. 
 Fuente:
 Reporte de atenciones HIS-MINSA y/o HIS DIS del año anterior.</t>
  </si>
  <si>
    <t>F84.0, F84.1, F84.2, F84.3, F84.4, F84.5, F84.8, F84.9</t>
  </si>
  <si>
    <t>0515204</t>
  </si>
  <si>
    <t>0515204 OTROS TRANSTORNOS DE SALUD MENTAL</t>
  </si>
  <si>
    <t>IPRESS con UPSSMR 
La meta física es igual a la sumatoria de las personas (Nuevos, Continuadores y Reingresos a la UPSSMR) que re(Nuevos, Continuadores y Reingresos a la UPSSMR)a continuación: G31.1, F03, F20, F06, F31, G30, G31; incluye los diagnósticos registrado como  P (Presuntivo), R (Repetitivo) o D (Definitivo), durante el año anterior. 
Fuente:
Reporte de atenciones HIS-MINSA y/o HIS DIS del año anterior.</t>
  </si>
  <si>
    <t>IPRESS con UPSSMR 
 3% adicional al total de atenciones del año anterior de los casos Nuevos, Continuadores y Reingresos registradas con los códigos CIE 10 listados a continuación: G31.1, F03, F20, F06, F31, G30, G31. 
 Fuente:
 Reporte de atenciones HIS-MINSA y/o HIS DIS del año anterior.</t>
  </si>
  <si>
    <t>G31.1, F03, F20, F06, F31, G30, G31</t>
  </si>
  <si>
    <t>5004449</t>
  </si>
  <si>
    <t>Los IPRESS con UPSSMR, programar el 100% del personal de salud asignada a la UPSSMF.
Las DIRESAS GERESA y DIRIS programan al 100% al personal que realiza actividades de medicina de rehabilitación de las IPRESS del primer nivel en el ámbito bajo su jurisdicción.</t>
  </si>
  <si>
    <t>01 capacitación al año por unidad ejecutora al 90 % del personal de salud de las UPSSMR o Unidad Funcional de Medicina Física y Rehabilitación por DIRESA/GERESA/DIRIS.</t>
  </si>
  <si>
    <t>INFORME EJECUTORA</t>
  </si>
  <si>
    <t>MINSA ENVIARA EL LISTADO DE UPSSMR CON FUENTE RENIPRESS Y VALIDADO
Van a definir un nuevo criterio de programación, un número fijo por establecimiento como proxy.</t>
  </si>
  <si>
    <t>3000689</t>
  </si>
  <si>
    <t>5005153</t>
  </si>
  <si>
    <t>Se programará certificar al 5% de la población estimada con discapacidad del territorio de su jurisdicción (Según ENEDIS 2012).
Ejemplo: 
Población total estimada 10,000 personas. 
Población con discapacidad (5.2%  ENEDIS 2012) = 10,000 x 5.2% = 520 Personas con discapacidad. 
Meta de certificación 5% de la población con discapacidad =  520 x 5% = 27
Nota: En los Hospitales e institutos sin población asignada, se programará teniendo en cuenta el número de certificados emitidos el año anterior más un incremento del 5%.
Fuente:
o Estimado poblacional según INEI
o Estimación de la Población con discapacidad según ENEDIS 2012
Base de datos del aplicativo web del Ministerio de Salud o registro HIS
Fuente:
Reporte del aplicativo web de certificación de discapacidad.
HIS MINSA</t>
  </si>
  <si>
    <t>*Programar en base al promedio mensual del número de llamadas de las regiones colindantes geográficamente que cuentan con SAMU en funcionamiento, multiplicado por los 12 meses. (Información proporcionada por el responsable técnico del PP 0104-MINSA).</t>
  </si>
  <si>
    <t>Se programara teniendo en cuenta el Promedio de los Certificados Médicos de incapacidad emitidos por la CMCI de los de los últimos tres años.
 Fuente:
 Reporte y/o archivos de la CMSI.</t>
  </si>
  <si>
    <t>APLICATIVO PARA EL REGISTRO DE CERTIFICADOS DE DISCAPACIDAD</t>
  </si>
  <si>
    <t>99450.01</t>
  </si>
  <si>
    <t>Se debe programar en las IPRESS certificadoras, se va definir la fecha de corte. Se va a tomar en cuenta la BD del aplicativo web para certificación de discapacidad, nos remitían esa BD al 31/12.Se va a cambiar el criterio de programación.  =SI(AI467&lt;&gt;"";AI467;AJ467)</t>
  </si>
  <si>
    <t>5005154</t>
  </si>
  <si>
    <t>Se programara  teniendo en cuenta el Promedio de los Certificados Médicos de incapacidad emitidos por la CMCI de los de los últimos tres años.
Fuente:
Reporte y/o archivos de la CMSI.</t>
  </si>
  <si>
    <t>99214.03</t>
  </si>
  <si>
    <t>3000690</t>
  </si>
  <si>
    <t>5005155</t>
  </si>
  <si>
    <t xml:space="preserve">PERSONA CAPACITADA
</t>
  </si>
  <si>
    <t xml:space="preserve">Nivel Regional: La DIRESA/GERESA/DIRIS Programar la capacitación de al menos a  01 Agente comunitario de salud en RBC anualmente por cada distrito del ámbito jurisdiccional;  para su participación comunitaria con el personal de los establecimientos de salud del primer nivel de atención I-1 a I-4 y II-1 de su jurisdicción.
Fuentes:
RENIPRESS
</t>
  </si>
  <si>
    <t>01 capacitación al año a 02 agentes comunitario por distrito del ámbito jurisdiccional por DIRESA/GERESA/DIRIS, destinados al 80 % de los ACS.
 Fuentes:
 RENIPRESS</t>
  </si>
  <si>
    <t>INFORME DIRESA</t>
  </si>
  <si>
    <t>C3151.1</t>
  </si>
  <si>
    <t>5005924</t>
  </si>
  <si>
    <t>5005924 VISITAS A FAMILIAS PARA REHABILITACION BASADA EN LA COMUNIDAD MEDIANTE AGENTES COMUNITARIOS</t>
  </si>
  <si>
    <t xml:space="preserve">FAMILIA
</t>
  </si>
  <si>
    <t xml:space="preserve">Nivel Regional: La DIRESA/GERESA/DIRIS
Se programará brindar mínimo de 03 visitas al 3% de las familias que cuentan con algún integrante con discapacidad de la población estimada con discapacidad,  por  cada establecimiento de salud del primer nivel de atención y el II-1 (con población asignada).
Fuente: 
- Estimación de la población del ámbito territorial según INEI para el año.
- Población con algún tipo de discapacidad según ENEDIS 2012.
</t>
  </si>
  <si>
    <t>04 visitas a familias para Rehabilitación Basada en la Comunidad de cada establecimiento de salud del primer nivel de atención y el II-1 (con población asignada), del 40% de personas con discapacidad, certificadas en el Aplicativo Web de certificación de la Persona con Discapacidad
 Fuente: 
 - Aplicativo Web de certificación de la Persona con Discapacidad</t>
  </si>
  <si>
    <t>Estimación de la población del ámbito territorial según INEI para el año</t>
  </si>
  <si>
    <t>ENEDIS 2012</t>
  </si>
  <si>
    <t>C0011.0</t>
  </si>
  <si>
    <t xml:space="preserve">Se va a redefinir el criterio de programación y especificar la categoría del establecimiento q programa el servicio. Como proxy plantean usar el CNV para calcular niños que nacen con factores congénitos, podría ser un porcentaje del subproducto de PAN de niños con riesgo. </t>
  </si>
  <si>
    <t>5005925</t>
  </si>
  <si>
    <t>5005925 CAPACITACIÓN A ACTORES SOCIALES PARA LA APLICACIÓN DE LA ESTRATEGIA RBC</t>
  </si>
  <si>
    <t xml:space="preserve">Nivel Regional: La DIRESA/GERESA/DIRIS
Considerar 02 participantes por cada  autoridad local, actores sociales de la comunidad y otras instancias comprometidas con el bienestar integral  de la PCD  por distrito del ámbito jurisdiccional; donde desarrollen sus intervenciones los establecimientos de Salud del Primer nivel de atención y II-1(con población asignada).
Fuente: 
RENIPRESS
Reportes del HIS-MINSA 
</t>
  </si>
  <si>
    <t>Nivel Regional: La DIRESA/GERESA/DIRIS
 Considerar 02 participantes por cada actor social por distrito del ámbito jurisdiccional; donde desarrollen sus intervenciones los establecimientos de Salud con población asignada.
 Fuente: 
 RENIPRESS
 Reportes del HIS-MINSA</t>
  </si>
  <si>
    <t>C3011.1</t>
  </si>
  <si>
    <t>Quien capacita?: el establecimiento de mayor capacidad resolutiva  de la provincia, cuales son? Nos enviaran la BD.</t>
  </si>
  <si>
    <t>0131</t>
  </si>
  <si>
    <t>0131 CONTROL Y PREVENCION EN SALUD MENTAL</t>
  </si>
  <si>
    <t>3000698</t>
  </si>
  <si>
    <t>PERSONAS CON TRASTORNOS MENTALES Y PROBLEMAS PSICOSOCIALES DETECTADAS</t>
  </si>
  <si>
    <t xml:space="preserve">TAMIZAJE PARA DETECTAR TRASTORNOS MENTALES  Y PROBLEMAS PSICOSOCIALES (5005188)
</t>
  </si>
  <si>
    <t>5005188</t>
  </si>
  <si>
    <t xml:space="preserve">TAMIZAJE PARA DETECTAR TRASTORNOS MENTALES EN GRUPOS DE RIESGO (DEPRESIÓN, CONSUMO DE ALCOHOL Y CONDUCTA SUICIDA) EN PERSONAS MAYORES DE 18 AÑOS </t>
  </si>
  <si>
    <t>70 % de las personas atendidas en los servicios de medicina,  salud sexual y reproductiva, crecimiento y desarrollo, TBC  - VIH -SIDA).
CONSIDERACIONES: Tamizado al menos  una vez al año  por cualquiera de los problemas de salud mental.</t>
  </si>
  <si>
    <t xml:space="preserve">PERSONA TAMIZADA
Tamizaje de salud mental (U140 - Z133) y LAB (EP,AD y TD) 
CPMS
</t>
  </si>
  <si>
    <t xml:space="preserve">I-2, I-3 Y I-4, </t>
  </si>
  <si>
    <t>0070606</t>
  </si>
  <si>
    <t>TAMIZAJE PARA DETECTAR VIOLENCIA FAMILIAR  EN PERSONAS MAYORES DE 18 AÑOS</t>
  </si>
  <si>
    <t>30% del total de atendidos (casos nuevos y reingresos) por todas las morbilidades del establecimiento de salud del año anteriorCONSIDERACIONES: Tamizado al menos  una vez al año  por cualquiera de los problemas de salud mental.</t>
  </si>
  <si>
    <t>si</t>
  </si>
  <si>
    <t xml:space="preserve">PersoNA TAMIZADA
Tamizaje de salud mental (Z133) y LAB (EP,AD y TD) asociado a consejería (99404)
CPMS
</t>
  </si>
  <si>
    <t>EESS PRIMER NIVEL DE ATENCIÓN (I-2, I-3 Y I-4)</t>
  </si>
  <si>
    <t>0070607</t>
  </si>
  <si>
    <t xml:space="preserve">TAMIZAJE PARA DETECTAR DETERIORO COGNITIVO - DEMENCIA EN PERSONAS MAYORES DE 60 AÑOS. </t>
  </si>
  <si>
    <t>70 % de las personas mayores de 60 años atendidas en los servicios de medicina del establecimiento de salud el año anterior
CONSIDERACIONES: Tamizado al menos  una vez al año  por cualquiera de los problemas de salud mental.</t>
  </si>
  <si>
    <t>RENIPRES</t>
  </si>
  <si>
    <t xml:space="preserve">PersoNA TAMIZADA
Tamizaje de salud mental (Z133) y LAB  (MINI)
</t>
  </si>
  <si>
    <t>EESS PRIMER NIVEL DE ATENCIÓN ( I-3 y I-4)</t>
  </si>
  <si>
    <t>TAMIZAJE DE NIÑOS Y NIÑAS DE 3 A 17 AÑOS  TRASTORNOS MENTALES Y DEL COMPORTAMIENTO Y/O PROBLEMAS PSICOSOCIALES PROPIOS DE LA INFANCIA Y LA ADOLESCENCIA</t>
  </si>
  <si>
    <t>0070608</t>
  </si>
  <si>
    <t xml:space="preserve">TAMIZAJE  ESPECIALIZADO PARA DETECTAR  PROBLEMAS DEL NEURODESARROLLO EN NIÑAS Y NIÑOS DE 0 A 5 AÑOS. </t>
  </si>
  <si>
    <t>100 % de niñas y niños menores de 05 años atendidos en el CRED en el año anteriorCONSIDERACIONES: Tamizado al menos  una vez al año  por cualquiera de los problemas de salud mental.</t>
  </si>
  <si>
    <t>padron nominal</t>
  </si>
  <si>
    <t xml:space="preserve">  PERSONA TAMIZADA 
Z133  (mchat)
</t>
  </si>
  <si>
    <t>TAMIZAJE DE NIÑOS Y NIÑAS DE 0 A 17 AÑOS EN  TRASTORNOS MENTALES Y DEL COMPORTAMIENTO Y/O PROBLEMAS PSICOSOCIALES PROPIOS DE LA INFANCIA Y LA ADOLESCENCIA</t>
  </si>
  <si>
    <t>0070609</t>
  </si>
  <si>
    <t>TAMIZAJE DETECTAR  MALTRATO INFANTIL  EN NIÑAS, NIÑOS Y ADOLESCENTES DE 0 A 17 AÑOS</t>
  </si>
  <si>
    <t>70% de niños, niñas y adolescentes atendidos en los serviico de medicina (mayores de 05 años) y CRED (menores de 05 años)CONSIDERACIONES: Tamizado al menos  una vez al año  por cualquiera de los problemas de salud mental.</t>
  </si>
  <si>
    <t xml:space="preserve">  PERSONA TAMIZADA 
Z133  (VIF)
</t>
  </si>
  <si>
    <t>EL CRITERIO DE PROGRAMACIÓN ES CONFUSO</t>
  </si>
  <si>
    <t>TAMIZAJE PARA DETECTAR  TRASTORNOS  MENTALES Y DEL COMPORTAMIENTO DE  NIÑOS, NIÑAS Y ADOLESCENTES  DE 3 DE 17 AÑOS.</t>
  </si>
  <si>
    <t>20% de niños, niñas (a apartir de 03 años)) y adolescentes atendidos en los establecimientos de salud en el servicio de medicinaCONSIDERACIONES: Tamizado al menos  una vez al año  por cualquiera de los problemas de salud mental.</t>
  </si>
  <si>
    <t xml:space="preserve">  PERSONA TAMIZADA 
Z133  (SDQ)
</t>
  </si>
  <si>
    <t>3000699</t>
  </si>
  <si>
    <t>POBLACION CON PROBLEMAS PSICOSOCIALES QUE RECIBEN ATENCION OPORTUNA Y DE CALIDAD</t>
  </si>
  <si>
    <t>5005189</t>
  </si>
  <si>
    <t>TRATAMIENTO DE PERSONAS CON PROBLEMAS PSICOSOCIALES</t>
  </si>
  <si>
    <t xml:space="preserve">TRATAMIENTO EN VIOLENCIA FAMILIAR EN EL PRIMER NIVEL DE ATENCIÓN NO ESPECIALIZADO. </t>
  </si>
  <si>
    <t>20% adicional del número de casos de violencia familiar y otros problemas interpersonales atendidos el año anterior.
Fuente: Reporte HIS del año Anterior.CONSIDERACIONES:</t>
  </si>
  <si>
    <t xml:space="preserve">
INCLUYE T740, T741, T742, T743, T748, Y04, Y05 y Y08
</t>
  </si>
  <si>
    <t>0070612</t>
  </si>
  <si>
    <t xml:space="preserve">TRATAMIENTO ESPECIALIZADO EN VIOLENCIA FAMILIAR </t>
  </si>
  <si>
    <t>20% adicional del número de casos de violencia sexual y sus secuelas,  atendidos el año anterior.
Fuente: Reporte HIS del año Anterior.CONSIDERACIONES:</t>
  </si>
  <si>
    <t xml:space="preserve"> CENTRO DE SALUD MENTAL  COMUNITARIO Y EN ADELANTE </t>
  </si>
  <si>
    <t>0070613</t>
  </si>
  <si>
    <t xml:space="preserve">TRATAMIENTO ESPECIALIZADO DE PERSONAS AFECTADAS POR VIOLENCIA SEXUAL. </t>
  </si>
  <si>
    <t>20% adicional del número de casos de violencia familiar y otros problemas interpersonales atendidos el año anterior.
Fuente: Reporte HIS del año Anterior.CONSIDERACIONES:Incluye los CSMC</t>
  </si>
  <si>
    <t xml:space="preserve">
INCLUYE , T742
</t>
  </si>
  <si>
    <t xml:space="preserve">CENTRO DE SALUD MENTAL  COMUNITARIO Y EN ADELANTE </t>
  </si>
  <si>
    <t>0070614</t>
  </si>
  <si>
    <t>TRATAMIENTO  DE NIÑOS, NIÑAS Y  ADOLESCENTES AFECTADOS POR MALTRATO INFANTIL.</t>
  </si>
  <si>
    <t>Los establecimientos de salud programaran el 30% de la meta programada en el subproducto de tamizaje de maltrato infantilCONSIDERACIONES:Incluye los CSMC</t>
  </si>
  <si>
    <t xml:space="preserve">
INCLUYE T740, T741, T742, T743, T748, T74.9
</t>
  </si>
  <si>
    <t>I-3 en adelante</t>
  </si>
  <si>
    <t>0070615</t>
  </si>
  <si>
    <t>TRATAMIENTO ESPECIALIZADO NIÑOS, NIÑAS Y  ADOLESCENTES AFECTADOS POR VIOLENCIA SEXUAL.</t>
  </si>
  <si>
    <t>Se programara el 20% adicional respecto a los casos atendidos el año anteriorCONSIDERACIONES:Solo programan  los CSMC y hospitales</t>
  </si>
  <si>
    <t xml:space="preserve">
INCLUYE  T742</t>
  </si>
  <si>
    <t>TRATAMIENTO AMBULATORIO DE NIÑOS Y NIÑAS DE 0 A 17 AÑOS CON TRASTORNOS MENTALES Y DEL COMPORTAMIENTO Y/O PROBLEMAS PSICOSOCIALES PROPIOS DE LA INFANCIA Y LA ADOLESCENCIA</t>
  </si>
  <si>
    <t>0070616</t>
  </si>
  <si>
    <t xml:space="preserve">TRATAMIENTO AMBULATORIO DE  NIÑOS Y NIÑAS  DE 0 A 17 AÑOS CON TRASTORNOS DEL ESPECTRO AUTISTA. </t>
  </si>
  <si>
    <t>Se programara el 10% adicional respecto a los casos atendidos el año anteriorCONSIDERACIONES:Solo programan  los CSMC y hospitales</t>
  </si>
  <si>
    <t>no</t>
  </si>
  <si>
    <t>F84.0,  F84.1, F84.5 F84.8 F84.9</t>
  </si>
  <si>
    <t>5005927</t>
  </si>
  <si>
    <t xml:space="preserve">TRATAMIENTO  AMBULATORIO DE  NIÑOS,  NIÑAS Y ADOLESCENTES  DE 0 DE 17 POR  TRASTORNOS  MENTALES Y DEL COMPORTAMIENTO. </t>
  </si>
  <si>
    <t>Se programara el 20% adicional respecto a los casos atendidos el año anteriorCONSIDERACIONES:incluye los CSMC</t>
  </si>
  <si>
    <t>F00-F09, F10-F19,F20-F29, F30-F39, F40-F49, F50-F59, F70-F79, F80-F89, F90-F98</t>
  </si>
  <si>
    <t>3000700</t>
  </si>
  <si>
    <t>PERSONAS CON TRASTORNOS AFECTIVOS Y DE ANSIEDAD TRATADAS OPORTUNAMENTE</t>
  </si>
  <si>
    <t>5005190</t>
  </si>
  <si>
    <t>TRATAMIENTO AMBULATORIO DEPERSONAS CON TRASTORNOS AFECTIVOS (DEPRESION Y CONDUCTA SUICIDA) Y DE ANSIEDAD</t>
  </si>
  <si>
    <t xml:space="preserve">TRATAMIENTO AMBULATORIO DE PERSONAS CON DEPRESIÓN. </t>
  </si>
  <si>
    <t xml:space="preserve">F30,F31,F32,F33,F34,F36,  </t>
  </si>
  <si>
    <t>I-2 en adelante</t>
  </si>
  <si>
    <t>0070610</t>
  </si>
  <si>
    <t xml:space="preserve">TRATAMIENTO AMBULATORIO DE PERSONAS CON CONDUCTA SUICIDA. 
</t>
  </si>
  <si>
    <t>F40,F41,F42,F43,F44,F45,F48;</t>
  </si>
  <si>
    <t>0070611</t>
  </si>
  <si>
    <t xml:space="preserve">TRATAMIENTO AMBULATORIO DE PERSONAS CON ANSIEDAD. 
</t>
  </si>
  <si>
    <t>X60  AL X84 (Conducta suicida)</t>
  </si>
  <si>
    <t>5005191</t>
  </si>
  <si>
    <t>TRATAMIENTO CON INTERNAMIENTO DE PERSONAS CON TRASTORNOS AFECTIVOS Y DE ANSIEDAD</t>
  </si>
  <si>
    <t>TRATAMIENTO CON INTERNAMIENTO DE PERSONAS CON TRASTORNOS AFECTIVOS, 
  ANSIEDAD Y DE CONDUCTA SUICIDA</t>
  </si>
  <si>
    <t>Según el número de camas disponibles para hospitalización de personas con problemas de salud mental, se programarán 5 personas por cama por año, que egresan con diagnóstico de  trastorno depresivo, ansiedad y conducta suicidaCONSIDERACIONES:</t>
  </si>
  <si>
    <t xml:space="preserve">Base de egreso hospitalarios </t>
  </si>
  <si>
    <t>F32,F33,F34,F38,X60-X84,F40-F48 
Considerar : F30,F31,F32,F33,F34,F36,F40,F41,F42,F43,F44,F45,F48;  X60  AL X84 (Conducta suicida)</t>
  </si>
  <si>
    <t>I-4 con internamiento y hospitales generales con nivel II en adelante</t>
  </si>
  <si>
    <t>NO TENEMOS BD DE CAMAS DISPONIBLE</t>
  </si>
  <si>
    <t>3000701</t>
  </si>
  <si>
    <t>PERSONAS CON TRASTORNOS MENTALES Y DEL COMPORTAMIENTO DEBIDO AL CONSUMO DEL ALCOHOL TRATADAS OPORTUNAMENTE</t>
  </si>
  <si>
    <t>5005192</t>
  </si>
  <si>
    <t>TRATAMIENTO AMBULATORIO DE PERSONAS CON TRASTORNO DEL COMPORTAMIENTO DEBIDO AL CONSUMO DE ALCOHOL</t>
  </si>
  <si>
    <t xml:space="preserve">INTERVENCIONES BREVES MOTIVACIONALES PARA PERSONAS CON CONSUMO PERJUDICIAL DEL ALCOHOL. </t>
  </si>
  <si>
    <t>30% adicional del número de casos atendidos por  consumo perjudicial de alcohol en el establecimiento o centro de costo,  durante el año anterior a la programación. CONSIDERACIONES:Se incluye los CSMC</t>
  </si>
  <si>
    <t>F1010
Intervenciones:
99403.03,    90832,   99207.01</t>
  </si>
  <si>
    <t>I-3, I-4, II Nivel y III Nivel</t>
  </si>
  <si>
    <t>0070617</t>
  </si>
  <si>
    <t xml:space="preserve">INTERVENCIÓN PARA  PERSONAS CON E DEPENDENCIA DEL ALCOHOL. </t>
  </si>
  <si>
    <t>10% adicional del número de casos atendidos por  dependencia de  de alcohol en el establecimiento o centro de costo,  durante el año anterior  a la programaciónCONSIDERACIONES:Se incluye los CSMC</t>
  </si>
  <si>
    <t xml:space="preserve">F1020
Intervenciones
90806.07,    99207,    99214.06,    99207.01,    90806,   90860 ,    90837,    90846, 99509,    97150 </t>
  </si>
  <si>
    <t>5005193</t>
  </si>
  <si>
    <t>TRATAMIENTO CON INTERNAMIENTO DE PACIENTES CON TRASTORNO DEL COMPORTAMIENTO DEBIDO AL CONSUMO DE ALCOHOL</t>
  </si>
  <si>
    <t>Según el número de camas disponibles para hospitalización de personas con problemas de salud mental, se programarán 4 personas por cama por año, que egresan con diagnóstico de  trastorno depresivo, ansiedad y conducta suicidaCONSIDERACIONES:</t>
  </si>
  <si>
    <t xml:space="preserve">F10
Intervenciones
99284.01,    99284,    90804,    99207    </t>
  </si>
  <si>
    <t>II Nivel y III Nivel</t>
  </si>
  <si>
    <t>0070618</t>
  </si>
  <si>
    <t xml:space="preserve">ATENCIÓN DE  PERSONAS CON INTOXICACIÓN ALCOHÓLICA GRAVE
</t>
  </si>
  <si>
    <t>PERSONA TRATADA CON PAQUETE DE ATENCIÓN ESTANDAR</t>
  </si>
  <si>
    <t>5% adicional del número de personas que egresan del hospital luego de recibir atención por intoxicación alcohólica grave en el hospital o centro de costo, durante el año anterior. CONSIDERACIONES:Se incluye los CSMC</t>
  </si>
  <si>
    <t xml:space="preserve">F10.121 y F10.129
F10.221 y F10.229
Intervenciones: 
99284.01,    99284,    90804, 99207    </t>
  </si>
  <si>
    <t>5005194</t>
  </si>
  <si>
    <t>REHABILITACION PSICOSOCIAL DE PERSONAS CON TRASTORNOS DEL COMPORTAMIENTO DEBIDO AL CONSUMO DE ALCOHOL</t>
  </si>
  <si>
    <t>40% de las personas detectadas con discapacidad psicosocial por trastorno del comportamiento por dependencia alcohólica/ con trastorno del comportamiento debido al consumo de alcoholCONSIDERACIONES:Se incluye los CSMC</t>
  </si>
  <si>
    <t>F10
Intervenciones:
90834,    C0012,    90849,    97537,    97535.01</t>
  </si>
  <si>
    <t>CENTROS DE SALUD MENTAL COMUNITARIOS, CENTROS DE REHABILITACIÓN PSICOSOCIAL Y LABORAL</t>
  </si>
  <si>
    <t>3000702</t>
  </si>
  <si>
    <t>PERSONAS CON TRASTORNOS Y SINDROMES PSICOTICOS TRATADAS OPORTUNAMENTE</t>
  </si>
  <si>
    <t>5005195</t>
  </si>
  <si>
    <t>TRATAMIENTO AMBULATORIO DE PERSONAS CON SINDROME O TRASTORNO PSICOTICO</t>
  </si>
  <si>
    <t>TRATAMIENTO AMBULATORIO A PERSONAS CON SINDROME PSICOTICO O TRASTORNO DEL ESPECTRO DE LA ESQUIZOFRENIA.</t>
  </si>
  <si>
    <t>Según reporte estadístico del establecimiento de salud, del año anterior, se programará el 20% adicional  al número de casos con sindrome psicótico y trastorno del espectro de la esquizofrenia atendidos ambulatoriamente el año previo. En caso de establecimientos de salud nuevos o que no tenga reporte de casos previos se programaran minimo 50 pacientesCONSIDERACIONES:Se incluye los CSMC</t>
  </si>
  <si>
    <t>F20 AL F29, F31.2, F31.5, F32.3, F33.3, F06.2, F1X.15, F1X.25. 
 Intervenciones CPMS: 
99214.06, 99215, 99366, 99207.01, 96100, 99401.15, 99401.19, 90887, 90846, 90847, 90834, 90860, 99509, 99343, 99324, 99600, 99207.04, C2111.01, 99216, 99233, 99205, 99205.01, 99210, 99210.01, 99210.02, 99210.03, C1043, C0012, 99401.21, 99207.02, C3121, C3131, C3031, 99700, 99701</t>
  </si>
  <si>
    <t xml:space="preserve">I-3 y I-4
</t>
  </si>
  <si>
    <t>0070619</t>
  </si>
  <si>
    <t>TRATAMIENTO  AMBULATORIO DE PERSONAS CON PRIMER EPISODIO PSICÓTICO.</t>
  </si>
  <si>
    <t>Según reporte estadístico del establecimiento de salud, del año anterior, se programará el 20% adicional  al número de casos con primer episodio psicótico atendidos ambulatoriamente el año previo. En caso de establecimientos de salud nuevos o que no tenga reporte de casos previos se programaran minimo 25 pacientesCONSIDERACIONES:Solo CSMC</t>
  </si>
  <si>
    <t>F20 AL F29, F31.2, F31.5, F32.3, F33.3, F06.2, F1X.15, F1X.25. 
 Intervenciones CPMS:
 99214.06, 99215, 99366, 99207.01, 96100, 99401.15, 99401.19, 90887, 90846, 90847, 90834, 90860, 99509, 99343, 99324, 99600, 99207.04, C2111.01, 99216, 99233, 99205, 99205.01, 99210, 99210.01, 99210.02, 99210.03, C1043, C0012, 99401.21, 99207.02, C3121, C3131, C3031, 99700, 99701</t>
  </si>
  <si>
    <t>0070629</t>
  </si>
  <si>
    <t xml:space="preserve">TRATAMIENTO AMBULATORIO PARA LAS PERSONAS CON DETERIORO COGNITIVO </t>
  </si>
  <si>
    <t>7%   de la población mayor de 60 años atendida en el establecimiento o centro de costos, durante el año anterior de la programación.CONSIDERACIONES:</t>
  </si>
  <si>
    <t>F00</t>
  </si>
  <si>
    <t>CENTRO DE SALUD MENTAL COMUNITARIO EN ADELANTE</t>
  </si>
  <si>
    <t>0070620</t>
  </si>
  <si>
    <t>CUIDADOS DE SALUD DOMICILIARIOS A PERSONAS CON DEMENCIA SEVERA Y EN PRECACRIAS CONDICIONES ECONÓMICAS</t>
  </si>
  <si>
    <t>Cada CSMC programara  10 personasCONSIDERACIONES:Solo CSMC</t>
  </si>
  <si>
    <t>F00,  F01, F02,  F03 
99203, 99509, 99343, 99205.01, 99205</t>
  </si>
  <si>
    <t>CENTRO DE SALUD MENTAL COMUNITARIO</t>
  </si>
  <si>
    <t>NO TENEMOS BD CSMC</t>
  </si>
  <si>
    <t>0070621</t>
  </si>
  <si>
    <t xml:space="preserve">CONTINUIDAD DE CUIDADOS A PERSONAS CON TRASTORNO MENTAL GRAVE. </t>
  </si>
  <si>
    <t>Según reporte estadístico del CSMC del año anterior, se programará el 20% adicional  al número de casos con trastorno mental grave atendidos ambulatoriamente el año previo. En caso de establecimientos de salud nuevos o que no tenga reporte de casos previos se programaran minimo 25 pacientesCONSIDERACIONES:Solo programan CSMC</t>
  </si>
  <si>
    <t xml:space="preserve">Z73.6, LAB=TMG, 
Intervenciones CPMS: 99214.06, 99215, 99366, 99207.01, 96100, 99401.15, 99401.19, 90887, 90846, 90847, 90834, 90860, 99509, 99343, 99324, 99600, 99207.04, C2111.01, 99216, 99233, 99205, 99205.01, 99210, 99210.01, 99210.02, 99210.03, C1043, C0012, 99401.21, 99207.02, C3121, C3131, C3031, 98966, 90806.06, 99700, 99701. </t>
  </si>
  <si>
    <t>5005196</t>
  </si>
  <si>
    <t>TRATAMIENTO CON INTERNAMIENTO DE PERSONAS CON SINDROME O TRASTORNO PSICOTICO</t>
  </si>
  <si>
    <t xml:space="preserve">TRATAMIENTO CON INTERNAMIENTO DE PERSONAS CON SÍNDROME O TRASTORNO PSICÓTICO EN HOSPITALES. </t>
  </si>
  <si>
    <t>Según el número de camas disponibles para hospitalización de personas con problemas de salud mental, se programarán 8 personas por cama por año, que egresan con diagnóstico de síndrome o trastorno psicóticoCONSIDERACIONES:</t>
  </si>
  <si>
    <t>Base de egresos hospitalarios</t>
  </si>
  <si>
    <t>F20 AL F29, F31.2, F31.5, F32.3, F33.3, F06.2, F1X.15, F1X.25</t>
  </si>
  <si>
    <t>0070605</t>
  </si>
  <si>
    <t xml:space="preserve">TRATAMIENTO CON INTERNAMIENTO DE PERSONAS CON SÍNDROME O TRASTORNO PSICÓTICO EN HOGARES PROTEGIDOS. </t>
  </si>
  <si>
    <t>Un (01) hogar protegido implementado por 100,000 habitantes, con 8 residentes incluidos en cada uno.CONSIDERACIONES:Diris/UED que implementa hogares protegidos</t>
  </si>
  <si>
    <t>Base de datos hogares protegidos</t>
  </si>
  <si>
    <t>Z73.6, F20 AL F29, F31.2, F31.5, F33.3, F06.2. Intervenciones CPMS: 99324, C1043</t>
  </si>
  <si>
    <t>DIRIS/ UE</t>
  </si>
  <si>
    <t>NO TENEMOS BD HOGARES PROTEGIDOS</t>
  </si>
  <si>
    <t>5005197</t>
  </si>
  <si>
    <t>REHABILITACION PSICOSOCIAL DE PERSONAS CON SINDROME O TRASTORNO ESQUIZOFRENICO</t>
  </si>
  <si>
    <t xml:space="preserve">REHABILITACIÓN PSICOSOCIAL. </t>
  </si>
  <si>
    <t>Según reporte estadístico del establecimiento de salud, del año anterior, se programará el 20% adicional  al número de personas con diagnóstico de síndrome o trastorno psicótico y con discapacidad psicosocial que recibe paquete terapéutico estándar de rehabilitación psicosocial el año previo. En caso de establecimientos de salud nuevos o que no tenga reporte de casos previos se programaran minimo 25 pacientesCONSIDERACIONES:Son acciones que desarrollaran los Centros de Rehabilitación Psicosocial</t>
  </si>
  <si>
    <t>F20 AL F29, F31.2, F31.5, F32.3, F33.3, F06.2, F1X.15, F1X.25, Z73.6.
 Intervenciones CPMS: C0012, 99401.21, 99207.02, C3121, C3131, C3031, 98960, 97535, 90872, 99509, 97532, 97537, 92507, 92508</t>
  </si>
  <si>
    <t>0070623</t>
  </si>
  <si>
    <t xml:space="preserve">REHABILITACIÓN LABORAL. </t>
  </si>
  <si>
    <t>Según reporte estadístico del establecimiento de salud, del año anterior, se programará el 20% adicional  al número de personas con diagnóstico de síndrome o trastorno psicótico y con discapacidad psicosocial que recibe paquete terapéutico estándar de rehabilitación laboral el año previo. En caso de establecimientos de salud nuevos o que no tenga reporte de casos previos se programaran minimo 25 pacientesCONSIDERACIONES:Son acciones que desarrollaran los Centros de Rehabilitación Laboral</t>
  </si>
  <si>
    <t>F20 AL F29, F31.2, F31.5, F32.3, F33.3, F06.2, F1X.15, F1X.25, Z73.6 . Intervenciones CPMS: 97537, 97535.01, 97537.01, 97537.02</t>
  </si>
  <si>
    <t>3000703</t>
  </si>
  <si>
    <t>PERSONAS CON TRASTORNOS MENTALES JUDICIALIZADAS TRATADAS</t>
  </si>
  <si>
    <t>5005198</t>
  </si>
  <si>
    <t>TRATAMIENTO DE PERSONAS CON TRASTORNOS MENTALES JUDICIALIZADAS</t>
  </si>
  <si>
    <t>Para la programación de la meta física se considerará, el censo de personas judicializadas inimputables:
 100% de los casos inimputables psicóticos atendidos en los establecimientos de salud, en el año anteriorCONSIDERACIONES:</t>
  </si>
  <si>
    <t>Reporte de egresos hospitalarios del año anterior</t>
  </si>
  <si>
    <t xml:space="preserve">Censo de personas inimputables en el establecimiento de salud </t>
  </si>
  <si>
    <t>F20-F28 LAB (JUD)</t>
  </si>
  <si>
    <t>ESTABLECIMIENTOS NIVEL III ESPECILAIZADO</t>
  </si>
  <si>
    <t>EN EL REPORTE DE EGRESOS NO HAY LAB</t>
  </si>
  <si>
    <t>3000704</t>
  </si>
  <si>
    <t>COMUNIDADES CON POBLACIONES VICTIMAS DE VIOLENCIA POLITICA ATENDIDAS</t>
  </si>
  <si>
    <t>5005199</t>
  </si>
  <si>
    <t>INTERVENCIONES COMUNITARIAS PARA LA RECUPERACION EMOCIONAL DE POBLACIONES VICTIMAS DE VIOLENCIA POLITICA</t>
  </si>
  <si>
    <t xml:space="preserve"> FORTALECIMIENTO DE REDES DE APOYO PSICOSOCIAL</t>
  </si>
  <si>
    <t>COMUNIDAD INTERVENIDA</t>
  </si>
  <si>
    <t xml:space="preserve">El establecimiento de salud programará   UNA comunidad inscrita en el  Registro Unico de víctimas RUV. CONSIDERACIONES:Inclye a los CSMC </t>
  </si>
  <si>
    <t>RUV: Registro de comunidades priorizadas emitido por el Consejo de Reparaciones para las regiones de Ayacucho, Apurímac, Huancavelica, Junín, Cuzco, Puno, Huánuco, Pasco, San Martín y Ucayali</t>
  </si>
  <si>
    <t>COO71 Analisis situacional) 
COO6 (Programas de reconstrucción de sistemas de apoyo comunitario)</t>
  </si>
  <si>
    <t>I-1 al I-4</t>
  </si>
  <si>
    <t>NO TENEMOS BD DE RUV</t>
  </si>
  <si>
    <t>0070625</t>
  </si>
  <si>
    <t xml:space="preserve">ACOMPAÑAMIENTO PSICOSOCIAL  A VÍCTIMAS DE VIOLENCIA POLÍTICA. </t>
  </si>
  <si>
    <t>I-1 al I-4
hospitales II nivel</t>
  </si>
  <si>
    <t>0070626</t>
  </si>
  <si>
    <t>RECONSTRUCCIÓN DE LA IDENTIDAD COLECTIVA.</t>
  </si>
  <si>
    <t>C3001, Reunión de participación comunitaria y empoderamiento social</t>
  </si>
  <si>
    <t>3000705</t>
  </si>
  <si>
    <t>POBLACION EN RIESGO QUE ACCEDEN A PROGRAMAS DE PREVENCION EN SALUD MENTAL</t>
  </si>
  <si>
    <t>5005200</t>
  </si>
  <si>
    <t>PREVENCION FAMILIAR DE CONDUCTAS DE RIESGO EN ADOLESCENTES FAMILIAS FUERTES: AMOR Y LIMITES</t>
  </si>
  <si>
    <t>Cada establecimiento de salud programara 01 grupo como minimo de adolescentes, cuidadores y familias que completan el programa.CONSIDERACIONES:El programa consta de siete sesiones.</t>
  </si>
  <si>
    <t>C0007,    C2111.01</t>
  </si>
  <si>
    <t xml:space="preserve"> I-3 Y I-4</t>
  </si>
  <si>
    <t>COMO MÍNIMO</t>
  </si>
  <si>
    <t>5005201</t>
  </si>
  <si>
    <t>SESIONES DE ENTRENAMIENTO EN HABILIDADES SOCIALES PARA ADOLESCENTES, JOVENES Y ADULTOS</t>
  </si>
  <si>
    <t>Cada establecimiento de salud programara como minimo 01 tallerCONSIDERACIONES:No programan los CSMC. Ellos se encargan del acompañamiento</t>
  </si>
  <si>
    <t>Z734, U1252 lab 10</t>
  </si>
  <si>
    <t>0070627</t>
  </si>
  <si>
    <t xml:space="preserve">PRIMEROS AUXILIOS PSICOLÓGICOS EN SITUACIONES DE CRISIS Y EMERGENCIAS HUMANITARIAS. </t>
  </si>
  <si>
    <t>Se programara al 20 % de los atendidos en el establecimiento en el servicio de psicología y de emergenciaCONSIDERACIONES:</t>
  </si>
  <si>
    <t>F43.0  Y 99401.19</t>
  </si>
  <si>
    <t>I-3, I-4 Y HOSPITALES II</t>
  </si>
  <si>
    <t>5005202</t>
  </si>
  <si>
    <t>SESIONES DE ENTRENAMIENTO EN HABILIDADES SOCIALES PARA NIÑAS, NIÑOS</t>
  </si>
  <si>
    <t>3000706</t>
  </si>
  <si>
    <t>FAMILIAS CON CONOCIMIENTOS DE PRACTICAS SALUDABLES PARA PREVENIR LOS TRANSTOTRNOS MENTALES Y PROBLEMAS PSICOSOCIALES</t>
  </si>
  <si>
    <t>5006070</t>
  </si>
  <si>
    <t>PROMOCION DE CONVIVENCIA SALUDABLE EN FAMILIAS CON GESTANTES O NIÑOS MENORES DE 5 AÑOS</t>
  </si>
  <si>
    <t>0070601</t>
  </si>
  <si>
    <t>Madres, padres y cuidadores/as con apoyo en estrategias de crianza y conocimientos sobre el desarrollo  infantil</t>
  </si>
  <si>
    <t xml:space="preserve">FAMILIA
CAPACITADA </t>
  </si>
  <si>
    <t xml:space="preserve">Se programara al 100 % de niños y niñas menores de 05 años que se atiendieron en el CRED el año anteriorCONSIDERACIONES:Esta dirigido a las familias de los de niños y niñas menores de 05 años </t>
  </si>
  <si>
    <t xml:space="preserve">59401
C0011
99402.14
</t>
  </si>
  <si>
    <t>I-3 Y I-4</t>
  </si>
  <si>
    <t>0070602</t>
  </si>
  <si>
    <t>Parejas con consejería en la promoción de una convivencia saludable</t>
  </si>
  <si>
    <t>El establecimiento de salud programará por lo menos 01 taller de capacitación con paquete estandarizado
CONSIDERACIONES:También programará los CSMC</t>
  </si>
  <si>
    <t>C2061</t>
  </si>
  <si>
    <t xml:space="preserve"> I-4</t>
  </si>
  <si>
    <t>5006071</t>
  </si>
  <si>
    <t>CAPACITACION A ACTORES SOCIALES QUE PROMUEVEN LA CONVIVENCIA SALUDABLE</t>
  </si>
  <si>
    <t>0070604</t>
  </si>
  <si>
    <t>Lideres adolescentes promueven la salud mental en su comunidad</t>
  </si>
  <si>
    <t xml:space="preserve">El establecimiento de salud programará por lo menos 01 taller de capacitación con paquete estandarizadoCONSIDERACIONES:No programan los CSMC. </t>
  </si>
  <si>
    <t>C1043, C2121</t>
  </si>
  <si>
    <t>I-2, I-3 Y I-4</t>
  </si>
  <si>
    <t>0070603</t>
  </si>
  <si>
    <t xml:space="preserve">Agentes Comunitarios de Salud  realizan vigilancia ciudadana para reducir la violencia física causada por la pareja </t>
  </si>
  <si>
    <t>Los establecimietnos de salud programan como minimo  01 taller de capacitación con paquete estandarizado CONSIDERACIONES:También programará los CSMC</t>
  </si>
  <si>
    <t>C3151, C0003; C0012</t>
  </si>
  <si>
    <t>PXQ 2020</t>
  </si>
  <si>
    <t>REV</t>
  </si>
  <si>
    <t>3000001 ACCIONES COMUNES</t>
  </si>
  <si>
    <t>5004441 MONITOREO, SUPERVISION, EVALUACION Y CONTROL DE PREVENCION Y CONTROL DEL CANCER</t>
  </si>
  <si>
    <t>0044192 MONITOREO, SUPERVISION, EVALUACION Y CONTROL DE PREVENCION Y CONTROL DEL CANCER</t>
  </si>
  <si>
    <t>5004442 DESARROLLO DE NORMAS Y GUIAS TECNICAS EN PREVENCION Y CONTROL DEL CANCER</t>
  </si>
  <si>
    <t xml:space="preserve">0215072 DOCENTES  CAPACITADOS PARA LA PROMOCIÓN DE PRACTICAS Y ENTORNOS SALUDABLES PARA LA PREVENCIÓN DEL CÁNCER . </t>
  </si>
  <si>
    <t>Programa</t>
  </si>
  <si>
    <t>x</t>
  </si>
  <si>
    <t>3033412 FAMILIAS SALUDABLES INFORMADAS RESPECTO DE SU SALUD SEXUAL Y REPRODUCTIVA</t>
  </si>
  <si>
    <t>3043987 POBLACION INFORMADA Y SENSIBILIZADA EN EL CUIDADO DE LA SALUD DE LAS ENFERMEDADES NO TRANSMISIBLES (MENTAL, BUCAL, OCULAR, METALES PESADOS, HIPERTENSION ARTERIAL Y DIABETES MELLITUS)</t>
  </si>
  <si>
    <t>3043988 FAMILIA EN ZONAS DE RIESGO INFORMADA QUE REALIZAN PRACTICAS HIGIENICAS SANITARIAS PARA PREVENIR LAS ENFERMEDADES NO TRANSMISIBLES ( MENTAL, BUCAL, OCULAR, METALES PESADOS, HIPERTENSION ARTERIAL Y DIABETES MELLITUS )</t>
  </si>
  <si>
    <t>0104 REDUCCION DE LA MORTALIDAD POR EMERGENCIAS Y URGENCIAS MEDICAS</t>
  </si>
  <si>
    <t>3000800 POBLACION CON PRACTICAS EFECTIVAS FRENTE A LAS EMERGENCIAS Y URGENCIAS INDIVIDUALES Y MASIVAS</t>
  </si>
  <si>
    <t>3000698 PERSONAS CON TRASTORNOS MENTALES Y PROBLEMAS PSICOSOCIALES DETECTADAS</t>
  </si>
  <si>
    <t>3000699 POBLACION CON PROBLEMAS PSICOSOCIALES QUE RECIBEN ATENCION OPORTUNA Y DE CALIDAD</t>
  </si>
  <si>
    <t>3000700 PERSONAS CON TRASTORNOS AFECTIVOS Y DE ANSIEDAD TRATADAS OPORTUNAMENTE</t>
  </si>
  <si>
    <t>3000701 PERSONAS CON TRASTORNOS MENTALES Y DEL COMPORTAMIENTO DEBIDO AL CONSUMO DEL ALCOHOL TRATADAS OPORTUNAMENTE</t>
  </si>
  <si>
    <t>3000702 PERSONAS CON TRASTORNOS Y SINDROMES PSICOTICOS TRATADAS OPORTUNAMENTE</t>
  </si>
  <si>
    <t>3000703 PERSONAS CON TRASTORNOS MENTALES JUDICIALIZADAS TRATADAS</t>
  </si>
  <si>
    <t>3000704 COMUNIDADES CON POBLACIONES VICTIMAS DE VIOLENCIA POLITICA ATENDIDAS</t>
  </si>
  <si>
    <t>3000705 POBLACION EN RIESGO QUE ACCEDEN A PROGRAMAS DE PREVENCION EN SALUD MENTAL</t>
  </si>
  <si>
    <t>3000706 FAMILIAS CON CONOCIMIENTOS DE PRACTICAS SALUDABLES PARA PREVENIR LOS TRANSTOTRNOS MENTALES Y PROBLEMAS PSICOSOCIALES</t>
  </si>
  <si>
    <t>Leyenda</t>
  </si>
  <si>
    <t>Criterios:</t>
  </si>
  <si>
    <t>Calculo de meta fisica, limpieza de kits, complejidad en aplicación de fórmula</t>
  </si>
  <si>
    <t>0= la meta fisica no son personas o no tiene insumos directos</t>
  </si>
  <si>
    <t>1= Es posible costeo 2021 con los insumos que se tiene</t>
  </si>
  <si>
    <t>2= Se requiere algunos otros ajustes/calculos</t>
  </si>
  <si>
    <t>3= Mas dificil el costeo, evaluar si se llega a 2021</t>
  </si>
  <si>
    <t xml:space="preserve">Va? (SI/NO) </t>
  </si>
  <si>
    <t xml:space="preserve">Pendientes </t>
  </si>
  <si>
    <t>N</t>
  </si>
  <si>
    <t>Solo se usa el CNV(hospitales)</t>
  </si>
  <si>
    <t>87621</t>
  </si>
  <si>
    <t>5006006</t>
  </si>
  <si>
    <t>0215079</t>
  </si>
  <si>
    <t>0215079 TAMIZAJE EN MUJER  CON MAMOGRAFIA BILATERAL PARA DETECCION DE CANCER DE MAMA</t>
  </si>
  <si>
    <t xml:space="preserve">Establecimiento que cuentan con mamógrafo (I - II – III Nivel de Atención): Programar 15 mamografías por turno, por 25 turnos al mes por 11 meses. Debiendo realizar un mínimo de 4,125 mamografías al año 
</t>
  </si>
  <si>
    <t xml:space="preserve">La mamografía de tamizaje se realiza cada 2 años. Por lo tanto, el reporte de las mujeres con mamografía debe respetar  el intervalo establecido, no se considerará válido reportar tamizaje por mamografía en la misma mujer cada año.
</t>
  </si>
  <si>
    <t>HIS MINSA
Reporte de telemamografía</t>
  </si>
  <si>
    <t>77057</t>
  </si>
  <si>
    <t>Se programa la misma meta que lo atendido en el anterior</t>
  </si>
  <si>
    <t>Solo I-4</t>
  </si>
  <si>
    <t>Igual a la meta de CRED de 6 A 35 MESES</t>
  </si>
  <si>
    <t>Falta enviar codigos CIE-10</t>
  </si>
  <si>
    <t>Reporte de Egresos Hospitalarios</t>
  </si>
  <si>
    <t>Para Establecimientos de Salud del Primer Nivel de Atención: 
7% de la Población de 15 años a más  x  Constante Local 
Cálculo de la Constante Local: Tasa Incidencia Frotis Positivo Local / Tasa Incidencia Frotis Positivo  Regional.
Para Hospitales sin población asignada y Establecimientos penitenciarios:
Numero de Sintomáticos Respiratorios identificados al año anterior más el 10%.</t>
  </si>
  <si>
    <t>No se cuenta ocn información de INS</t>
  </si>
  <si>
    <t>Promedio de los 3 últimos años de los casos aprobados con drogas de segunda línea.</t>
  </si>
  <si>
    <t>Promedio de los últimos 3 años del total de casos diagnosticados de tuberculosis del establecimiento penitenciario más 15%</t>
  </si>
  <si>
    <t>Promedio de los últimos 3 años de TB resistente más 5%</t>
  </si>
  <si>
    <t>NIÑO TRATADO</t>
  </si>
  <si>
    <t>La meta fisica es igual  al 10% de niños de 3 a 11 años de edad programados del subproducto 5001306 TAMIZAJE DE AGUDEZA VISUAL EN NIÑOS (AS) DE 3 A 11 AÑOS.</t>
  </si>
  <si>
    <t>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*Consideraciones: Considerar la sumatoria de las opciones SI y NO del campo "LA LLAMADA FUE PERTINENTE" del  REGISTRO DE ATENCIONES EN EL SERVICIO DE ATENCIONES PRE HOSPITALARIAS</t>
  </si>
  <si>
    <t>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*Consideraciones: Considerar "CÓDIGO DE DIAGNOSTICO 
PRESUNTIVO
CIE - 10" del  REGISTRO DE ATENCIONES EN EL SERVICIO DE ATENCIONES PRE HOSPITALARIAS
*
*Consideraciones:
Considerar la sumatoria de las opciones SI y NO del campo "LA LLAMADA FUE PERTINENTE" del  REGISTRO DE ATENCIONES EN EL SERVICIO DE ATENCIONES PRE HOSPITALARIAS</t>
  </si>
  <si>
    <t xml:space="preserve">1. Para aquellas regiones que cuentan con Central de Regulación en funcionamiento y cuenten con registros de un año a más:
*Programar el 100% de despachos de unidades móviles realizados el año anterior.
2. Para aquellas regiones que cuentan con Central de Regulación con registros menor a un año: 
*Proyectar el numero de despachos de unidades móviles en el año, a partir de los registros con los que cuenten a la fecha.
3. Para aquellas regiones que implementaran la Central de Regulación: 
*Programar en base al promedio mensual del número de despachos de unidades móviles de las regiones colindantes geográficamente que cuentan con SAMU en funcionamiento, multiplicado por los 12 meses. (Información proporcionada por el responsable técnico del PP 0104-MINSA).
*Consideraciones: Considerar la sumatoria de la opció SI del campo "SE REALIZÓ EL DESPACHO 
EFECTIVO" del  REGISTRO DE ATENCIONES EN EL SERVICIO DE ATENCIONES PRE HOSPITALARIAS
*COnsideraciones: </t>
  </si>
  <si>
    <t xml:space="preserve">01 Agente comunitario de salud por cada distrito en donde se ubican las UPSSMR  de  nivel de atención I-1 a I-4 y II-1  </t>
  </si>
  <si>
    <t>1. Para aquellas regiones que cuentan con el servicio pre hospitalario y cuenten con registros de un año a más:
*Programar el 100% de las atenciones pre hospitalarias del año anterior más un 5% de incremento.
2. Para aquellas regiones que cuentan con el servicio pre hospitalario y cuenten con registros menor a un año: 
*Proyectar el numero de atenciones pre hospitalarias en el año, a partir de los registros con los que cuenten a la fecha. 
3. Para aquellas regiones que implementaran el servicio pre hospitalario: 
*Programar en base al promedio mensual del número de atenciones pre hospitalarias de las regiones colindantes geográficamente que cuentan con SAMU en funcionamiento, multiplicado por los 12 meses. (Información proporcionada por el responsable técnico del PP 0104-MINSA). 
*Consideraciones:
Considerar "Nº DE FICHA DE ATENCIÓN PRE HOSPITALARIA" del  REGISTRO DE ATENCIONES EN EL SERVICIO DE ATENCIONES PRE HOSPITALARIAS</t>
  </si>
  <si>
    <t>67301 N</t>
  </si>
  <si>
    <t>67301 NIÑOS, ADOLESCENTES, JÓVENES Y ADULTOS CON HEPATITIS B QUE RECIBEN ATENCIÓN INTEGRAL</t>
  </si>
  <si>
    <t>EXCEL: CODIGO HIS</t>
  </si>
  <si>
    <t>67304 G</t>
  </si>
  <si>
    <t>67304 GESTANTES CON HEPATITIS B QUE RECIBEN ATENCIÓN INTEGRAL</t>
  </si>
  <si>
    <t>67305 N</t>
  </si>
  <si>
    <t>67305 NIÑOS EXPUESTOS A HEPATITIS B QUE RECIBEN ATENCIÓN INTEGRAL</t>
  </si>
  <si>
    <t xml:space="preserve">EXCEL: CODIGO HIS
</t>
  </si>
  <si>
    <t>67306 G</t>
  </si>
  <si>
    <t>67306 GESTANTES QUE RECIBEN TAMIZAJE PARA HEPATITIS B</t>
  </si>
  <si>
    <t>67307 P</t>
  </si>
  <si>
    <t>67307 POBLACIÓN CON DIAGNÓSTICO DE HEPATITIS C QUE RECIBE  ATENCIÓN INTEGRAL</t>
  </si>
  <si>
    <t>4% del número estimado de personas con infección por el VHC  que requieren tratamiento (meta estimada por la DPVIH )</t>
  </si>
  <si>
    <t>132 CONTROL Y PREVENCION EN SALUD MENTAL</t>
  </si>
  <si>
    <t>Criterio de Programación (Modificado)</t>
  </si>
  <si>
    <t>Codigo Hiss (Modificado)</t>
  </si>
  <si>
    <t>Va? (SI/NO)</t>
  </si>
  <si>
    <t>Pendientes</t>
  </si>
  <si>
    <t>I1</t>
  </si>
  <si>
    <t>I2</t>
  </si>
  <si>
    <t>I3</t>
  </si>
  <si>
    <t>I4</t>
  </si>
  <si>
    <t>II1</t>
  </si>
  <si>
    <t>II2</t>
  </si>
  <si>
    <t>III1</t>
  </si>
  <si>
    <t>III2</t>
  </si>
  <si>
    <t>IE</t>
  </si>
  <si>
    <t>IIE</t>
  </si>
  <si>
    <t>IIIE</t>
  </si>
  <si>
    <t>SCF</t>
  </si>
  <si>
    <t>En UPSS Consulta externa de establecimientos de salud con población asignada:
Incrementar 5%  de la poblacion  SIS que recibió Asesoría nutricional para el control de enfermedades dentales el año anterior
En  UPSS consulta externa de establecimientos de salud sin población asignada:    
Incrementar 3%  de la poblacion  SIS que recibió examen estomatologico realizadas el año anterior.
*No se debe considerar programar a las gestantes</t>
  </si>
  <si>
    <t>-</t>
  </si>
  <si>
    <t>5006070 PROMOCION DE CONVIVENCIA SALUDABLE EN FAMILIAS CON GESTANTES O NIÑOS MENORES DE 5 AÑOS</t>
  </si>
  <si>
    <t>0070601  FAMILIAS CON GESTANTES O NIÑOS MENORES DE 5 AÑOS RECIBEN CONSEJERIA A TRAVES DE LAS VISITAS DOMICILIARIAS PARA PROMOVER PRÁCTICAS DE CONVIVENCIA SALUDABLE</t>
  </si>
  <si>
    <t>• 50% de familias con gestantes
• 20% de familias con niños (as) menores de cinco años con factores de riesgo en salud mental</t>
  </si>
  <si>
    <t>Padron de Familias  con gestante actualizado según mapa de sectorización (Disponible en los EESS)</t>
  </si>
  <si>
    <t>Población estimada niños menores de cinco años (INEI-Dirección Técnica de demografía/MINSA-OGTI</t>
  </si>
  <si>
    <t>5006071 CAPACITACION A ACTORES SOCIALES QUE PROMUEVEN LA CONVIVENCIA SALUDABLE</t>
  </si>
  <si>
    <t>0070602 CONSEJO MUNICIPAL Y COMITÉ MULTISECTORIAL CAPACITADOS  PROMUEVEN LA IMPLEMENTACIÓN DEL SISTEMA DE VIGILANCIA CIUDADANA Y LOS GRUPOS DE APOYO A VÍCTIMAS DE VIOLENCIA FÍSICA CAUSADA POR LA PAREJA</t>
  </si>
  <si>
    <t xml:space="preserve">100% de Gobiernos Locales existentes en la jurisdicción de la microrred.
</t>
  </si>
  <si>
    <t>Registro nacional de municipalidades</t>
  </si>
  <si>
    <t>Reunión en Municipios (C0001 )   ó-        Taller para Municipios   (C0004)  + Lab (número de personas) + Actividades de salud mental (U0066)+ Lab (PSA)</t>
  </si>
  <si>
    <t>0070603 MUJERES DE ORGANIZACIONES SOCIALES CAPACITADAS REALIZAN VIGILANCIA CIUDADANA PARA REDUCIR LA VIOLENCIA FÍSICA CAUSADA POR LA PAREJA</t>
  </si>
  <si>
    <t>20% de las mujeres inscritas o que participan en  organizaciones sociales presentes en el distrito</t>
  </si>
  <si>
    <t>Directorio de organizaciones sociales y comunitarias</t>
  </si>
  <si>
    <t>Reunión en Comunidad (C0003) ó          Taller para la Comunidad (C0006) +Actividades de salud mental (U0066)+ Lab (VOC)</t>
  </si>
  <si>
    <t>0070604 DOCENTES Y PADRES DE FAMILIA CAPACITADOS PROMUEVEN LA CONVIVENCIA SALUDABLE DESDE LA INSTITUCIÓN EDUCATIVA</t>
  </si>
  <si>
    <t>100% de instituciones educativas con factores de riesgo en salud mental.    50% de Docentes capacitados de las II.EE con factores de riesgo.</t>
  </si>
  <si>
    <t>Base de datos de instituciones educativas (MINEDU)</t>
  </si>
  <si>
    <t>C1043     99402.14</t>
  </si>
  <si>
    <t>Base de datos de cuántos acceden a población masiva</t>
  </si>
  <si>
    <t>Número fijo de atención mínima. Lo programan las diris o diresa y MINSA</t>
  </si>
  <si>
    <t>Las redes lo ejecutan, más no se define a quien se le asigna el dinero, tal vez solo los I-4 pueden programar</t>
  </si>
  <si>
    <t>Proxy. El número de niñas del padrón nominal</t>
  </si>
  <si>
    <t>Definir metodología y categoría de establecimiento</t>
  </si>
  <si>
    <t>Definir nivel-categoría del establecimiento. Toda población SIS</t>
  </si>
  <si>
    <t>Enviarán el listado de establecimiento con mamógrafo</t>
  </si>
  <si>
    <t>Hospital e institutos
10 % adicional al número de mujeres con diagnóstico presuntivo de cáncer de cuello uterino atendidos de acuerdo a la capacidad resolutiva durante el año anterior; por referencia y/o demanda, debidamente registrados. En cuanto a los casos anormales (sexo opuesto) considerar el 80% del año anterior</t>
  </si>
  <si>
    <t>Hospital e institutos
El 10 % adicional al número de varones con diagnóstico definitivo de cáncer de próstata para el estadiaje y/o inicio de tratamiento de cáncer de próstatatendidos de acuerdo a la capacidad resolutiva durante el año anterior; por referencia y/o demanda, debidamente registrados. En cuanto a los casos anormales (sexo opuesto) considerar el 80% del año anterior.</t>
  </si>
  <si>
    <t xml:space="preserve">Hospitales e institutos, el 5% adicional al número de las personas con diagnóstico de cáncer en estadío IV atendidos el año anterior.
</t>
  </si>
  <si>
    <t>Lo programan los establecimientos de categorías I4 e I3. Cada uno programa 1 distrito</t>
  </si>
  <si>
    <t>Qué establecimiento programa para qué distrito y cuánto</t>
  </si>
  <si>
    <t>100% de agentes comunitarios ligados a los establecimientos de salud de primer nivel más los de segundo nivel con población.</t>
  </si>
  <si>
    <t>I1,I2,I3,I4,II1,II2,IIE</t>
  </si>
  <si>
    <t xml:space="preserve">Base de agentes comunitarios linkeados a establecimientos de primer nivel más segundo nivel con población </t>
  </si>
  <si>
    <t>Suma de las metas CRED y atención prenatal reenfocada</t>
  </si>
  <si>
    <t xml:space="preserve">Número fijo por punto de atención </t>
  </si>
  <si>
    <t>Establecer número fijo</t>
  </si>
  <si>
    <t>Suma de Meta CRED &lt; 1 año, 1 año y 2 años, según Padrón Nominal y atención prenatal reenfocada del PP002</t>
  </si>
  <si>
    <t xml:space="preserve">100% de la población menor de 1 año (11meses y 29 días) que se estén ligados a un establecimiento de salud.
Para establecimientos de 2° y 3° nivel, considerar los niños que completaron su esquema de vacunación según edad, el año anterior. La meta debe disminuir progresivamente año a año. </t>
  </si>
  <si>
    <t>código CIE10 de la tercera dosis</t>
  </si>
  <si>
    <t xml:space="preserve">100% de la población 1 año (1 año, 11meses y 29 días) que se estén ligados a un establecimiento de salud.
Para establecimientos de 2° y 3° nivel, considerar los niños que completaron su esquema de vacunación según edad, el año anterior. La meta debe disminuir progresivamente año a año. </t>
  </si>
  <si>
    <t xml:space="preserve">100% de la población de 4 años (4 años, 11meses y 29 días) que se estén ligados a un establecimiento de salud.
Para establecimientos de 2° y 3° nivel, considerar los niños que completaron su esquema de vacunación según edad, el año anterior. La meta debe disminuir progresivamente año a año. </t>
  </si>
  <si>
    <t xml:space="preserve">100% de población menor de 1 año consignado en padrón nominal, que se encuentran bajo la responsabilidad de Centros maternos infantiles, hospitales y establecimientos de salud que atienden partos de los gobiernos regionales y Direcciones de Redes Integradas de Salud (DIRIS) 
 Para los Centros maternos infantiles, y hospitales que atienden partos, de los Gobiernos Regionales y de las Direcciones de Redes Integradas de Salud (DIRIS) que no cuentan con población asignada, programar igual al promedio de recién nacidos atendidos los últimos 03 años.
</t>
  </si>
  <si>
    <t>100% de la población menor de 1 año atendida en los establecimientos de salud de las categorías I3 y I4</t>
  </si>
  <si>
    <t>I3,I4</t>
  </si>
  <si>
    <t xml:space="preserve">100% de la población de 2 años que se estén ligados a un establecimiento de salud.
Para establecimientos de 2° y 3° nivel, considerar los niños que completaron su esquema de vacunación según edad, el año anterior. La meta debe disminuir progresivamente año a año. </t>
  </si>
  <si>
    <t xml:space="preserve">12% de la población de 3 años que se estén ligados a un establecimiento de salud.
Para establecimientos de 2° y 3° nivel, considerar los niños que completaron su esquema de vacunación según edad, el año anterior. La meta debe disminuir progresivamente año a año. </t>
  </si>
  <si>
    <t>Código CIE10</t>
  </si>
  <si>
    <t>Reporte del Sistema de Vigilancia Epidemiológica</t>
  </si>
  <si>
    <r>
      <rPr>
        <sz val="11"/>
        <color rgb="FF000000"/>
        <rFont val="Calibri"/>
        <family val="2"/>
      </rPr>
      <t>La meta es igual a la sumatoria de los Niños de 01 año y 2 años</t>
    </r>
    <r>
      <rPr>
        <b/>
        <u/>
        <sz val="11"/>
        <color rgb="FF000000"/>
        <rFont val="Calibri"/>
        <family val="2"/>
      </rPr>
      <t xml:space="preserve"> más una proporción de la categoría I2</t>
    </r>
    <r>
      <rPr>
        <sz val="11"/>
        <color rgb="FF000000"/>
        <rFont val="Calibri"/>
        <family val="2"/>
      </rPr>
      <t>, según Padrón Nominal que se encuentra bajo responsabilidad (Niños afiliados al SIS más los niños sin ningún tipo de seguro, del ámbito); programados para control de crecimiento y desarrollo. Excepcionalmente se incluirá a niños afiliados a EsSalud u otros seguros que no tengan acceso regular a su proveedor de servicios</t>
    </r>
  </si>
  <si>
    <t>Proporción a estimar de la categoría I2</t>
  </si>
  <si>
    <t>Igual meta del subproducto 3325501 NIÑO CRED &lt;1 AÑO</t>
  </si>
  <si>
    <t>Igual meta del subproducto 3325602 NIÑO&lt;1 AÑO CON SUPLEMENTO DE VITAMINA "A" de los establecimientos del primer nivel pertenecientes a los distritos de extrema pobreza Q1 y Q2</t>
  </si>
  <si>
    <t>/</t>
  </si>
  <si>
    <t>40% de la meta CRED de menores de 3 años</t>
  </si>
  <si>
    <t>Establecimientos de Salud con Población asignada</t>
  </si>
  <si>
    <t xml:space="preserve">En establecimiento de salud con población asignada:
o 100% de niños menores de 01 año registrados en padrón nominal. (1 examen a los 6 meses)
o 100% de niños de 01 y 02 año registrados en padrón nominal el año anterior (2 exámenes en el niño de 1 año y 1 examen a los 2 años).
      NOTA: Padrón nominal considerar el dato de (SIS+ Sin Dato + Ninguno)
Para establecimientos de salud sin población asignada: 
Programar igual al total de exámenes para descartar anemia por deficiencia de hierro realizados el año anterior en este grupo de edad.
Fuente: Reporte de laboratorio del año anterior.
</t>
  </si>
  <si>
    <t xml:space="preserve">En el Gobierno Nacional: CENAN
En Cuidad Diurno (Cuna mas).- Para la determinación de los servicios de cuidado diurno se consideraran aquellos distritos con mayor número de niños menores de 5 años con DCI y anemia* y de ellos se seleccionara una muestra representativa.  
Por cada servicio inspeccionado presentar: 02 reportes técnicos por cada servicio inspeccionado / 80 servicios de cuidado diurno.
En los Programas de Vaso de Leche (PVL).- Para la determinación de los municipios provinciales y/o distritales, se consideraran aquellos distritos con mayor número de niños menores de 5 años con DCI y anemia*.     
Por cada Servicio de asistencia alimentaria: 1 reporte técnico por cada servicio muestreado / 10 servicios de asistencia alimentaria a nivel de municipios distritales que se encuentran dentro los distritos priorizados de acuerdo a la prevalencia de anemia en niños menores de cinco años.  
En el Gobierno Regional: DIRESA, GERESA, RED DE SALUD, DIRIS
• 02 reportes técnicos consolidados semestrales del control de calidad nutricional realizados a los servicios de cuidado diurno y asistencia alimentaria por la red de salud de su ámbito, remitido al CENAN/INS.
• 01 informe de asistencia técnica que incluye la capacitación y seguimiento de la actividad; al 100% de las Red de Saludes y/o U.E de su ámbito, remitido al INS-CENAN.
A nivel de Red de Salud y/o U.E: 
• 2 reportes técnicos por cada servicio inspeccionado / 100% de Servicios de Cuidado Diurno (Servicios Alimentarios de los comités de gestión del Programa Cuna Más).
• 1 reporte técnico por cada servicio inspeccionado / 100% de Servicios de asistencia alimentaria que almacenan y/o distribuyen alimentos del Programa Vaso de Leche a nivel distrital.
Establecimientos de Salud:
• 02 reportes técnicos por cada servicio inspeccionado / 100% de Servicios de Cuidado Diurno (Servicios Alimentarios de los comités de gestión del Programa Cuna Más).
El intervalo de un reporte técnico a otro, del control de calidad de alimentos a los servicios de cuidado diurno no debe ser menor de 3 meses a fin de garantizar el levantamiento de las no conformidades.
• 01 reporte técnico por cada servicio inspeccionado / 100% de Servicios de asistencia alimentaria que almacenan y/o distribuyen alimentos del Programa Vaso de Leche a nivel distrital y/o provincial.
</t>
  </si>
  <si>
    <t xml:space="preserve">En el Gobierno Nacional: CENAN
02 reportes técnicos por cada establecimiento evaluado / 80 servicios de cuidado diurno que se encuentran dentro de los distritos priorizados por el PN Cuna Más y el CENAN.
  A nivel de Red de Salud y / o U.E: 
• 02 reportes técnicos por cada establecimiento evaluado / 100% de Servicios de Cuidado Diurno (Servicios Alimentarios de los comités de gestión del Programa Cuna Más).
• 01 reporte técnico por cada establecimiento evaluado / 100% de Servicios de asistencia alimentaria que almacenan y/o distribuyen alimentos del Programa Vaso de Leche a nivel distrital.
Establecimiento de Salud: 
• 02Reportes técnicos por cada evaluación nutricional teórica  al 100% de Servicios de Cuidado Diurno (Servicios Alimentarios de los comités de gestión del Programa Nacional Cuna Más), considerando los distritos de mayor riesgo sanitario de acuerdo a la información epidemiológica de la DIRESA.
El intervalo de un reporte técnico a otro, del control de calidad de alimentos a los servicios de cuidado diurno no debe ser menor de 3 meses a fin de garantizar el levantamiento de las no conformidades.                                       
• 01 informe técnico de la formulación de la ración /100% de Servicios de asistencia alimentaria del Programa Vaso de Leche a nivel provincial y/o distrital, considerando los distritos de mayor riesgo sanitario de acuerdo a la información epidemiológica de la DIRESA.
</t>
  </si>
  <si>
    <r>
      <rPr>
        <sz val="11"/>
        <color rgb="FF000000"/>
        <rFont val="Calibri"/>
        <family val="2"/>
      </rPr>
      <t xml:space="preserve">- Sistema de información </t>
    </r>
    <r>
      <rPr>
        <b/>
        <sz val="11"/>
        <color rgb="FF000000"/>
        <rFont val="Calibri"/>
        <family val="2"/>
      </rPr>
      <t>actualizada</t>
    </r>
    <r>
      <rPr>
        <sz val="11"/>
        <color rgb="FF000000"/>
        <rFont val="Calibri"/>
        <family val="2"/>
      </rPr>
      <t xml:space="preserve"> de la Vigilancia de la calidad del agua para consumo humano
-Base que linkea el centro poblado con establecimiento de salud</t>
    </r>
  </si>
  <si>
    <t>- Sistema de información actualizada de la Vigilancia de la calidad del agua para consumo humano
-Base que linkea el centro poblado con establecimiento de salud</t>
  </si>
  <si>
    <t>Centros poblados de la zona urbana y rural del Q1, Q2 y Q3 con sistemas de abastecimiento de agua cuyo valor de cloro este por debajo del LMP(&lt;0.5mg/L) y/o turbiedad por encima del LMP (&gt;5UNT).</t>
  </si>
  <si>
    <t>- Reporte de centros poblados (variable: Tiene Sitema de Abastecimiento (Sí,No, vacías))
-Base que linkea el centro poblado con establecimiento de salud</t>
  </si>
  <si>
    <t>Programar como mínimo los casos de infección respiratoria aguda en menores de 05 años, registrados con los siguientes diagnósticos: J02, J02.0, J02.9, J03, J03.0, J03.8, J03.9, correspondientes a las atenciones ambulatorias en los últimos 3 años (considerando el año con mayor número de atenciones).</t>
  </si>
  <si>
    <t>Programar como mínimo los casos de infecciones agudas del oído medio en menores de 05 años, registrados con los siguientes diagnósticos: H65, H65.0, H65.1, H66.0, H66.9 correspondientes a las atenciones ambulatorias en los últimos 3 años (considerando el año con mayor número de atenciones).</t>
  </si>
  <si>
    <t>Programar como mínimo los casos de sinusitis aguda en menores de 5 años, registrados con el siguiente diagnóstico: J01, J01.0, J01.1, J01.2, J01.3, J01.4, J01.9, correspondientes a las atenciones ambulatorias en los últimos 3 años (considerando el año con mayor número de atenciones).</t>
  </si>
  <si>
    <t>Programar como mínimo los casos de infección respiratoria aguda no complicada en menores de 05 años, registrados con los diagnósticos: J12, J12.9, J15, J15.9, J18.9, correspondientes a las atenciones ambulatorias en los últimos 3 años (considerando el año con mayor número de atenciones).</t>
  </si>
  <si>
    <t>Programar como mínimo los casos de EDA disentérica en menores de 05 años, registrados con los siguientes diagnósticos: A03, A03.0 A03.9, A04.2, A04.3, A04.5, A06.0, correspondientes a las atenciones ambulatorias, en los últimos 3 años (considerando el año con mayor número de atenciones).</t>
  </si>
  <si>
    <t>Programar como mínimo los casos de EDA persistente en menores de 5 años, registrado con el siguiente diagnóstico: A09.X,  correspondientes a las atenciones ambulatorias,  en los últimos 3 años (considerando el año con mayor número de atenciones).</t>
  </si>
  <si>
    <t>Programar como mínimo los casos de neumonía grave o enfermedad muy grave en niños menores de 2 meses,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t>
  </si>
  <si>
    <t>Programar como mínimo los casos de neumonía o enfermedad muy grave en niños menores de 2 meses a 4 años,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t>
  </si>
  <si>
    <t>Igual meta de atención prenatal reenfocada del PP002</t>
  </si>
  <si>
    <t>4 SA</t>
  </si>
  <si>
    <t>4 SALUD MATERNO NEONATAL</t>
  </si>
  <si>
    <t>5 SA</t>
  </si>
  <si>
    <t>5 SALUD MATERNO NEONATAL</t>
  </si>
  <si>
    <t>6 SA</t>
  </si>
  <si>
    <t>6 SALUD MATERNO NEONATAL</t>
  </si>
  <si>
    <t>3 SA</t>
  </si>
  <si>
    <t>3 SALUD MATERNO NEONATAL</t>
  </si>
  <si>
    <t>7 SA</t>
  </si>
  <si>
    <t>7 SALUD MATERNO NEONATAL</t>
  </si>
  <si>
    <t>Promedio de los últimos 3 años de Niñas y niños  de 1 a 4 años.</t>
  </si>
  <si>
    <t>Número fijo de familias por cada establecimiento en el que se presenta un caso de TB, diferenciado por categoría o padrón nominal</t>
  </si>
  <si>
    <t>Definir número fijo por categoría</t>
  </si>
  <si>
    <t>Se revisará para establecer un número fijo y definir categorías de establecimiento</t>
  </si>
  <si>
    <t>Revisar para tal vez establecer un número fijo por tipo de establecimiento, ejem. 5 comunidades por cada tipo de atención</t>
  </si>
  <si>
    <t>Revisar para poder calcular las metas a nivel de establecimientos y evaluar la información histórica del HIS (nuevos y reingresos por edades). Nos enviarán códigos CIE10</t>
  </si>
  <si>
    <t xml:space="preserve">Verificar si se puede usar HIS. Remitirán la información de distritos con población indígena amazónica. 
</t>
  </si>
  <si>
    <t>Nos enviarán los códigos CIE10 y una base consolidada de estos.</t>
  </si>
  <si>
    <t>Nos remitirán un padrón de la población privada de la libertad(INPE) linkeada a cada establecimiento.
Nos enviarán los códigos CIE10 y una base consolidada de estos.</t>
  </si>
  <si>
    <t>5% de la meta del subproducto 4396301 ATENCIÓN DE CONTACTOS</t>
  </si>
  <si>
    <t>Incremento del 5% al Promedio de los 04 últimos años de Casos Nuevos de Tuberculosis. No se toma la información del 2019(en todos los casos)</t>
  </si>
  <si>
    <t>Para los establecimientos de categoría del I1 al I4, los casos atendidos el año anterior
Para los hospitales, a partir de la categoría II hacia adelante. Considerar los casos atendidos el año anterior.</t>
  </si>
  <si>
    <t>Enviarán código(s) CIE10</t>
  </si>
  <si>
    <t>Total de casos registrados en el año anterior de la base de egresos hospitalarios</t>
  </si>
  <si>
    <t>Códigos CIE10 que detalla "Otros"</t>
  </si>
  <si>
    <t>Promedio de los 3 últimos años de los casos aprobados con drogas de segunda línea,que es igual a la meta del subproducto 4396504 ATENCION CURATIVA DROGAS DE SEGUNDA LINEA TB RESISTENTE.</t>
  </si>
  <si>
    <t>Pacientes atendidos en el año anterior de los establecimientos de salud de las categorías I3 y I4.
Pacientes atendidos en el año anterior de los hospitales del segundo nivel hacia adelante.</t>
  </si>
  <si>
    <t>Igual al 10% de la meta del subproducto 4396201 IDENTIFICACION Y EXAMEN DE SINTOMATICOS RESPIRATORIOS EN LAS ATENCIONES A PERSONAS &gt; 15 AÑOS Y POBLACION VULNERABLE de los establecimientos de la categoría I4</t>
  </si>
  <si>
    <t>Se está eliminando el producto 3043974 PERSONA CON COMORBILIDAD RECIBE TRATAMIENTO PARA TUBERCULOSIS ya que se repite con productos del PP018</t>
  </si>
  <si>
    <t>Consulta. Definir qué fuente de información se utilizará. Código de las Metaxenicas. 
Base de zonas priorizadas (mapa de sectorización) de los distritos en riesgo de enfermedades metaxénicas según daño priorizado</t>
  </si>
  <si>
    <t>Consulta. Definir qué fuente de información se utilizará. Código de las  Zoonosis. 
Base de zonas priorizadas (mapa de sectorización) de los distritos en riesgo de enfermedades zoonoticas según daño priorizado</t>
  </si>
  <si>
    <t>Consulta. Definir qué información será considerada. Detallar con claridad los criterios de programación(Suma de personas atendidas?)</t>
  </si>
  <si>
    <t>Consulta. Definir qué información será considerada. Además, se tiene algún padrón de municipios linkeado a los establecimientos de salud?Detallar con claridad los criterios de programación(Suma de personas atendidas?)</t>
  </si>
  <si>
    <t>Consulta. Código de las Metaxenicas o Zoonoticas correspondientes. Además existe alguna base que permita establecer a qué II.EE programa cada establecimiento? O, quién programa'</t>
  </si>
  <si>
    <t>Consulta. Criterio de programación?</t>
  </si>
  <si>
    <t>Nos enviarán el código HIS y el porcentaje de crecimiento para el próximo año.</t>
  </si>
  <si>
    <t>Consulta. Claridad en el criterio de programación</t>
  </si>
  <si>
    <t>Consulta. Se podría utilizar única fuente de información HIS</t>
  </si>
  <si>
    <t>Consulta. Si en los criterios se detalla la atención a la persona consigno de alarma¿por qué no se considera su código HIS?¿Se tiene la base de zonas endémicas?</t>
  </si>
  <si>
    <t>Consulta. Qué información será considerada HIS o RENIEC.</t>
  </si>
  <si>
    <t>Consulta. ¿Cómo se identifica a las mujeres gestantes procedentes de área chagásica?</t>
  </si>
  <si>
    <t xml:space="preserve">Consulta. ¿cómo identifico el código CIE10 de la fase aguda, sub aguda y crónica? </t>
  </si>
  <si>
    <t>Consulta.Registro de comunidades indígenas de áreas de riesgo de rabia silvestre linkeadas a establecimientos de salud</t>
  </si>
  <si>
    <t>X21, X22</t>
  </si>
  <si>
    <t xml:space="preserve">X20.92,X20.93 </t>
  </si>
  <si>
    <t>X23,X24, X25,X26, X29</t>
  </si>
  <si>
    <t>Nos enviarán el CDC o podría definirse las metas con el HIS con diagnóstico dep este con lab=p y d.
Unidad notificación =establecimiento de salud</t>
  </si>
  <si>
    <t>Solo programar laboratorios de referencia regional. Ver si cuenta con la información del año anterior.</t>
  </si>
  <si>
    <t>Consulta. Falta código CIE10</t>
  </si>
  <si>
    <t>No se va a calcular</t>
  </si>
  <si>
    <t>Consulta. Falta fuente NET LAB. Base de áreas de riesgo</t>
  </si>
  <si>
    <t>Consulta. Falta fuente NET LAB. Base de áreas de riesgo. Base que vincula II.EE con establecimiento de salud</t>
  </si>
  <si>
    <t>5005188 TAMIZAJE DE PERSONAS CON TRASTORNOS MENTALES Y PROBLEMAS PSICOSOCIALES</t>
  </si>
  <si>
    <t>5005188 TAMIZAJE DE PERSONAS CON TRASTORNOS MENTALES  Y PROBLEMAS PSICOSOCIALES</t>
  </si>
  <si>
    <t xml:space="preserve">Para la programación de la meta física se utilizará reportes estadísticos (HIS) del establecimiento de salud o centro de costo, del año anterior, considerando:
- 30% del total de personas  atendidas (nuevas y reingresonte)  por todas las morbilidades  en  establecimiento de salud del primer nivel de atención, no especializado,   durante el año anterior.
</t>
  </si>
  <si>
    <t xml:space="preserve">PERSONA TAMIZADA
Tamizaje de salud mental (U140) y LAB (EP,AD,VIF y TD) asociado a consejería (99404)
</t>
  </si>
  <si>
    <t>5005189 TRATAMIENTO DE PERSONAS CON PROBLEMAS PSICOSOCIALES</t>
  </si>
  <si>
    <t>20% adicional del número de casos de violencia familiar y otros problemas interpersonales atendidos el año anterior.
Fuente: Reporte HIS del año Anterior.</t>
  </si>
  <si>
    <t>5005190 TRATAMIENTO AMBULATORIO DEPERSONAS CON TRASTORNOS AFECTIVOS (DEPRESION Y CONDUCTA SUICIDA) Y DE ANSIEDAD</t>
  </si>
  <si>
    <t>5005190 TRATAMIENTO AMBULATORIO DE PERSONAS CON TRASTORNOS AFECTIVOS  (DEPRESIÓN Y CONDUCTA SUICIDA) Y DE ANSIEDAD</t>
  </si>
  <si>
    <t>Según reporte estadístico (HIS) del establecimiento de salud, del año anterior, se programará:
 - 10% adicional del número de casos con trastornos afectivos y de ansiedad atendidos ambulatoriamente el año previo.</t>
  </si>
  <si>
    <t>F30,F31,F32,F33,F34,F36,F40,F41,F42,F43,F44,F45,F48 Falta X60  AL X84 (Condicta suicida)</t>
  </si>
  <si>
    <t>5005191 TRATAMIENTO CON INTERNAMIENTO DE PERSONAS CON TRASTORNOS AFECTIVOS Y DE ANSIEDAD</t>
  </si>
  <si>
    <t>Según reporte estadístico (HIS) del establecimiento de salud, del año anterior, se programará: 
- 10% adicional del número de casos con trastornos afectivos y de ansiedad que requirieron internamiento el año previo</t>
  </si>
  <si>
    <t>Base de egreso hospitalarios</t>
  </si>
  <si>
    <t>F32,F33,F34,F38,X60-X84,F40-F48 
Considerar : F30,F31,F32,F33,F34,F36,F40,F41,F42,F43,F44,F45,F48;  X60  AL X84 (Condicta suicida)</t>
  </si>
  <si>
    <t>5005192 TRATAMIENTO AMBULATORIO DE PERSONAS CON TRASTORNO DEL COMPORTAMIENTO DEBIDO AL CONSUMO DE ALCOHOL</t>
  </si>
  <si>
    <t>5005192 TRATAMIENTO  AMBULATORIO DE PERSONAS CON TRASTORNO DEL COMPORTAMIENTO DEBIDO AL CONSUMO DE ALCOHOL</t>
  </si>
  <si>
    <t>Según reporte estadístico (HIS) del establecimiento de salud, del año anterior, se programará:
 - 20% adicional del número de casos con trastornos mentales y del comportamiento debido al consumo de alcohol atendido ambulatoriamente el año anterior.</t>
  </si>
  <si>
    <t>F10, LAB=1</t>
  </si>
  <si>
    <t>5005193 TRATAMIENTO CON INTERNAMIENTO DE PACIENTES CON TRASTORNO DEL COMPORTAMIENTO DEBIDO AL CONSUMO DE ALCOHOL</t>
  </si>
  <si>
    <t xml:space="preserve">Según reporte estadístico (HIS) del establecimiento de salud, del año anterior, se programará:
➢ 20% adicional del número de casos con trastornos mentales y del comportamiento debido al uso de alcohol que requirieron internamiento el año previo.
</t>
  </si>
  <si>
    <t>F10, LAB=2</t>
  </si>
  <si>
    <t>5005194 REHABILITACION PSICOSOCIAL DE PERSONAS CON TRASTORNOS DEL COMPORTAMIENTO DEBIDO AL CONSUMO DE ALCOHOL</t>
  </si>
  <si>
    <t>5005194 REHABILITACION PSICOSOCIAL  DE PERSONAS CON TRASTORNOS DEL COMPORTAMIENTO DEBIDO AL CONSUMO DE ALCOHOL</t>
  </si>
  <si>
    <t>60% de las personas tratadas  por trastorno del comportamiento por consumo de alcohol acceden al programa de rehabilitación
psicosocial</t>
  </si>
  <si>
    <t>F10, LAB=Rehabilitación 1</t>
  </si>
  <si>
    <t>5005195 TRATAMIENTO AMBULATORIO DE PERSONAS CON SINDROME O TRASTORNO PSICOTICO</t>
  </si>
  <si>
    <t>Según reporte estadístico del establecimiento de salud, del año anterior, se programará: 
➢ 20% adicional del número de casos con síndrome o trastorno psicótico (esquizofrenia) atendidos ambulatoriamente el año previo.</t>
  </si>
  <si>
    <t>F20, F21X,F22,F23,F24X,F25,F28X</t>
  </si>
  <si>
    <t xml:space="preserve">132 </t>
  </si>
  <si>
    <t>5005196 TRATAMIENTO CON INTERNAMIENTO DE PERSONAS CON SINDROME O TRASTORNO PSICOTICO</t>
  </si>
  <si>
    <t>5005196 TRATAMIENTO CON INTERNAMIENTO EN HOGARES PROTEGIDOS  PERSONAS CON SINDROME O TRASTORNO PSICOTICO</t>
  </si>
  <si>
    <t xml:space="preserve">Al menos 8 personas con  trastorno mental grave y con necesidad de continuidad de cuidados  en internamiento en hogar protegido y en condición de abandono social y familiarUno por cada 100,000 habitantes con máximo 8 residentes (usuarios en tratamiento) por cada hogar protegido.
</t>
  </si>
  <si>
    <t>Informe sobre hogares protegidos de las Redes de servicios</t>
  </si>
  <si>
    <t>F20, F21X,F22,F23,F24X,F25,F28X, F311, F312,F313, F314,F315, F322, F323,F332,F333</t>
  </si>
  <si>
    <t>Según reporte estadístico del establecimiento de salud, del año anterior, se programará: ➢ 20% adicional del número de casos con síndrome o trastorno psicótico (esquizofrenia) que requirieron internamiento el año previo.</t>
  </si>
  <si>
    <t>5005197 REHABILITACION PSICOSOCIAL DE PERSONAS CON SINDROME O TRASTORNO ESQUIZOFRENICO</t>
  </si>
  <si>
    <t>Del reporte HIS de morbilidad del año anterior y reporte del programa de rehabilitación psicosocial de la ESNSM, se programará: 
➢ 20% de las personas detectadas con discapacidad mental por trastorno psicótico acceden al programa de rehabilitación psicosocial + 30% de las personas con discapacidad mental por trastorno psicótico que se encuentran en seguimiento en el programa de rehabilitación psicosocial</t>
  </si>
  <si>
    <t>Reporte del programa de rehabilitación psicosocial de la Estrategia Sanitaria Nacional de Salud Mental</t>
  </si>
  <si>
    <t>F20, F21X,F22,F23,F24X,F25,F28X
LAB (REH)</t>
  </si>
  <si>
    <t>5005198 TRATAMIENTO DE PERSONAS CON TRASTORNOS MENTALES JUDICIALIZADAS</t>
  </si>
  <si>
    <t>Para la programación de la meta física se considerará, el censo de personas judicializadas inimputables:
 100% de los casos inimputables psicóticos atendidos en los establecimientos de salud, en el año anterior</t>
  </si>
  <si>
    <t>Censo de personas inimputables en el establecimiento de salud</t>
  </si>
  <si>
    <t>5005199 INTERVENCIONES COMUNITARIAS PARA LA RECUPERACION EMOCIONAL DE POBLACIONES VICTIMAS DE VIOLENCIA POLITICA</t>
  </si>
  <si>
    <t>5005199 INTERVENCIONES COMUNITARIAS PARA LA RECUPERACION EMOCIONAL DE POBLACIONES  VICTIMAS DE VIOLENCIA POLITICA</t>
  </si>
  <si>
    <t>Una (1)  comunidad  priorizada   por el Consejo de Reparaciones por  cada Centro de salud mental comunitario (CSMC)  de las regiones de Ayacucho, Apurímac, Huancavelica, Junín, Cuzco, Puno, Huánuco, Pasco, San Martín y Ucayali.</t>
  </si>
  <si>
    <t>Registro de comunidades priorizadas emitido por el Consejo de Reparaciones en la jurisdicción  de cada Centro de salud mental comunitario (CSMC)  de las reiones de Ayacucho, Apurímac, Huancavelica, Junín, Cuzco, Puno, Huánuco, Pasco, San Martín y Ucayali</t>
  </si>
  <si>
    <t>Z654  + 
  COO71 
 COOO6
 C0021
. 99207.02
 (lab número de personas</t>
  </si>
  <si>
    <t>5005200 PREVENCION FAMILIAR DE CONDUCTAS DE RIESGO EN ADOLESCENTES FAMILIAS FUERTES: AMOR Y LIMITES</t>
  </si>
  <si>
    <t>5% de la población entre 10 a 14 años de la institución educativa priorizada por el EESS.</t>
  </si>
  <si>
    <t>Reporte de alumnos matriculados por IIEE (MINEDU)</t>
  </si>
  <si>
    <t>U1258 (LAB= 7)</t>
  </si>
  <si>
    <t>5005201 SESIONES DE ENTRENAMIENTO EN HABILIDADES SOCIALES PARA ADOLESCENTES, JOVENES Y ADULTOS</t>
  </si>
  <si>
    <t>Para la programación de la meta física se considerará:
➢ 100% de la población de adolescentes de 12 a 17 años  con tamizaje positvo  para deficit en habilidades sociales</t>
  </si>
  <si>
    <t>PROBLEMAS RELACIONADO  A LAS HABILIDADES SOCIALE Z734, 
SESIÓN DE ENTREAMIENTO HABILIDADES SOCIALES U1252  (LAB= 10 : NÚMERO DE SESIONES)</t>
  </si>
  <si>
    <t>5005202 SESIONES DE ENTRENAMIENTO EN HABILIDADES SOCIALES PARA NIÑAS, NIÑOS</t>
  </si>
  <si>
    <t>Para la programación de la meta física se considerará:
➢ 100% de la población  de niños y  niñas  de 8 a 11 años años  con tamizaje positivo  para deficit en habilidades sociales</t>
  </si>
  <si>
    <t>5005896 ATENCION PREHOSPITALARIA MOVIL DE LA EMERGENCIA Y URGENCIA INDIVIDUAL</t>
  </si>
  <si>
    <t>5005897</t>
  </si>
  <si>
    <t>1. IPRESS o SMA con un Año Mínimo de Operatividad en APH.
Programar el 100% de las atenciones realizadas por APH el año anterior más un 5% de incremento.
2. Para aquellas Regiones que implementaran SAMU, deberán programar en base al promedio mensual del número de atenciones pre hospitalarias masivas de las regiones colindantes geográficamente que cuentan con SAMU en funcionamiento, multiplicado por los 12 meses</t>
  </si>
  <si>
    <t xml:space="preserve">3000800 POBLACION CON PRACTICAS EFECTIVAS FRENTE A LAS EMERGENCIAS Y URGENCIAS INDIVIDUALES Y </t>
  </si>
  <si>
    <t xml:space="preserve">5005898 ENTRENAMIENTO DE LA COMUNIDAD EFECTIVAS FRENTE A LAS EMERGENCIA Y URGENCIAS INDIVIDUALES Y </t>
  </si>
  <si>
    <t>5005899 SERVICIO DE TRANSPORTE ASISTIDO DE LA EMERGENCIA</t>
  </si>
  <si>
    <t>5005900</t>
  </si>
  <si>
    <t>5005926</t>
  </si>
  <si>
    <t>5005926 TAMIZAJE DE NIÑOS Y NIÑAS DE 3 A 17 AÑOS CON DEFICIT EN SUS HABILIDADES SOCIALES, TRASTORNOS MENTALES Y DEL COMPORTAMIENTO Y/O PROBLEMAS PSICOSOCIALES PROPIOS DE LA INFANCIA Y LA ADOLESCENCIA</t>
  </si>
  <si>
    <t xml:space="preserve">10% de la población entre 3 a 17 años sujeta a programación por cada establecimiento de salud o centro de costo que cuenta con servicio de psicología o salud mental. 
Población sujeta a programación = 60% de la población de 3 a 17 años  existente en la jurisdicción del EESSS. 
Población 3 a 17 año existente = es la informada por INEI durante el año anterior al año de la programación. 
</t>
  </si>
  <si>
    <t>FUENTE:  INEI CENSO NACIONAL XI DE POBLACION Y VI DE VIVIENDA 2017/</t>
  </si>
  <si>
    <t xml:space="preserve">PERSONA TAMIZADA TAMIZAJE 
U100 
asosciado a consejería 99404
</t>
  </si>
  <si>
    <t>5005927 TRATAMIENTO AMBULATORIO DE NIÑOS Y NIÑAS DE 03 A 17 AÑOS CON TRASTORNOS MENTALES Y DEL COMPORTAMIENTO Y/O PROBLEMAS PSICOSOCIALES PROPIOS DE LA INFANCIA Y LA ADOLESCENCIA</t>
  </si>
  <si>
    <t>10% adicional de casos de niños y adolescentes de 3 a 17 años con trastornos mentales y del comportamiento y/o problemas psicosociales propios de la infancia y la adolescencia Incluye: F50 al  F59; Del F70 al 78;  Del F80 AL F82; del  F90 al F99 y Z73.5,Z73.4 atendidos el año anterior.</t>
  </si>
  <si>
    <t>F93.9,F91.9,F90.9,Z73.5,Z73.4
Incluye: F50 al  F59; Del F70 al 78;  Del F80 AL F82; del  F90 al F99 y Z73.5,Z73.4</t>
  </si>
  <si>
    <t>Se actualizará con criterios del 2021</t>
  </si>
  <si>
    <t>80 % de</t>
  </si>
  <si>
    <t>80 % de lo programado en el sub producto (3317201)"Atención a la gestante" perteneciente producto A93:F93 Atención Prenatal Reenfocada del PP002</t>
  </si>
  <si>
    <t>Sub Producto</t>
  </si>
  <si>
    <t>MF</t>
  </si>
  <si>
    <t>25%*5001101</t>
  </si>
  <si>
    <t>80%*5001102</t>
  </si>
  <si>
    <t>58%*5001103</t>
  </si>
  <si>
    <t>100%*5001102</t>
  </si>
  <si>
    <t>80%*5001104</t>
  </si>
  <si>
    <t>70%*5001104</t>
  </si>
  <si>
    <t>1%*(5001209+5001208)???</t>
  </si>
  <si>
    <t>100%*(5001209+5001208)???</t>
  </si>
  <si>
    <t>2%*(5001209+5001208)???</t>
  </si>
  <si>
    <t>5%*(5001209+5001208)???</t>
  </si>
  <si>
    <t>24%*5001104</t>
  </si>
  <si>
    <t>56%*5001104</t>
  </si>
  <si>
    <t>40%*5001104</t>
  </si>
  <si>
    <t>80%*5001304</t>
  </si>
  <si>
    <t>10%*5001301</t>
  </si>
  <si>
    <t>80%*5001302</t>
  </si>
  <si>
    <t>70%*5001402</t>
  </si>
  <si>
    <t>100%*5001301</t>
  </si>
  <si>
    <t xml:space="preserve">5001502 PERSONAS DE 18 A 29 AÑOS CON VALORACION CLINICA DE FACTORES DE RIESGO </t>
  </si>
  <si>
    <t xml:space="preserve">5001604 PACIENTE HIPERTENSO DE NO ALTO RIESGO CONTROLADO </t>
  </si>
  <si>
    <t xml:space="preserve">5001703 PACIENTE DIABÉTICO NO COMPLICADO CONTROLADO </t>
  </si>
  <si>
    <t>60%*0081101</t>
  </si>
  <si>
    <t>12%*0081102</t>
  </si>
  <si>
    <t xml:space="preserve">0081104 CONSEJERÍA DE RECIÉN NACIDO CON RETINOPATÍA DE LA PREMATURIDAD EN SEGUNDO Y TERCER NIVEL DE ATENCIÓN </t>
  </si>
  <si>
    <t>100%*0081102</t>
  </si>
  <si>
    <t>100%*(0081204/0081205/0081206/0081207)</t>
  </si>
  <si>
    <t>50%*(0081103/0081203)</t>
  </si>
  <si>
    <t xml:space="preserve">0081204 TRATAMIENTO ESPECIALIZADO DE RECIÉN NACIDO CON RETINOPATÍA DE LA PREMATURIDAD CON LASER </t>
  </si>
  <si>
    <t>30%*(0081103/0081203)</t>
  </si>
  <si>
    <t xml:space="preserve">0081205 TRATAMIENTO ESPECIALIZADO DE RECIÉN NACIDO CON RETINOPATÍA DE LA PREMATURIDAD CON ANTI-ANGIOGENICOS </t>
  </si>
  <si>
    <t>12%*(0081103/0081203)</t>
  </si>
  <si>
    <t>5%*(0081103/0081203)</t>
  </si>
  <si>
    <t>3%*(0081103/0081203)</t>
  </si>
  <si>
    <t xml:space="preserve">0081208 DIAGNÓSTICO Y TRATAMIENTO DE COMPLICACIONES: ERROR REFRACTIVO SECUNDARIO A RETINOPATÍA DEL PREMATURO.  </t>
  </si>
  <si>
    <t>100%*(0081203/0081204/0081205/0081206/0081207)</t>
  </si>
  <si>
    <t>30%*(0081203/0081204/0081205/0081206/0081207)</t>
  </si>
  <si>
    <t>100%*0081305</t>
  </si>
  <si>
    <t>14%*0081303</t>
  </si>
  <si>
    <t xml:space="preserve">0081305 EVALUACIÓN DE LA PERSONA CON RIESGO DE GLAUCOMA EN EL PRIMER Y SEGUNDO NIVEL DE ATENCIÓN </t>
  </si>
  <si>
    <t>20%*0081301</t>
  </si>
  <si>
    <t>100%*0081304</t>
  </si>
  <si>
    <t>*Se puede obtener con el CIE10</t>
  </si>
  <si>
    <t>100%*0086501</t>
  </si>
  <si>
    <t>100%*0086502</t>
  </si>
  <si>
    <t>25%*0086504</t>
  </si>
  <si>
    <t>100%*0086505</t>
  </si>
  <si>
    <t>60%*0086505</t>
  </si>
  <si>
    <t>35%*0086505</t>
  </si>
  <si>
    <t>5%*0086505</t>
  </si>
  <si>
    <t>No hay código CIE10 para calcular. Deben ser afiliados al SIS?</t>
  </si>
  <si>
    <t>100%*0086601</t>
  </si>
  <si>
    <t>100%*0086602</t>
  </si>
  <si>
    <t>5%*0086602</t>
  </si>
  <si>
    <t>100%*0086604</t>
  </si>
  <si>
    <t xml:space="preserve">0086606 TRATAMIENTO DE ENFERMEDADES EXTERNAS DEL OJO </t>
  </si>
  <si>
    <t>95%*0086602</t>
  </si>
  <si>
    <t>50%*0086605</t>
  </si>
  <si>
    <t>30%*0086605</t>
  </si>
  <si>
    <t>20%*0086605</t>
  </si>
  <si>
    <t>100%*0086606</t>
  </si>
  <si>
    <t>80%*4399701</t>
  </si>
  <si>
    <t>100%*4399702</t>
  </si>
  <si>
    <t>82.2%*4399703**</t>
  </si>
  <si>
    <t>50%*(4399708+4399721+4399717+4399725)*</t>
  </si>
  <si>
    <t>'2%*(4399707+4399708)</t>
  </si>
  <si>
    <t>80%*4399705</t>
  </si>
  <si>
    <t>80%*4399706</t>
  </si>
  <si>
    <t>80%*(4399707+4399708)</t>
  </si>
  <si>
    <t>0.3%*4399703**</t>
  </si>
  <si>
    <t>0.3%*4399703)**</t>
  </si>
  <si>
    <t>11.35%*4399703)**</t>
  </si>
  <si>
    <t>0.2%*4399703)**</t>
  </si>
  <si>
    <t>(1)</t>
  </si>
  <si>
    <t>0044195 IMPLEMENTACIÓN DE DOCUMENTOS TÉCNICOS NORMATIVOS</t>
  </si>
  <si>
    <t>0215107 FAMILIAS SENSIBILIZADAS PARA LA PROMOCIÓN DE PRÁCTICAS Y ENTORNOS SALUDABLES PARA LA PREVENCIÓN DEL CÁNCER</t>
  </si>
  <si>
    <t>PRODUCTO</t>
  </si>
  <si>
    <t>ACTIVIDAD</t>
  </si>
  <si>
    <t>5005998 FAMILIAS SENSIBILIZADAS PARA LA PROMOCION DE PRACTICAS Y ENTORNOS SALUDABLES PARA LA PREVENCION DEL CANCER EN FAMILIAS</t>
  </si>
  <si>
    <t>SUPRODUCTO</t>
  </si>
  <si>
    <t>RIOJA</t>
  </si>
  <si>
    <t>MOYOBAMBA</t>
  </si>
  <si>
    <t>LAMAS</t>
  </si>
  <si>
    <t>EL DORADO</t>
  </si>
  <si>
    <t>SAN MARTIN</t>
  </si>
  <si>
    <t>PICOTA</t>
  </si>
  <si>
    <t>HUALLAGA</t>
  </si>
  <si>
    <t>LA HUARPIA I-3</t>
  </si>
  <si>
    <t>TOTAL</t>
  </si>
  <si>
    <t>SUGLLAQUIRO  I-2</t>
  </si>
  <si>
    <t>NUEVO SAN MIGUEL  I-2</t>
  </si>
  <si>
    <t>CALZADA I-3</t>
  </si>
  <si>
    <t>JERILLO I-3</t>
  </si>
  <si>
    <t>ROQUE  I-3</t>
  </si>
  <si>
    <t>YANTALO  I-3</t>
  </si>
  <si>
    <t>PROGRAMACION VPM MOLECULAR 2024</t>
  </si>
  <si>
    <t>REDES</t>
  </si>
  <si>
    <t>ESTABLECIMIENTO DE SALUD</t>
  </si>
  <si>
    <t>Pob mujeres</t>
  </si>
  <si>
    <t>Mujeres/mes</t>
  </si>
  <si>
    <t>Aprox VPH+/año</t>
  </si>
  <si>
    <t>Aprox VPH+/mes</t>
  </si>
  <si>
    <t>30 - 49</t>
  </si>
  <si>
    <t>C.S. NUEVE DE ABRIL I-3</t>
  </si>
  <si>
    <t>C.S. PUNTA DEL ESTE I-3</t>
  </si>
  <si>
    <t>C.S. HUAYCO TARAPOTO I-3</t>
  </si>
  <si>
    <t>C.S. ATUMPAMPA I-2</t>
  </si>
  <si>
    <t>C.S. MORALES I-4</t>
  </si>
  <si>
    <t>C.S. CACATACHI</t>
  </si>
  <si>
    <t>C.S. CHAZUTA  I-4</t>
  </si>
  <si>
    <t>C.S. SAUCE I-3</t>
  </si>
  <si>
    <t>C.S. HUAYCO LAMAS</t>
  </si>
  <si>
    <t>C.S. PACAYZAPA</t>
  </si>
  <si>
    <t>C.S. TABALOSOS</t>
  </si>
  <si>
    <t>H.R. PICOTA I-4</t>
  </si>
  <si>
    <t>SAN CRISTOBAL SISA</t>
  </si>
  <si>
    <t>H R SAN JOSE DE SISA</t>
  </si>
  <si>
    <t>SAN MARTIN DE ALAO</t>
  </si>
  <si>
    <t>C.S. LLUYLLUCUCHA</t>
  </si>
  <si>
    <t>C.S. JEPELACIO</t>
  </si>
  <si>
    <t>C.S. SORITOR</t>
  </si>
  <si>
    <t>HOSPITAL RURAL NUEVA CAJAMARCA</t>
  </si>
  <si>
    <t>C.S. NUEVA RIOJA</t>
  </si>
  <si>
    <t>C.S. NARANJOS</t>
  </si>
  <si>
    <t>C.S. BAJO NARANJILLO</t>
  </si>
  <si>
    <t>C.S. SEGUNDA JERUSALEN</t>
  </si>
  <si>
    <t>HR SAPOSOA</t>
  </si>
  <si>
    <t>BUENOS AIRES</t>
  </si>
  <si>
    <t>CARRIZAL</t>
  </si>
  <si>
    <t>CORDILLERA ANDINA</t>
  </si>
  <si>
    <t>EL CONDOR</t>
  </si>
  <si>
    <t>JERICOB</t>
  </si>
  <si>
    <t>LA FLOR DE LA PRIMAVERA</t>
  </si>
  <si>
    <t>LA PRIMAVERA</t>
  </si>
  <si>
    <t>LOS ANGELES</t>
  </si>
  <si>
    <t>MARONA</t>
  </si>
  <si>
    <t>MORROYACU</t>
  </si>
  <si>
    <t>NUEVA HUANCABAMBA</t>
  </si>
  <si>
    <t>OCHAME</t>
  </si>
  <si>
    <t>PACAYPITE</t>
  </si>
  <si>
    <t>PUEBLO LIBRE</t>
  </si>
  <si>
    <t>QUILLOALLPA</t>
  </si>
  <si>
    <t>RAMIREZ</t>
  </si>
  <si>
    <t>SAN MATEO</t>
  </si>
  <si>
    <t>SANTA ROSA BAJO TANGUMI</t>
  </si>
  <si>
    <t>SANTA ROSA DE OROMINA</t>
  </si>
  <si>
    <t>SHIMPIYACU</t>
  </si>
  <si>
    <t>SORITOR</t>
  </si>
  <si>
    <t>TAHUISHCO</t>
  </si>
  <si>
    <t>ALAN GARCIA</t>
  </si>
  <si>
    <t>PORVENIR DEL NORTE</t>
  </si>
  <si>
    <t>ALTO PERU</t>
  </si>
  <si>
    <t>ALTO SAN MARTIN</t>
  </si>
  <si>
    <t>CAÑABRAVA</t>
  </si>
  <si>
    <t>LLUYLLUCUCHA I-3</t>
  </si>
  <si>
    <t>HABANA    I-3</t>
  </si>
  <si>
    <t>JEPELACIO  I-3</t>
  </si>
  <si>
    <t>SAN MARCOS  I-2</t>
  </si>
  <si>
    <t>SHUCSHUYACU  I-2</t>
  </si>
  <si>
    <t>RED MOYOBAMBA</t>
  </si>
  <si>
    <t>C.S  YANTALO</t>
  </si>
  <si>
    <t>Mujeres/año/META</t>
  </si>
  <si>
    <t>META</t>
  </si>
  <si>
    <t>N°</t>
  </si>
  <si>
    <t>NOMBRE DEL INDICADOR</t>
  </si>
  <si>
    <t>DEFINICION 
OPERACIONAL
DEL INDICADOR</t>
  </si>
  <si>
    <t>NUMERADOR</t>
  </si>
  <si>
    <t>DENOMINADOR</t>
  </si>
  <si>
    <t>AREA</t>
  </si>
  <si>
    <t>HOSP.HOSPITAL
  MOYOBAMBA</t>
  </si>
  <si>
    <t>P.S. MARONA</t>
  </si>
  <si>
    <t>P.S. QUILLOALLPA</t>
  </si>
  <si>
    <t>P.S. SUGLLAQUIRO</t>
  </si>
  <si>
    <t>P.S. TAHUISHCO</t>
  </si>
  <si>
    <t>P.S. SAN MATEO</t>
  </si>
  <si>
    <t>P.S. CORDILLERA
 ANDINA</t>
  </si>
  <si>
    <t>P.S. LA FLOR DE 
LA PRIMAVERA</t>
  </si>
  <si>
    <t>P.S. EL CONDOR</t>
  </si>
  <si>
    <t xml:space="preserve">P.S. LA PRIMAVERA </t>
  </si>
  <si>
    <t>C.S. JERILLO</t>
  </si>
  <si>
    <t>P.S. RAMIREZ</t>
  </si>
  <si>
    <t>C.S. LA HUARPIA</t>
  </si>
  <si>
    <t>C.S. YANTALO</t>
  </si>
  <si>
    <t>P.S. BUENOS AIRES</t>
  </si>
  <si>
    <t>P.S. CAÑABRAVA</t>
  </si>
  <si>
    <t>P.S. LOS ANGELES</t>
  </si>
  <si>
    <t>C.S. HABANA</t>
  </si>
  <si>
    <t>P.S. ALTO PERU</t>
  </si>
  <si>
    <t>P.S. ALTO SAN 
MARTIN</t>
  </si>
  <si>
    <t>P.S. JERICOB</t>
  </si>
  <si>
    <t>P.S. SAN MARCOS</t>
  </si>
  <si>
    <t>P.S. CARRIZAL</t>
  </si>
  <si>
    <t>P.S. SHUCSHUYACU</t>
  </si>
  <si>
    <t>P.S. NUEVO 
SAN MIGUEL</t>
  </si>
  <si>
    <t>P.S. PACAYPITE</t>
  </si>
  <si>
    <t>C.S. ROQUE</t>
  </si>
  <si>
    <t>P.S. ALAN
 GARCIA</t>
  </si>
  <si>
    <t>P.S. PORVENIR
 DEL NORTE</t>
  </si>
  <si>
    <t>C.S. CALZADA</t>
  </si>
  <si>
    <t>P.S. OCHAME</t>
  </si>
  <si>
    <t>P.S. SANTA ROSA
 DE OROMINA</t>
  </si>
  <si>
    <t>P.S. SANTA ROSA 
BAJO TANGUMI</t>
  </si>
  <si>
    <t>C.S. PUEBLO
 LIBRE</t>
  </si>
  <si>
    <t>P.S. MORROYACU</t>
  </si>
  <si>
    <t>P.S. SHIMPIYACU</t>
  </si>
  <si>
    <t>P.S. NUEVA 
HUANCABAMBA</t>
  </si>
  <si>
    <t xml:space="preserve">Porcentaje de mujeres de 25 a 64 años de edad que se han realizado tamizaje  de papanicolaou </t>
  </si>
  <si>
    <t>Mujeres de 25 a 64 años de edad que se han realizado tamizaje de papanicolaou(PAP)</t>
  </si>
  <si>
    <t>POBLACION PROGRAMADA X100</t>
  </si>
  <si>
    <t>CANCER</t>
  </si>
  <si>
    <t>Porcentaje de mujeres de 30 a 49 años de edad que se han realizado tamizaje para cuello uterino (Inspección Visual con Ácido Acético).</t>
  </si>
  <si>
    <t xml:space="preserve">Mujeres de 30 a 49 años de edad que se han realizado tamizaje Inspección Visual con Ácido Acético(IVAA). </t>
  </si>
  <si>
    <t>Porcentaje de mujeres de 40 a 69 años de edad que se han realizado examen clínico de mamas en los últimos 12 meses.</t>
  </si>
  <si>
    <t>Mujeres de 40 a 69 años de edad que se han realizado examen clínico de mamas en los últimos 12 meses.</t>
  </si>
  <si>
    <t>PORCENTAJE DE ADULTOS Y JOVENES  QUE RECIBEN  CONSEJERIA  EN PREVENCION PARA TAMIZAJE  DE ITS Y VIH/SIDA</t>
  </si>
  <si>
    <t>NUMERO DE PERSONAS  DE 18 A 59 AÑOS QUE RECIBEN CONSEJERIA INDIVIDUAL PARA TAMIZAJE DE ITS Y VIH/SIDA</t>
  </si>
  <si>
    <t>ITS VIH/SIDA</t>
  </si>
  <si>
    <t>PORCENTAJE DE ADULTOS Y JOVENES  QUE RECIBEN    TAMIZAJE  DE ITS Y VIH/SIDA</t>
  </si>
  <si>
    <t>NUMERO DE PERSONAS  DE 18 A 59 AÑOS QUE RECIBEN TAMIZAJE PARA ITS Y VIH/SIDA</t>
  </si>
  <si>
    <t xml:space="preserve">  PORCENTAJE  DE GESTANTES REACTIVAS  A SIFILIS RECIBEN TRATAMIENTO COMPLETO</t>
  </si>
  <si>
    <t xml:space="preserve">  GESTANTES REACTIVAS  A SIFILIS RECIBEN TRATAMIENTO COMPLETO</t>
  </si>
  <si>
    <t>GESTANTES REACTIVAS A SIFILIS X 100</t>
  </si>
  <si>
    <t>PORCENTAJE  DE CASOS  DE VIH-SIDA CONFIRMADOS</t>
  </si>
  <si>
    <t>CASOS  DE VIH-SIDA CONFIRMADOS</t>
  </si>
  <si>
    <t>POBLACION GENERAL X 100,000</t>
  </si>
  <si>
    <t>PLANTILLA PARA INDIADORES SANITARIOS RED MOYOBAMBA - 2024</t>
  </si>
  <si>
    <t>CSMC</t>
  </si>
  <si>
    <t>P.S. POTRERILLO</t>
  </si>
  <si>
    <t xml:space="preserve">POBLACION PROGRAMADA </t>
  </si>
  <si>
    <t>POBLACION PROGRAMADA</t>
  </si>
  <si>
    <t xml:space="preserve">TAMIZAJE DETECCION COLON Y RECTO (50 a 70 años) </t>
  </si>
  <si>
    <t xml:space="preserve">TAMIZAJE DETECCION CANCER PROSTATA ( 50 a 75 años) </t>
  </si>
  <si>
    <t xml:space="preserve">TAMIZAJE DETECCION DE CANCER DE PIEL  (18 a 70 años) </t>
  </si>
  <si>
    <t>P.S. ALTO SAN MARTIN</t>
  </si>
  <si>
    <t>P.S. CORDILLERA ANDINA</t>
  </si>
  <si>
    <t>P.S. LA FLOR DE LA PRIMAVERA</t>
  </si>
  <si>
    <t>P.S. LA PRIMAVERA</t>
  </si>
  <si>
    <t>P.S. NUEVA HUANCABAMBA</t>
  </si>
  <si>
    <t>P.S. SANTA ROSA BAJO TANGUMI</t>
  </si>
  <si>
    <t>P.S. SANTA ROSA DE OROMINA</t>
  </si>
  <si>
    <t>P.S. ALAN GARCIA</t>
  </si>
  <si>
    <t>P.S. PORVENIR DEL NORTE</t>
  </si>
  <si>
    <t>P.S. NUEVO SAN MIGUEL</t>
  </si>
  <si>
    <t>EESS</t>
  </si>
  <si>
    <t>C.S. PUEBLO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</si>
</sst>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1">
    <font>
      <sz val="11"/>
      <color rgb="FF000000"/>
      <name val="Arial"/>
      <charset val="134"/>
    </font>
    <font>
      <sz val="11"/>
      <color theme="1"/>
      <name val="Calibri"/>
      <family val="2"/>
      <scheme val="minor"/>
    </font>
    <font>
      <sz val="8"/>
      <color theme="1"/>
      <name val="Calibri"/>
      <family val="2"/>
    </font>
    <font>
      <b/>
      <sz val="8"/>
      <color theme="0"/>
      <name val="Calibri"/>
      <family val="2"/>
    </font>
    <font>
      <sz val="8"/>
      <color rgb="FF000000"/>
      <name val="Calibri"/>
      <family val="2"/>
    </font>
    <font>
      <sz val="8"/>
      <color rgb="FFFF0000"/>
      <name val="Calibri"/>
      <family val="2"/>
    </font>
    <font>
      <b/>
      <sz val="8"/>
      <color rgb="FF000000"/>
      <name val="Calibri"/>
      <family val="2"/>
    </font>
    <font>
      <b/>
      <sz val="8"/>
      <color theme="1"/>
      <name val="Calibri"/>
      <family val="2"/>
    </font>
    <font>
      <sz val="11"/>
      <color rgb="FF000000"/>
      <name val="Calibri"/>
      <family val="2"/>
    </font>
    <font>
      <b/>
      <sz val="11"/>
      <color theme="0"/>
      <name val="Calibri"/>
      <family val="2"/>
    </font>
    <font>
      <sz val="11"/>
      <name val="Arial"/>
      <family val="2"/>
    </font>
    <font>
      <sz val="11"/>
      <color theme="1"/>
      <name val="Calibri"/>
      <family val="2"/>
    </font>
    <font>
      <b/>
      <sz val="9"/>
      <color theme="0"/>
      <name val="Calibri"/>
      <family val="2"/>
    </font>
    <font>
      <sz val="9"/>
      <color rgb="FF000000"/>
      <name val="Calibri"/>
      <family val="2"/>
    </font>
    <font>
      <sz val="9"/>
      <color rgb="FFFF0000"/>
      <name val="Calibri"/>
      <family val="2"/>
    </font>
    <font>
      <sz val="14"/>
      <color theme="1"/>
      <name val="Calibri"/>
      <family val="2"/>
    </font>
    <font>
      <sz val="12"/>
      <color theme="1"/>
      <name val="Calibri"/>
      <family val="2"/>
    </font>
    <font>
      <b/>
      <sz val="11"/>
      <color rgb="FF000000"/>
      <name val="Calibri"/>
      <family val="2"/>
    </font>
    <font>
      <b/>
      <sz val="11"/>
      <color theme="1"/>
      <name val="Calibri"/>
      <family val="2"/>
    </font>
    <font>
      <b/>
      <sz val="9"/>
      <color rgb="FF000000"/>
      <name val="Calibri"/>
      <family val="2"/>
    </font>
    <font>
      <sz val="9"/>
      <color theme="1"/>
      <name val="Calibri"/>
      <family val="2"/>
    </font>
    <font>
      <b/>
      <sz val="9"/>
      <color theme="1"/>
      <name val="Calibri"/>
      <family val="2"/>
    </font>
    <font>
      <sz val="8"/>
      <color rgb="FFFF0000"/>
      <name val="Arial"/>
      <family val="2"/>
    </font>
    <font>
      <sz val="11"/>
      <color rgb="FF000000"/>
      <name val="Arial"/>
      <family val="2"/>
    </font>
    <font>
      <b/>
      <sz val="8"/>
      <color theme="0"/>
      <name val="Arial"/>
      <family val="2"/>
    </font>
    <font>
      <sz val="8"/>
      <color theme="0"/>
      <name val="Arial"/>
      <family val="2"/>
    </font>
    <font>
      <sz val="8"/>
      <color rgb="FF000000"/>
      <name val="Arial"/>
      <family val="2"/>
    </font>
    <font>
      <b/>
      <sz val="8"/>
      <color rgb="FF000000"/>
      <name val="Arial"/>
      <family val="2"/>
    </font>
    <font>
      <b/>
      <sz val="8"/>
      <color rgb="FFFFFFFF"/>
      <name val="Arial"/>
      <family val="2"/>
    </font>
    <font>
      <sz val="8"/>
      <color theme="1"/>
      <name val="Arial"/>
      <family val="2"/>
    </font>
    <font>
      <sz val="11"/>
      <color theme="1"/>
      <name val="Arial"/>
      <family val="2"/>
    </font>
    <font>
      <b/>
      <u/>
      <sz val="11"/>
      <color rgb="FF000000"/>
      <name val="Calibri"/>
      <family val="2"/>
    </font>
    <font>
      <b/>
      <sz val="11"/>
      <color rgb="FFFF0000"/>
      <name val="Arial"/>
      <family val="2"/>
    </font>
    <font>
      <sz val="10"/>
      <name val="Arial"/>
      <family val="2"/>
    </font>
    <font>
      <b/>
      <sz val="10"/>
      <name val="Arial"/>
      <family val="2"/>
    </font>
    <font>
      <sz val="10"/>
      <color rgb="FF000000"/>
      <name val="Arial"/>
      <family val="2"/>
    </font>
    <font>
      <b/>
      <sz val="9"/>
      <color indexed="81"/>
      <name val="Tahoma"/>
      <family val="2"/>
    </font>
    <font>
      <sz val="9"/>
      <color indexed="81"/>
      <name val="Tahoma"/>
      <family val="2"/>
    </font>
    <font>
      <sz val="11"/>
      <color indexed="81"/>
      <name val="Tahoma"/>
      <family val="2"/>
    </font>
    <font>
      <sz val="11"/>
      <color rgb="FF000000"/>
      <name val="Arial"/>
      <family val="2"/>
    </font>
    <font>
      <sz val="9"/>
      <name val="Arial"/>
      <family val="2"/>
    </font>
    <font>
      <sz val="10"/>
      <color theme="1"/>
      <name val="Arial"/>
      <family val="2"/>
    </font>
    <font>
      <b/>
      <sz val="10"/>
      <color theme="1"/>
      <name val="Arial"/>
      <family val="2"/>
    </font>
    <font>
      <sz val="10"/>
      <color indexed="81"/>
      <name val="Tahoma"/>
      <family val="2"/>
    </font>
    <font>
      <b/>
      <sz val="11"/>
      <color theme="0"/>
      <name val="Arial"/>
      <family val="2"/>
    </font>
    <font>
      <b/>
      <sz val="11"/>
      <color theme="1"/>
      <name val="Arial"/>
      <family val="2"/>
    </font>
    <font>
      <sz val="10"/>
      <color indexed="8"/>
      <name val="Arial"/>
      <family val="2"/>
    </font>
    <font>
      <b/>
      <sz val="9"/>
      <color theme="0"/>
      <name val="Arial"/>
      <family val="2"/>
    </font>
    <font>
      <sz val="10"/>
      <color indexed="81"/>
      <name val="Arial"/>
      <family val="2"/>
    </font>
    <font>
      <b/>
      <sz val="11"/>
      <name val="Arial"/>
      <family val="2"/>
    </font>
    <font>
      <b/>
      <sz val="14"/>
      <color theme="0"/>
      <name val="Arial"/>
      <family val="2"/>
    </font>
    <font>
      <b/>
      <sz val="11"/>
      <color rgb="FF000000"/>
      <name val="Arial"/>
      <family val="2"/>
    </font>
    <font>
      <sz val="11"/>
      <color rgb="FFFF0000"/>
      <name val="Arial"/>
      <family val="2"/>
    </font>
    <font>
      <b/>
      <sz val="11"/>
      <color theme="1"/>
      <name val="Calibri"/>
      <family val="2"/>
      <scheme val="minor"/>
    </font>
    <font>
      <b/>
      <sz val="18"/>
      <color rgb="FF002060"/>
      <name val="Calibri"/>
      <family val="2"/>
      <scheme val="minor"/>
    </font>
    <font>
      <sz val="11"/>
      <color rgb="FF002060"/>
      <name val="Calibri"/>
      <family val="2"/>
      <scheme val="minor"/>
    </font>
    <font>
      <b/>
      <sz val="11"/>
      <color rgb="FF002060"/>
      <name val="Calibri"/>
      <family val="2"/>
      <scheme val="minor"/>
    </font>
    <font>
      <sz val="12"/>
      <name val="Arial"/>
      <family val="2"/>
    </font>
    <font>
      <sz val="12"/>
      <color indexed="8"/>
      <name val="Arial"/>
      <family val="2"/>
    </font>
    <font>
      <sz val="12"/>
      <color theme="1"/>
      <name val="Arial"/>
      <family val="2"/>
    </font>
    <font>
      <sz val="12"/>
      <color rgb="FF00000A"/>
      <name val="Arial"/>
      <family val="2"/>
    </font>
  </fonts>
  <fills count="38">
    <fill>
      <patternFill patternType="none"/>
    </fill>
    <fill>
      <patternFill patternType="gray125"/>
    </fill>
    <fill>
      <patternFill patternType="solid">
        <fgColor rgb="FF002060"/>
        <bgColor rgb="FF002060"/>
      </patternFill>
    </fill>
    <fill>
      <patternFill patternType="solid">
        <fgColor rgb="FF95B3D7"/>
        <bgColor rgb="FF95B3D7"/>
      </patternFill>
    </fill>
    <fill>
      <patternFill patternType="solid">
        <fgColor rgb="FFEAF1DD"/>
        <bgColor rgb="FFEAF1DD"/>
      </patternFill>
    </fill>
    <fill>
      <patternFill patternType="solid">
        <fgColor theme="0"/>
        <bgColor theme="0"/>
      </patternFill>
    </fill>
    <fill>
      <patternFill patternType="solid">
        <fgColor rgb="FFFDE9D9"/>
        <bgColor rgb="FFFDE9D9"/>
      </patternFill>
    </fill>
    <fill>
      <patternFill patternType="solid">
        <fgColor rgb="FFDBE5F1"/>
        <bgColor rgb="FFDBE5F1"/>
      </patternFill>
    </fill>
    <fill>
      <patternFill patternType="solid">
        <fgColor rgb="FFFABF8F"/>
        <bgColor rgb="FFFABF8F"/>
      </patternFill>
    </fill>
    <fill>
      <patternFill patternType="solid">
        <fgColor rgb="FFE5DFEC"/>
        <bgColor rgb="FFE5DFEC"/>
      </patternFill>
    </fill>
    <fill>
      <patternFill patternType="solid">
        <fgColor rgb="FF366092"/>
        <bgColor rgb="FF366092"/>
      </patternFill>
    </fill>
    <fill>
      <patternFill patternType="solid">
        <fgColor rgb="FFE36C09"/>
        <bgColor rgb="FFE36C09"/>
      </patternFill>
    </fill>
    <fill>
      <patternFill patternType="solid">
        <fgColor rgb="FFFFC000"/>
        <bgColor rgb="FFFFC000"/>
      </patternFill>
    </fill>
    <fill>
      <patternFill patternType="solid">
        <fgColor rgb="FFD6DCE4"/>
        <bgColor rgb="FFD6DCE4"/>
      </patternFill>
    </fill>
    <fill>
      <patternFill patternType="solid">
        <fgColor rgb="FFE2EFDA"/>
        <bgColor rgb="FFE2EFDA"/>
      </patternFill>
    </fill>
    <fill>
      <patternFill patternType="solid">
        <fgColor rgb="FFC9FFFF"/>
        <bgColor rgb="FFC9FFFF"/>
      </patternFill>
    </fill>
    <fill>
      <patternFill patternType="solid">
        <fgColor rgb="FFFFFFFF"/>
        <bgColor rgb="FFFFFFFF"/>
      </patternFill>
    </fill>
    <fill>
      <patternFill patternType="solid">
        <fgColor rgb="FFFFFF00"/>
        <bgColor rgb="FFFFFF00"/>
      </patternFill>
    </fill>
    <fill>
      <patternFill patternType="solid">
        <fgColor rgb="FFFFF2CC"/>
        <bgColor rgb="FFFFF2CC"/>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rgb="FFEFE5F7"/>
        <bgColor indexed="64"/>
      </patternFill>
    </fill>
    <fill>
      <patternFill patternType="solid">
        <fgColor rgb="FFFFE7E7"/>
        <bgColor indexed="64"/>
      </patternFill>
    </fill>
    <fill>
      <patternFill patternType="solid">
        <fgColor rgb="FFFFF3F9"/>
        <bgColor indexed="64"/>
      </patternFill>
    </fill>
    <fill>
      <patternFill patternType="solid">
        <fgColor rgb="FFF9F6FC"/>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7"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ck">
        <color theme="9" tint="-0.249977111117893"/>
      </left>
      <right/>
      <top style="thick">
        <color theme="9" tint="-0.249977111117893"/>
      </top>
      <bottom/>
      <diagonal/>
    </border>
    <border>
      <left/>
      <right/>
      <top style="thick">
        <color theme="9" tint="-0.249977111117893"/>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top/>
      <bottom style="thin">
        <color theme="9" tint="-0.249977111117893"/>
      </bottom>
      <diagonal/>
    </border>
    <border>
      <left style="thick">
        <color theme="9" tint="-0.249977111117893"/>
      </left>
      <right style="thick">
        <color theme="9" tint="-0.249977111117893"/>
      </right>
      <top style="thick">
        <color theme="9" tint="-0.249977111117893"/>
      </top>
      <bottom/>
      <diagonal/>
    </border>
    <border>
      <left style="thick">
        <color theme="9" tint="-0.249977111117893"/>
      </left>
      <right style="thick">
        <color theme="9" tint="-0.249977111117893"/>
      </right>
      <top style="thick">
        <color theme="9" tint="-0.249977111117893"/>
      </top>
      <bottom style="thick">
        <color theme="9" tint="-0.249977111117893"/>
      </bottom>
      <diagonal/>
    </border>
    <border>
      <left style="thick">
        <color theme="9" tint="-0.249977111117893"/>
      </left>
      <right style="thick">
        <color theme="9" tint="-0.249977111117893"/>
      </right>
      <top/>
      <bottom style="thick">
        <color theme="9" tint="-0.249977111117893"/>
      </bottom>
      <diagonal/>
    </border>
    <border>
      <left style="thick">
        <color theme="9" tint="-0.249977111117893"/>
      </left>
      <right style="thick">
        <color theme="9" tint="-0.249977111117893"/>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top/>
      <bottom style="thin">
        <color theme="9" tint="-0.249977111117893"/>
      </bottom>
      <diagonal/>
    </border>
    <border>
      <left style="thin">
        <color theme="9" tint="-0.249977111117893"/>
      </left>
      <right/>
      <top style="thin">
        <color theme="9" tint="-0.249977111117893"/>
      </top>
      <bottom style="thin">
        <color theme="9" tint="-0.249977111117893"/>
      </bottom>
      <diagonal/>
    </border>
  </borders>
  <cellStyleXfs count="5">
    <xf numFmtId="0" fontId="0" fillId="0" borderId="0"/>
    <xf numFmtId="0" fontId="23" fillId="0" borderId="0"/>
    <xf numFmtId="43" fontId="39" fillId="0" borderId="0" applyFont="0" applyFill="0" applyBorder="0" applyAlignment="0" applyProtection="0"/>
    <xf numFmtId="0" fontId="46" fillId="0" borderId="0"/>
    <xf numFmtId="0" fontId="1" fillId="0" borderId="0"/>
  </cellStyleXfs>
  <cellXfs count="333">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2" fillId="8" borderId="1" xfId="0" applyFont="1" applyFill="1" applyBorder="1" applyAlignment="1">
      <alignment vertical="center"/>
    </xf>
    <xf numFmtId="0" fontId="4" fillId="8" borderId="1" xfId="0" applyFont="1" applyFill="1" applyBorder="1" applyAlignment="1">
      <alignment horizontal="left" vertical="center" wrapText="1"/>
    </xf>
    <xf numFmtId="0" fontId="2" fillId="8" borderId="1" xfId="0" applyFont="1" applyFill="1" applyBorder="1" applyAlignment="1">
      <alignment vertical="center" wrapText="1"/>
    </xf>
    <xf numFmtId="0" fontId="4" fillId="9"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7" fillId="0" borderId="0" xfId="0" applyFont="1" applyAlignment="1">
      <alignment vertical="center"/>
    </xf>
    <xf numFmtId="0" fontId="3" fillId="10" borderId="1" xfId="0" applyFont="1" applyFill="1" applyBorder="1" applyAlignment="1">
      <alignment horizontal="center" vertical="center" wrapText="1"/>
    </xf>
    <xf numFmtId="0" fontId="8" fillId="0" borderId="1" xfId="0" applyFont="1" applyBorder="1"/>
    <xf numFmtId="0" fontId="3" fillId="11" borderId="1" xfId="0" applyFont="1" applyFill="1" applyBorder="1" applyAlignment="1">
      <alignment horizontal="center" vertical="center" wrapText="1"/>
    </xf>
    <xf numFmtId="0" fontId="9" fillId="10" borderId="1" xfId="0" applyFont="1" applyFill="1" applyBorder="1" applyAlignment="1">
      <alignment vertical="center" wrapText="1"/>
    </xf>
    <xf numFmtId="9" fontId="8" fillId="0" borderId="1" xfId="0" applyNumberFormat="1" applyFont="1" applyBorder="1"/>
    <xf numFmtId="0" fontId="8" fillId="0" borderId="0" xfId="0" applyFont="1" applyAlignment="1">
      <alignment wrapText="1"/>
    </xf>
    <xf numFmtId="0" fontId="12" fillId="2" borderId="1" xfId="0" applyFont="1" applyFill="1" applyBorder="1" applyAlignment="1">
      <alignment horizontal="center" vertical="center" wrapText="1"/>
    </xf>
    <xf numFmtId="0" fontId="13" fillId="0" borderId="1" xfId="0" applyFont="1" applyBorder="1" applyAlignment="1">
      <alignment vertical="center" wrapText="1"/>
    </xf>
    <xf numFmtId="0" fontId="12" fillId="11" borderId="1" xfId="0" applyFont="1" applyFill="1" applyBorder="1" applyAlignment="1">
      <alignment horizontal="center" vertical="center" wrapText="1"/>
    </xf>
    <xf numFmtId="0" fontId="13" fillId="12" borderId="1" xfId="0" applyFont="1" applyFill="1" applyBorder="1" applyAlignment="1">
      <alignment vertical="center" wrapText="1"/>
    </xf>
    <xf numFmtId="0" fontId="8" fillId="0" borderId="1" xfId="0" applyFont="1" applyBorder="1" applyAlignment="1">
      <alignment vertical="center"/>
    </xf>
    <xf numFmtId="0" fontId="11" fillId="0" borderId="1" xfId="0" applyFont="1"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Border="1" applyAlignment="1">
      <alignment horizontal="left" wrapText="1"/>
    </xf>
    <xf numFmtId="9" fontId="13" fillId="0" borderId="1" xfId="0" applyNumberFormat="1" applyFont="1" applyBorder="1" applyAlignment="1">
      <alignment vertical="center" wrapText="1"/>
    </xf>
    <xf numFmtId="0" fontId="13" fillId="5" borderId="1" xfId="0" applyFont="1" applyFill="1" applyBorder="1" applyAlignment="1">
      <alignment vertical="center" wrapText="1"/>
    </xf>
    <xf numFmtId="0" fontId="14" fillId="0" borderId="1" xfId="0" applyFont="1" applyBorder="1" applyAlignment="1">
      <alignment vertical="center" wrapText="1"/>
    </xf>
    <xf numFmtId="0" fontId="14" fillId="5" borderId="1" xfId="0" applyFont="1" applyFill="1" applyBorder="1" applyAlignment="1">
      <alignment vertical="center" wrapText="1"/>
    </xf>
    <xf numFmtId="49" fontId="13" fillId="0" borderId="1" xfId="0" applyNumberFormat="1" applyFont="1" applyBorder="1" applyAlignment="1">
      <alignment vertical="center" wrapText="1"/>
    </xf>
    <xf numFmtId="0" fontId="13" fillId="0" borderId="1" xfId="0" applyFont="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horizontal="center" vertical="top"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0" xfId="0" applyFont="1" applyAlignment="1">
      <alignment wrapText="1"/>
    </xf>
    <xf numFmtId="0" fontId="17" fillId="13" borderId="1" xfId="0" applyFont="1" applyFill="1" applyBorder="1" applyAlignment="1">
      <alignment horizontal="center" wrapText="1"/>
    </xf>
    <xf numFmtId="0" fontId="17" fillId="13" borderId="1" xfId="0" applyFont="1" applyFill="1" applyBorder="1" applyAlignment="1">
      <alignment horizontal="center"/>
    </xf>
    <xf numFmtId="0" fontId="18" fillId="13" borderId="1" xfId="0" applyFont="1" applyFill="1" applyBorder="1" applyAlignment="1">
      <alignment horizontal="center"/>
    </xf>
    <xf numFmtId="0" fontId="13" fillId="14" borderId="1" xfId="0" applyFont="1" applyFill="1" applyBorder="1" applyAlignment="1">
      <alignment horizontal="left"/>
    </xf>
    <xf numFmtId="0" fontId="14" fillId="14" borderId="1" xfId="0" applyFont="1" applyFill="1" applyBorder="1" applyAlignment="1">
      <alignment horizontal="center"/>
    </xf>
    <xf numFmtId="0" fontId="20" fillId="14" borderId="1" xfId="0" applyFont="1" applyFill="1" applyBorder="1" applyAlignment="1">
      <alignment horizontal="center"/>
    </xf>
    <xf numFmtId="0" fontId="21" fillId="14" borderId="1" xfId="0" applyFont="1" applyFill="1" applyBorder="1" applyAlignment="1">
      <alignment horizontal="center"/>
    </xf>
    <xf numFmtId="0" fontId="13" fillId="0" borderId="1" xfId="0" applyFont="1" applyBorder="1" applyAlignment="1">
      <alignment horizontal="left"/>
    </xf>
    <xf numFmtId="0" fontId="14" fillId="0" borderId="1" xfId="0" applyFont="1" applyBorder="1" applyAlignment="1">
      <alignment horizontal="center"/>
    </xf>
    <xf numFmtId="0" fontId="20" fillId="0" borderId="1" xfId="0" applyFont="1" applyBorder="1" applyAlignment="1">
      <alignment horizontal="center"/>
    </xf>
    <xf numFmtId="0" fontId="20" fillId="14" borderId="1" xfId="0" applyFont="1" applyFill="1" applyBorder="1"/>
    <xf numFmtId="0" fontId="8" fillId="14" borderId="1" xfId="0" applyFont="1" applyFill="1" applyBorder="1"/>
    <xf numFmtId="0" fontId="20" fillId="0" borderId="1" xfId="0" applyFont="1" applyBorder="1"/>
    <xf numFmtId="0" fontId="11" fillId="0" borderId="0" xfId="0" applyFont="1" applyAlignment="1">
      <alignment wrapText="1"/>
    </xf>
    <xf numFmtId="0" fontId="21" fillId="15" borderId="0" xfId="0" applyFont="1" applyFill="1" applyAlignment="1">
      <alignment horizontal="left" wrapText="1"/>
    </xf>
    <xf numFmtId="0" fontId="20" fillId="15" borderId="0" xfId="0" applyFont="1" applyFill="1" applyAlignment="1">
      <alignment horizontal="left"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9" fontId="26" fillId="0" borderId="1" xfId="0" applyNumberFormat="1" applyFont="1" applyBorder="1" applyAlignment="1">
      <alignment horizontal="center" vertical="center" wrapText="1"/>
    </xf>
    <xf numFmtId="0" fontId="28" fillId="11" borderId="0" xfId="0" applyFont="1" applyFill="1" applyAlignment="1">
      <alignment horizontal="center" vertical="center" wrapText="1"/>
    </xf>
    <xf numFmtId="0" fontId="26" fillId="0" borderId="0" xfId="0" applyFont="1" applyAlignment="1">
      <alignment horizontal="center" vertical="center" wrapText="1"/>
    </xf>
    <xf numFmtId="0" fontId="29" fillId="0" borderId="1" xfId="0" applyFont="1" applyBorder="1" applyAlignment="1">
      <alignment horizontal="center" vertical="center" wrapText="1"/>
    </xf>
    <xf numFmtId="49" fontId="26" fillId="0" borderId="1" xfId="0" applyNumberFormat="1" applyFont="1" applyBorder="1" applyAlignment="1">
      <alignment horizontal="center" vertical="center" wrapText="1"/>
    </xf>
    <xf numFmtId="0" fontId="26" fillId="16" borderId="1" xfId="0" applyFont="1" applyFill="1" applyBorder="1" applyAlignment="1">
      <alignment horizontal="center" vertical="center" wrapText="1"/>
    </xf>
    <xf numFmtId="49" fontId="26" fillId="16" borderId="1" xfId="0"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26" fillId="17"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18" borderId="1" xfId="0" applyFont="1" applyFill="1" applyBorder="1" applyAlignment="1">
      <alignment horizontal="left" wrapText="1"/>
    </xf>
    <xf numFmtId="0" fontId="11" fillId="18" borderId="1" xfId="0" applyFont="1" applyFill="1" applyBorder="1" applyAlignment="1">
      <alignment horizontal="left" vertical="center" wrapText="1"/>
    </xf>
    <xf numFmtId="0" fontId="26" fillId="5"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5" borderId="1" xfId="0" applyFont="1" applyFill="1" applyBorder="1" applyAlignment="1">
      <alignment horizontal="center" vertical="center" wrapText="1"/>
    </xf>
    <xf numFmtId="0" fontId="11" fillId="18" borderId="1" xfId="0" applyFont="1" applyFill="1" applyBorder="1" applyAlignment="1">
      <alignment horizontal="left" vertical="top" wrapText="1"/>
    </xf>
    <xf numFmtId="0" fontId="11" fillId="18" borderId="1" xfId="0" applyFont="1" applyFill="1" applyBorder="1" applyAlignment="1">
      <alignment horizontal="left" vertical="center"/>
    </xf>
    <xf numFmtId="0" fontId="11" fillId="0" borderId="1" xfId="0" applyFont="1" applyBorder="1" applyAlignment="1">
      <alignment horizontal="left" wrapText="1"/>
    </xf>
    <xf numFmtId="0" fontId="11" fillId="0" borderId="1" xfId="0" applyFont="1" applyBorder="1"/>
    <xf numFmtId="0" fontId="11" fillId="16" borderId="1" xfId="0" applyFont="1" applyFill="1" applyBorder="1" applyAlignment="1">
      <alignment horizontal="left" vertical="center" wrapText="1"/>
    </xf>
    <xf numFmtId="0" fontId="30" fillId="0" borderId="0" xfId="0" applyFont="1" applyAlignment="1">
      <alignment horizontal="left" vertical="center" wrapText="1"/>
    </xf>
    <xf numFmtId="49" fontId="13" fillId="0" borderId="0" xfId="0" applyNumberFormat="1" applyFont="1" applyAlignment="1">
      <alignment wrapText="1"/>
    </xf>
    <xf numFmtId="0" fontId="26" fillId="0" borderId="1" xfId="0" quotePrefix="1" applyFont="1" applyBorder="1" applyAlignment="1">
      <alignment horizontal="center" vertical="center" wrapText="1"/>
    </xf>
    <xf numFmtId="0" fontId="26" fillId="16" borderId="1" xfId="0" quotePrefix="1" applyFont="1" applyFill="1" applyBorder="1" applyAlignment="1">
      <alignment horizontal="left" vertical="center" wrapText="1"/>
    </xf>
    <xf numFmtId="0" fontId="26" fillId="0" borderId="1" xfId="0" quotePrefix="1" applyFont="1" applyBorder="1" applyAlignment="1">
      <alignment horizontal="left" vertical="center" wrapText="1"/>
    </xf>
    <xf numFmtId="0" fontId="26" fillId="17" borderId="1" xfId="0" quotePrefix="1" applyFont="1" applyFill="1" applyBorder="1" applyAlignment="1">
      <alignment horizontal="left" vertical="center" wrapText="1"/>
    </xf>
    <xf numFmtId="9" fontId="26" fillId="0" borderId="1" xfId="0" quotePrefix="1" applyNumberFormat="1" applyFont="1" applyBorder="1" applyAlignment="1">
      <alignment horizontal="center" vertical="center" wrapText="1"/>
    </xf>
    <xf numFmtId="0" fontId="13" fillId="0" borderId="1" xfId="0" quotePrefix="1" applyFont="1" applyBorder="1" applyAlignment="1">
      <alignment vertical="center" wrapText="1"/>
    </xf>
    <xf numFmtId="9" fontId="13" fillId="0" borderId="1" xfId="0" quotePrefix="1" applyNumberFormat="1" applyFont="1" applyBorder="1" applyAlignment="1">
      <alignment vertical="center" wrapText="1"/>
    </xf>
    <xf numFmtId="0" fontId="8" fillId="0" borderId="1" xfId="0" quotePrefix="1" applyFont="1" applyBorder="1"/>
    <xf numFmtId="0" fontId="2" fillId="0" borderId="1" xfId="0" quotePrefix="1" applyFont="1" applyBorder="1" applyAlignment="1">
      <alignment vertical="center"/>
    </xf>
    <xf numFmtId="9" fontId="2" fillId="0" borderId="1" xfId="0" quotePrefix="1" applyNumberFormat="1" applyFont="1" applyBorder="1" applyAlignment="1">
      <alignment vertical="center"/>
    </xf>
    <xf numFmtId="0" fontId="2" fillId="0" borderId="1" xfId="0" quotePrefix="1" applyFont="1" applyBorder="1" applyAlignment="1">
      <alignment vertical="center" wrapText="1"/>
    </xf>
    <xf numFmtId="0" fontId="7" fillId="0" borderId="1" xfId="0" quotePrefix="1" applyFont="1" applyBorder="1" applyAlignment="1">
      <alignment vertical="center"/>
    </xf>
    <xf numFmtId="0" fontId="7" fillId="0" borderId="0" xfId="0" quotePrefix="1" applyFont="1" applyAlignment="1">
      <alignment vertical="center"/>
    </xf>
    <xf numFmtId="0" fontId="35"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left" vertical="center" wrapText="1"/>
    </xf>
    <xf numFmtId="0" fontId="33" fillId="0" borderId="8" xfId="0" applyFont="1" applyBorder="1" applyAlignment="1">
      <alignment horizontal="center" vertical="center" wrapText="1"/>
    </xf>
    <xf numFmtId="0" fontId="33" fillId="0" borderId="0" xfId="0" applyFont="1" applyAlignment="1">
      <alignment horizontal="center" vertical="center"/>
    </xf>
    <xf numFmtId="0" fontId="34" fillId="20" borderId="11" xfId="0" applyFont="1" applyFill="1" applyBorder="1" applyAlignment="1">
      <alignment horizontal="center" vertical="center" wrapText="1"/>
    </xf>
    <xf numFmtId="0" fontId="33" fillId="0" borderId="8" xfId="0" applyFont="1" applyBorder="1" applyAlignment="1">
      <alignment horizontal="center" vertical="center"/>
    </xf>
    <xf numFmtId="0" fontId="33" fillId="0" borderId="8" xfId="0" applyFont="1" applyBorder="1" applyAlignment="1">
      <alignment horizontal="left" vertical="center"/>
    </xf>
    <xf numFmtId="0" fontId="33" fillId="0" borderId="8" xfId="0" applyFont="1" applyBorder="1" applyAlignment="1">
      <alignment horizontal="left" vertical="center" wrapText="1"/>
    </xf>
    <xf numFmtId="0" fontId="40" fillId="19" borderId="8" xfId="0" applyFont="1" applyFill="1" applyBorder="1" applyAlignment="1">
      <alignment horizontal="justify" vertical="center" wrapText="1"/>
    </xf>
    <xf numFmtId="0" fontId="40" fillId="0" borderId="0" xfId="0" applyFont="1" applyAlignment="1">
      <alignment horizontal="center" vertical="center"/>
    </xf>
    <xf numFmtId="0" fontId="41" fillId="0" borderId="8" xfId="0" applyFont="1" applyBorder="1" applyAlignment="1">
      <alignment horizontal="center" vertical="center"/>
    </xf>
    <xf numFmtId="1" fontId="33" fillId="19" borderId="8" xfId="0" applyNumberFormat="1" applyFont="1" applyFill="1" applyBorder="1" applyAlignment="1">
      <alignment horizontal="center" vertical="center"/>
    </xf>
    <xf numFmtId="0" fontId="41" fillId="19" borderId="8" xfId="0" applyFont="1" applyFill="1" applyBorder="1" applyAlignment="1">
      <alignment horizontal="left" vertical="center"/>
    </xf>
    <xf numFmtId="0" fontId="33" fillId="19" borderId="8" xfId="0" applyFont="1" applyFill="1" applyBorder="1" applyAlignment="1">
      <alignment horizontal="center" vertical="center" wrapText="1"/>
    </xf>
    <xf numFmtId="0" fontId="41" fillId="0" borderId="0" xfId="0" applyFont="1" applyAlignment="1">
      <alignment horizontal="center" vertical="center"/>
    </xf>
    <xf numFmtId="164" fontId="41" fillId="19" borderId="8" xfId="0" applyNumberFormat="1" applyFont="1" applyFill="1" applyBorder="1" applyAlignment="1">
      <alignment horizontal="center" vertical="center"/>
    </xf>
    <xf numFmtId="0" fontId="40" fillId="21" borderId="8" xfId="0" applyFont="1" applyFill="1" applyBorder="1" applyAlignment="1">
      <alignment horizontal="justify" vertical="center" wrapText="1"/>
    </xf>
    <xf numFmtId="0" fontId="47" fillId="26" borderId="8" xfId="0" applyFont="1" applyFill="1" applyBorder="1" applyAlignment="1">
      <alignment horizontal="center" vertical="center" wrapText="1"/>
    </xf>
    <xf numFmtId="0" fontId="47" fillId="26" borderId="8" xfId="0" applyFont="1" applyFill="1" applyBorder="1" applyAlignment="1">
      <alignment horizontal="justify" vertical="center" wrapText="1"/>
    </xf>
    <xf numFmtId="0" fontId="40" fillId="25" borderId="11" xfId="0" applyFont="1" applyFill="1" applyBorder="1" applyAlignment="1">
      <alignment horizontal="center" vertical="center" wrapText="1"/>
    </xf>
    <xf numFmtId="49" fontId="40" fillId="25" borderId="11" xfId="0" applyNumberFormat="1" applyFont="1" applyFill="1" applyBorder="1" applyAlignment="1">
      <alignment vertical="center" wrapText="1"/>
    </xf>
    <xf numFmtId="0" fontId="40" fillId="25" borderId="8" xfId="0" applyFont="1" applyFill="1" applyBorder="1" applyAlignment="1">
      <alignment horizontal="justify" vertical="center" wrapText="1"/>
    </xf>
    <xf numFmtId="0" fontId="47" fillId="24" borderId="11" xfId="0" applyFont="1" applyFill="1" applyBorder="1" applyAlignment="1">
      <alignment horizontal="center" vertical="center" wrapText="1"/>
    </xf>
    <xf numFmtId="0" fontId="47" fillId="24" borderId="13" xfId="0" applyFont="1" applyFill="1" applyBorder="1" applyAlignment="1">
      <alignment horizontal="center" vertical="center" wrapText="1"/>
    </xf>
    <xf numFmtId="0" fontId="47" fillId="24" borderId="8" xfId="0" applyFont="1" applyFill="1" applyBorder="1" applyAlignment="1">
      <alignment horizontal="center" vertical="center" wrapText="1"/>
    </xf>
    <xf numFmtId="0" fontId="47" fillId="24" borderId="12" xfId="0" applyFont="1" applyFill="1" applyBorder="1" applyAlignment="1">
      <alignment horizontal="center" vertical="center" wrapText="1"/>
    </xf>
    <xf numFmtId="0" fontId="47" fillId="24" borderId="8" xfId="0" applyFont="1" applyFill="1" applyBorder="1" applyAlignment="1">
      <alignment vertical="center" wrapText="1"/>
    </xf>
    <xf numFmtId="0" fontId="40" fillId="27" borderId="8" xfId="0" applyFont="1" applyFill="1" applyBorder="1" applyAlignment="1">
      <alignment horizontal="justify" vertical="center" wrapText="1"/>
    </xf>
    <xf numFmtId="0" fontId="40" fillId="22" borderId="8" xfId="0" applyFont="1" applyFill="1" applyBorder="1" applyAlignment="1">
      <alignment horizontal="justify" vertical="center" wrapText="1"/>
    </xf>
    <xf numFmtId="0" fontId="40" fillId="25" borderId="8" xfId="0" applyFont="1" applyFill="1" applyBorder="1" applyAlignment="1">
      <alignment horizontal="center" vertical="center" wrapText="1"/>
    </xf>
    <xf numFmtId="9" fontId="33" fillId="0" borderId="0" xfId="0" applyNumberFormat="1" applyFont="1" applyAlignment="1">
      <alignment horizontal="left" vertical="center" wrapText="1"/>
    </xf>
    <xf numFmtId="0" fontId="33" fillId="19" borderId="9" xfId="0" applyFont="1" applyFill="1" applyBorder="1" applyAlignment="1">
      <alignment horizontal="left" vertical="center"/>
    </xf>
    <xf numFmtId="0" fontId="23" fillId="0" borderId="8" xfId="0" applyFont="1" applyBorder="1" applyAlignment="1">
      <alignment horizontal="center" vertical="center"/>
    </xf>
    <xf numFmtId="0" fontId="23" fillId="0" borderId="0" xfId="0" applyFont="1" applyAlignment="1">
      <alignment horizontal="left" vertical="center"/>
    </xf>
    <xf numFmtId="0" fontId="44" fillId="26" borderId="11" xfId="0" applyFont="1" applyFill="1" applyBorder="1" applyAlignment="1">
      <alignment horizontal="center" vertical="center" wrapText="1"/>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xf>
    <xf numFmtId="0" fontId="10" fillId="23" borderId="8" xfId="0" applyFont="1" applyFill="1" applyBorder="1" applyAlignment="1">
      <alignment horizontal="center" vertical="center" wrapText="1"/>
    </xf>
    <xf numFmtId="0" fontId="10" fillId="23" borderId="11" xfId="0" applyFont="1" applyFill="1" applyBorder="1" applyAlignment="1">
      <alignment horizontal="center" vertical="center" wrapText="1"/>
    </xf>
    <xf numFmtId="0" fontId="10" fillId="23" borderId="8" xfId="0" applyFont="1" applyFill="1" applyBorder="1" applyAlignment="1">
      <alignment horizontal="left" vertical="center" wrapText="1"/>
    </xf>
    <xf numFmtId="0" fontId="10" fillId="0" borderId="0" xfId="0" applyFont="1" applyAlignment="1">
      <alignment horizontal="left" vertical="center" wrapText="1"/>
    </xf>
    <xf numFmtId="0" fontId="0" fillId="0" borderId="0" xfId="0" applyAlignment="1">
      <alignment horizontal="center" vertical="center"/>
    </xf>
    <xf numFmtId="0" fontId="42" fillId="29" borderId="17" xfId="0" applyFont="1" applyFill="1" applyBorder="1" applyAlignment="1">
      <alignment horizontal="center" vertical="center" wrapText="1"/>
    </xf>
    <xf numFmtId="0" fontId="42" fillId="31" borderId="19" xfId="0" applyFont="1" applyFill="1" applyBorder="1" applyAlignment="1">
      <alignment horizontal="center" vertical="center" wrapText="1"/>
    </xf>
    <xf numFmtId="0" fontId="33" fillId="19" borderId="30" xfId="0" applyFont="1" applyFill="1" applyBorder="1" applyAlignment="1">
      <alignment horizontal="left" vertical="center"/>
    </xf>
    <xf numFmtId="0" fontId="33" fillId="19" borderId="30" xfId="0" applyFont="1" applyFill="1" applyBorder="1" applyAlignment="1">
      <alignment horizontal="center" vertical="center"/>
    </xf>
    <xf numFmtId="164" fontId="41" fillId="0" borderId="30" xfId="2" applyNumberFormat="1" applyFont="1" applyBorder="1" applyAlignment="1">
      <alignment horizontal="center" vertical="center"/>
    </xf>
    <xf numFmtId="164" fontId="41" fillId="0" borderId="30" xfId="0" applyNumberFormat="1" applyFont="1" applyBorder="1" applyAlignment="1">
      <alignment horizontal="center" vertical="center"/>
    </xf>
    <xf numFmtId="164" fontId="41" fillId="0" borderId="31" xfId="2" applyNumberFormat="1" applyFont="1" applyBorder="1" applyAlignment="1">
      <alignment horizontal="center" vertical="center"/>
    </xf>
    <xf numFmtId="0" fontId="33" fillId="19" borderId="9" xfId="0" applyFont="1" applyFill="1" applyBorder="1" applyAlignment="1">
      <alignment horizontal="center" vertical="center"/>
    </xf>
    <xf numFmtId="164" fontId="41" fillId="0" borderId="9" xfId="2" applyNumberFormat="1" applyFont="1" applyBorder="1" applyAlignment="1">
      <alignment horizontal="center" vertical="center"/>
    </xf>
    <xf numFmtId="164" fontId="41" fillId="0" borderId="9" xfId="0" applyNumberFormat="1" applyFont="1" applyBorder="1" applyAlignment="1">
      <alignment horizontal="center" vertical="center"/>
    </xf>
    <xf numFmtId="164" fontId="41" fillId="0" borderId="35" xfId="2" applyNumberFormat="1" applyFont="1" applyBorder="1" applyAlignment="1">
      <alignment horizontal="center" vertical="center"/>
    </xf>
    <xf numFmtId="0" fontId="33" fillId="19" borderId="8" xfId="0" applyFont="1" applyFill="1" applyBorder="1" applyAlignment="1">
      <alignment horizontal="left" vertical="center"/>
    </xf>
    <xf numFmtId="0" fontId="33" fillId="19" borderId="8" xfId="0" applyFont="1" applyFill="1" applyBorder="1" applyAlignment="1">
      <alignment horizontal="center" vertical="center"/>
    </xf>
    <xf numFmtId="164" fontId="41" fillId="19" borderId="8" xfId="2" applyNumberFormat="1" applyFont="1" applyFill="1" applyBorder="1" applyAlignment="1">
      <alignment horizontal="center" vertical="center"/>
    </xf>
    <xf numFmtId="164" fontId="41" fillId="19" borderId="28" xfId="2" applyNumberFormat="1" applyFont="1" applyFill="1" applyBorder="1" applyAlignment="1">
      <alignment horizontal="center" vertical="center"/>
    </xf>
    <xf numFmtId="164" fontId="41" fillId="0" borderId="8" xfId="0" applyNumberFormat="1" applyFont="1" applyBorder="1" applyAlignment="1">
      <alignment horizontal="center" vertical="center"/>
    </xf>
    <xf numFmtId="164" fontId="41" fillId="0" borderId="8" xfId="2" applyNumberFormat="1" applyFont="1" applyBorder="1" applyAlignment="1">
      <alignment horizontal="center" vertical="center"/>
    </xf>
    <xf numFmtId="164" fontId="41" fillId="0" borderId="28" xfId="2" applyNumberFormat="1" applyFont="1" applyBorder="1" applyAlignment="1">
      <alignment horizontal="center" vertical="center"/>
    </xf>
    <xf numFmtId="0" fontId="42" fillId="28" borderId="22" xfId="0" applyFont="1" applyFill="1" applyBorder="1" applyAlignment="1">
      <alignment horizontal="center" vertical="center"/>
    </xf>
    <xf numFmtId="1" fontId="34" fillId="28" borderId="19" xfId="0" applyNumberFormat="1" applyFont="1" applyFill="1" applyBorder="1" applyAlignment="1">
      <alignment horizontal="center" vertical="center"/>
    </xf>
    <xf numFmtId="0" fontId="41" fillId="0" borderId="36" xfId="0" applyFont="1" applyBorder="1" applyAlignment="1">
      <alignment horizontal="center" vertical="center"/>
    </xf>
    <xf numFmtId="0" fontId="41" fillId="19" borderId="17" xfId="0" applyFont="1" applyFill="1" applyBorder="1" applyAlignment="1">
      <alignment horizontal="left" vertical="center"/>
    </xf>
    <xf numFmtId="0" fontId="41" fillId="0" borderId="17" xfId="0" applyFont="1" applyBorder="1" applyAlignment="1">
      <alignment horizontal="center" vertical="center"/>
    </xf>
    <xf numFmtId="164" fontId="41" fillId="0" borderId="31" xfId="0" applyNumberFormat="1" applyFont="1" applyBorder="1" applyAlignment="1">
      <alignment horizontal="center" vertical="center"/>
    </xf>
    <xf numFmtId="0" fontId="41" fillId="19" borderId="10" xfId="0" applyFont="1" applyFill="1" applyBorder="1" applyAlignment="1">
      <alignment horizontal="left" vertical="center"/>
    </xf>
    <xf numFmtId="0" fontId="41" fillId="0" borderId="10" xfId="0" applyFont="1" applyBorder="1" applyAlignment="1">
      <alignment horizontal="center" vertical="center"/>
    </xf>
    <xf numFmtId="164" fontId="41" fillId="0" borderId="28" xfId="0" applyNumberFormat="1" applyFont="1" applyBorder="1" applyAlignment="1">
      <alignment horizontal="center" vertical="center"/>
    </xf>
    <xf numFmtId="0" fontId="41" fillId="0" borderId="10" xfId="0" applyFont="1" applyBorder="1" applyAlignment="1">
      <alignment horizontal="left" vertical="center"/>
    </xf>
    <xf numFmtId="164" fontId="41" fillId="0" borderId="10" xfId="2" applyNumberFormat="1" applyFont="1" applyBorder="1" applyAlignment="1">
      <alignment horizontal="center" vertical="center"/>
    </xf>
    <xf numFmtId="164" fontId="41" fillId="0" borderId="10" xfId="0" applyNumberFormat="1" applyFont="1" applyBorder="1" applyAlignment="1">
      <alignment horizontal="center" vertical="center"/>
    </xf>
    <xf numFmtId="164" fontId="41" fillId="0" borderId="38" xfId="0" applyNumberFormat="1" applyFont="1" applyBorder="1" applyAlignment="1">
      <alignment horizontal="center" vertical="center"/>
    </xf>
    <xf numFmtId="0" fontId="42" fillId="28" borderId="19" xfId="0" applyFont="1" applyFill="1" applyBorder="1" applyAlignment="1">
      <alignment horizontal="center" vertical="center"/>
    </xf>
    <xf numFmtId="164" fontId="42" fillId="28" borderId="19" xfId="0" applyNumberFormat="1" applyFont="1" applyFill="1" applyBorder="1" applyAlignment="1">
      <alignment horizontal="center" vertical="center"/>
    </xf>
    <xf numFmtId="164" fontId="42" fillId="28" borderId="27" xfId="0" applyNumberFormat="1" applyFont="1" applyFill="1" applyBorder="1" applyAlignment="1">
      <alignment horizontal="center" vertical="center"/>
    </xf>
    <xf numFmtId="164" fontId="41" fillId="0" borderId="0" xfId="0" applyNumberFormat="1" applyFont="1" applyAlignment="1">
      <alignment horizontal="center" vertical="center"/>
    </xf>
    <xf numFmtId="164" fontId="41" fillId="0" borderId="39" xfId="0" applyNumberFormat="1" applyFont="1" applyBorder="1" applyAlignment="1">
      <alignment horizontal="center" vertical="center"/>
    </xf>
    <xf numFmtId="0" fontId="41" fillId="0" borderId="17" xfId="0" applyFont="1" applyBorder="1" applyAlignment="1">
      <alignment horizontal="left" vertical="center"/>
    </xf>
    <xf numFmtId="164" fontId="41" fillId="0" borderId="17" xfId="0" applyNumberFormat="1" applyFont="1" applyBorder="1" applyAlignment="1">
      <alignment horizontal="center" vertical="center"/>
    </xf>
    <xf numFmtId="0" fontId="41" fillId="0" borderId="39" xfId="0" applyFont="1" applyBorder="1" applyAlignment="1">
      <alignment horizontal="center" vertical="center"/>
    </xf>
    <xf numFmtId="1" fontId="42" fillId="28" borderId="19" xfId="0" applyNumberFormat="1" applyFont="1" applyFill="1" applyBorder="1" applyAlignment="1">
      <alignment horizontal="center" vertical="center"/>
    </xf>
    <xf numFmtId="0" fontId="41" fillId="0" borderId="30" xfId="0" applyFont="1" applyBorder="1" applyAlignment="1">
      <alignment horizontal="left" vertical="center"/>
    </xf>
    <xf numFmtId="0" fontId="41" fillId="0" borderId="30" xfId="0" applyFont="1" applyBorder="1" applyAlignment="1">
      <alignment horizontal="center" vertical="center"/>
    </xf>
    <xf numFmtId="0" fontId="41" fillId="0" borderId="9" xfId="0" applyFont="1" applyBorder="1" applyAlignment="1">
      <alignment horizontal="left" vertical="center"/>
    </xf>
    <xf numFmtId="0" fontId="41" fillId="0" borderId="9" xfId="0" applyFont="1" applyBorder="1" applyAlignment="1">
      <alignment horizontal="center" vertical="center"/>
    </xf>
    <xf numFmtId="164" fontId="41" fillId="0" borderId="35" xfId="0" applyNumberFormat="1" applyFont="1" applyBorder="1" applyAlignment="1">
      <alignment horizontal="center" vertical="center"/>
    </xf>
    <xf numFmtId="0" fontId="33" fillId="19" borderId="17" xfId="0" applyFont="1" applyFill="1" applyBorder="1" applyAlignment="1">
      <alignment horizontal="left" vertical="center"/>
    </xf>
    <xf numFmtId="0" fontId="33" fillId="19" borderId="17" xfId="0" applyFont="1" applyFill="1" applyBorder="1" applyAlignment="1">
      <alignment horizontal="center" vertical="center"/>
    </xf>
    <xf numFmtId="164" fontId="41" fillId="0" borderId="17" xfId="2" applyNumberFormat="1" applyFont="1" applyBorder="1" applyAlignment="1">
      <alignment vertical="center"/>
    </xf>
    <xf numFmtId="164" fontId="41" fillId="0" borderId="17" xfId="0" applyNumberFormat="1" applyFont="1" applyBorder="1" applyAlignment="1">
      <alignment vertical="center"/>
    </xf>
    <xf numFmtId="164" fontId="41" fillId="0" borderId="26" xfId="2" applyNumberFormat="1" applyFont="1" applyBorder="1" applyAlignment="1">
      <alignment vertical="center"/>
    </xf>
    <xf numFmtId="1" fontId="33" fillId="19" borderId="8" xfId="0" applyNumberFormat="1" applyFont="1" applyFill="1" applyBorder="1" applyAlignment="1">
      <alignment vertical="center"/>
    </xf>
    <xf numFmtId="1" fontId="33" fillId="19" borderId="28" xfId="0" applyNumberFormat="1" applyFont="1" applyFill="1" applyBorder="1" applyAlignment="1">
      <alignment vertical="center"/>
    </xf>
    <xf numFmtId="164" fontId="41" fillId="0" borderId="8" xfId="2" applyNumberFormat="1" applyFont="1" applyBorder="1" applyAlignment="1">
      <alignment vertical="center"/>
    </xf>
    <xf numFmtId="164" fontId="41" fillId="0" borderId="8" xfId="0" applyNumberFormat="1" applyFont="1" applyBorder="1" applyAlignment="1">
      <alignment vertical="center"/>
    </xf>
    <xf numFmtId="164" fontId="41" fillId="0" borderId="28" xfId="2" applyNumberFormat="1" applyFont="1" applyBorder="1" applyAlignment="1">
      <alignment vertical="center"/>
    </xf>
    <xf numFmtId="1" fontId="45" fillId="28" borderId="19" xfId="0" applyNumberFormat="1" applyFont="1" applyFill="1" applyBorder="1" applyAlignment="1">
      <alignment horizontal="center" vertical="center"/>
    </xf>
    <xf numFmtId="0" fontId="41" fillId="0" borderId="10" xfId="0" applyFont="1" applyBorder="1" applyAlignment="1">
      <alignment horizontal="left" vertical="center" wrapText="1"/>
    </xf>
    <xf numFmtId="0" fontId="41" fillId="0" borderId="8" xfId="0" applyFont="1" applyBorder="1" applyAlignment="1">
      <alignment horizontal="left" vertical="center"/>
    </xf>
    <xf numFmtId="0" fontId="33" fillId="19" borderId="10" xfId="0" applyFont="1" applyFill="1" applyBorder="1" applyAlignment="1">
      <alignment horizontal="center" vertical="center"/>
    </xf>
    <xf numFmtId="0" fontId="33" fillId="19" borderId="10" xfId="0" applyFont="1" applyFill="1" applyBorder="1" applyAlignment="1">
      <alignment horizontal="left" vertical="center"/>
    </xf>
    <xf numFmtId="0" fontId="30" fillId="0" borderId="11" xfId="0" applyFont="1" applyBorder="1" applyAlignment="1">
      <alignment horizontal="center"/>
    </xf>
    <xf numFmtId="0" fontId="10" fillId="0" borderId="11" xfId="0" applyFont="1" applyBorder="1" applyAlignment="1">
      <alignment horizontal="center" vertical="center"/>
    </xf>
    <xf numFmtId="1" fontId="41" fillId="0" borderId="10" xfId="0" applyNumberFormat="1" applyFont="1" applyBorder="1" applyAlignment="1">
      <alignment horizontal="right" vertical="center"/>
    </xf>
    <xf numFmtId="1" fontId="41" fillId="0" borderId="38" xfId="0" applyNumberFormat="1" applyFont="1" applyBorder="1" applyAlignment="1">
      <alignment horizontal="right" vertical="center"/>
    </xf>
    <xf numFmtId="1" fontId="41" fillId="0" borderId="8" xfId="0" applyNumberFormat="1" applyFont="1" applyBorder="1" applyAlignment="1">
      <alignment horizontal="right" vertical="center"/>
    </xf>
    <xf numFmtId="1" fontId="41" fillId="0" borderId="28" xfId="0" applyNumberFormat="1" applyFont="1" applyBorder="1" applyAlignment="1">
      <alignment horizontal="right" vertical="center"/>
    </xf>
    <xf numFmtId="1" fontId="45" fillId="28" borderId="19" xfId="0" applyNumberFormat="1" applyFont="1" applyFill="1" applyBorder="1" applyAlignment="1">
      <alignment horizontal="right" vertical="center"/>
    </xf>
    <xf numFmtId="1" fontId="45" fillId="28" borderId="27" xfId="0" applyNumberFormat="1" applyFont="1" applyFill="1" applyBorder="1" applyAlignment="1">
      <alignment horizontal="right" vertical="center"/>
    </xf>
    <xf numFmtId="1" fontId="42" fillId="28" borderId="19" xfId="0" applyNumberFormat="1" applyFont="1" applyFill="1" applyBorder="1" applyAlignment="1">
      <alignment horizontal="right" vertical="center"/>
    </xf>
    <xf numFmtId="1" fontId="42" fillId="28" borderId="27" xfId="0" applyNumberFormat="1" applyFont="1" applyFill="1" applyBorder="1" applyAlignment="1">
      <alignment horizontal="right" vertical="center"/>
    </xf>
    <xf numFmtId="1" fontId="34" fillId="28" borderId="19" xfId="0" applyNumberFormat="1" applyFont="1" applyFill="1" applyBorder="1" applyAlignment="1">
      <alignment horizontal="right" vertical="center"/>
    </xf>
    <xf numFmtId="1" fontId="34" fillId="28" borderId="27" xfId="0" applyNumberFormat="1" applyFont="1" applyFill="1" applyBorder="1" applyAlignment="1">
      <alignment horizontal="right" vertical="center"/>
    </xf>
    <xf numFmtId="0" fontId="51" fillId="32" borderId="8" xfId="0" applyFont="1" applyFill="1" applyBorder="1" applyAlignment="1">
      <alignment horizontal="center" vertical="center"/>
    </xf>
    <xf numFmtId="0" fontId="23" fillId="0" borderId="8" xfId="0" applyFont="1" applyBorder="1"/>
    <xf numFmtId="0" fontId="51" fillId="33" borderId="8" xfId="0" applyFont="1" applyFill="1" applyBorder="1"/>
    <xf numFmtId="0" fontId="52" fillId="0" borderId="8" xfId="0" applyFont="1" applyBorder="1" applyAlignment="1">
      <alignment horizontal="left" vertical="center" wrapText="1"/>
    </xf>
    <xf numFmtId="0" fontId="10" fillId="19" borderId="8" xfId="0" applyFont="1" applyFill="1" applyBorder="1" applyAlignment="1">
      <alignment horizontal="center" vertical="center" wrapText="1"/>
    </xf>
    <xf numFmtId="0" fontId="23" fillId="19" borderId="8" xfId="0" applyFont="1" applyFill="1" applyBorder="1"/>
    <xf numFmtId="0" fontId="10" fillId="19" borderId="14" xfId="0" applyFont="1" applyFill="1" applyBorder="1" applyAlignment="1">
      <alignment horizontal="center" vertical="center" wrapText="1"/>
    </xf>
    <xf numFmtId="0" fontId="23" fillId="0" borderId="8" xfId="0" applyFont="1" applyBorder="1" applyAlignment="1">
      <alignment horizontal="center"/>
    </xf>
    <xf numFmtId="43" fontId="41" fillId="0" borderId="0" xfId="0" applyNumberFormat="1" applyFont="1" applyAlignment="1">
      <alignment horizontal="center" vertical="center"/>
    </xf>
    <xf numFmtId="164" fontId="34" fillId="28" borderId="19" xfId="0" applyNumberFormat="1" applyFont="1" applyFill="1" applyBorder="1" applyAlignment="1">
      <alignment horizontal="right" vertical="center"/>
    </xf>
    <xf numFmtId="0" fontId="40" fillId="19" borderId="13" xfId="0" applyFont="1" applyFill="1" applyBorder="1" applyAlignment="1">
      <alignment horizontal="justify" vertical="center" wrapText="1"/>
    </xf>
    <xf numFmtId="0" fontId="40" fillId="19" borderId="14" xfId="0" applyFont="1" applyFill="1" applyBorder="1" applyAlignment="1">
      <alignment horizontal="center" vertical="center" wrapText="1"/>
    </xf>
    <xf numFmtId="0" fontId="40" fillId="19" borderId="8" xfId="0" applyFont="1" applyFill="1" applyBorder="1" applyAlignment="1">
      <alignment horizontal="center" vertical="center" wrapText="1"/>
    </xf>
    <xf numFmtId="0" fontId="40" fillId="19" borderId="15" xfId="0" applyFont="1" applyFill="1" applyBorder="1" applyAlignment="1">
      <alignment horizontal="center" vertical="center" wrapText="1"/>
    </xf>
    <xf numFmtId="0" fontId="40" fillId="19" borderId="15" xfId="0" applyFont="1" applyFill="1" applyBorder="1" applyAlignment="1">
      <alignment horizontal="justify" vertical="center" wrapText="1"/>
    </xf>
    <xf numFmtId="0" fontId="10" fillId="19" borderId="13" xfId="0" applyFont="1" applyFill="1" applyBorder="1" applyAlignment="1">
      <alignment horizontal="center" vertical="center" wrapText="1"/>
    </xf>
    <xf numFmtId="0" fontId="10" fillId="19" borderId="8" xfId="0" applyFont="1" applyFill="1" applyBorder="1" applyAlignment="1">
      <alignment horizontal="center" vertical="center"/>
    </xf>
    <xf numFmtId="0" fontId="10" fillId="19" borderId="15" xfId="0" applyFont="1" applyFill="1" applyBorder="1" applyAlignment="1">
      <alignment horizontal="center" vertical="center" wrapText="1"/>
    </xf>
    <xf numFmtId="0" fontId="10" fillId="19" borderId="15" xfId="0" applyFont="1" applyFill="1" applyBorder="1" applyAlignment="1">
      <alignment vertical="center" wrapText="1"/>
    </xf>
    <xf numFmtId="0" fontId="52" fillId="0" borderId="0" xfId="0" applyFont="1" applyAlignment="1">
      <alignment horizontal="left" vertical="center" wrapText="1"/>
    </xf>
    <xf numFmtId="0" fontId="10" fillId="19" borderId="8" xfId="0" applyFont="1" applyFill="1" applyBorder="1" applyAlignment="1">
      <alignment horizontal="left" vertical="center"/>
    </xf>
    <xf numFmtId="0" fontId="10" fillId="19" borderId="11" xfId="0" applyFont="1" applyFill="1" applyBorder="1" applyAlignment="1">
      <alignment horizontal="center" vertical="center" wrapText="1"/>
    </xf>
    <xf numFmtId="0" fontId="10" fillId="19" borderId="8" xfId="0" applyFont="1" applyFill="1" applyBorder="1" applyAlignment="1">
      <alignment horizontal="left" vertical="center" wrapText="1"/>
    </xf>
    <xf numFmtId="164" fontId="41" fillId="0" borderId="17" xfId="2" applyNumberFormat="1" applyFont="1" applyBorder="1" applyAlignment="1">
      <alignment horizontal="center"/>
    </xf>
    <xf numFmtId="164" fontId="33" fillId="19" borderId="8" xfId="2" applyNumberFormat="1" applyFont="1" applyFill="1" applyBorder="1" applyAlignment="1">
      <alignment horizontal="center"/>
    </xf>
    <xf numFmtId="164" fontId="41" fillId="0" borderId="8" xfId="2" applyNumberFormat="1" applyFont="1" applyBorder="1" applyAlignment="1">
      <alignment horizontal="center"/>
    </xf>
    <xf numFmtId="1" fontId="45" fillId="28" borderId="19" xfId="0" applyNumberFormat="1" applyFont="1" applyFill="1" applyBorder="1" applyAlignment="1">
      <alignment horizontal="center"/>
    </xf>
    <xf numFmtId="49" fontId="40" fillId="25" borderId="11" xfId="0" applyNumberFormat="1" applyFont="1" applyFill="1" applyBorder="1" applyAlignment="1">
      <alignment horizontal="center" vertical="center" wrapText="1"/>
    </xf>
    <xf numFmtId="0" fontId="40" fillId="21" borderId="8" xfId="0" applyFont="1" applyFill="1" applyBorder="1" applyAlignment="1">
      <alignment horizontal="center" vertical="center" wrapText="1"/>
    </xf>
    <xf numFmtId="0" fontId="54" fillId="32" borderId="41" xfId="4" applyFont="1" applyFill="1" applyBorder="1" applyAlignment="1">
      <alignment vertical="center"/>
    </xf>
    <xf numFmtId="0" fontId="1" fillId="0" borderId="0" xfId="4"/>
    <xf numFmtId="0" fontId="54" fillId="32" borderId="43" xfId="4" applyFont="1" applyFill="1" applyBorder="1" applyAlignment="1">
      <alignment vertical="center"/>
    </xf>
    <xf numFmtId="0" fontId="55" fillId="34" borderId="45" xfId="4" applyFont="1" applyFill="1" applyBorder="1" applyAlignment="1">
      <alignment vertical="center"/>
    </xf>
    <xf numFmtId="0" fontId="56" fillId="34" borderId="46" xfId="4" applyFont="1" applyFill="1" applyBorder="1" applyAlignment="1">
      <alignment vertical="center"/>
    </xf>
    <xf numFmtId="0" fontId="56" fillId="34" borderId="46" xfId="4" applyFont="1" applyFill="1" applyBorder="1" applyAlignment="1">
      <alignment horizontal="center" vertical="center" wrapText="1"/>
    </xf>
    <xf numFmtId="0" fontId="56" fillId="34" borderId="46" xfId="4" applyFont="1" applyFill="1" applyBorder="1" applyAlignment="1">
      <alignment horizontal="center" vertical="center"/>
    </xf>
    <xf numFmtId="0" fontId="56" fillId="34" borderId="46" xfId="4" applyFont="1" applyFill="1" applyBorder="1" applyAlignment="1">
      <alignment horizontal="center" vertical="center" textRotation="90" wrapText="1"/>
    </xf>
    <xf numFmtId="0" fontId="56" fillId="35" borderId="46" xfId="4" applyFont="1" applyFill="1" applyBorder="1" applyAlignment="1">
      <alignment horizontal="center" vertical="center" textRotation="90" wrapText="1"/>
    </xf>
    <xf numFmtId="0" fontId="56" fillId="34" borderId="47" xfId="4" applyFont="1" applyFill="1" applyBorder="1" applyAlignment="1">
      <alignment vertical="center" textRotation="90" wrapText="1"/>
    </xf>
    <xf numFmtId="0" fontId="56" fillId="35" borderId="47" xfId="4" applyFont="1" applyFill="1" applyBorder="1" applyAlignment="1">
      <alignment vertical="center" textRotation="90" wrapText="1"/>
    </xf>
    <xf numFmtId="0" fontId="56" fillId="36" borderId="48" xfId="4" applyFont="1" applyFill="1" applyBorder="1" applyAlignment="1">
      <alignment vertical="center" textRotation="90" wrapText="1"/>
    </xf>
    <xf numFmtId="0" fontId="53" fillId="0" borderId="49" xfId="4" applyFont="1" applyBorder="1" applyAlignment="1">
      <alignment horizontal="center" vertical="center"/>
    </xf>
    <xf numFmtId="0" fontId="57" fillId="0" borderId="8" xfId="4" applyFont="1" applyBorder="1" applyAlignment="1">
      <alignment horizontal="left" vertical="center" wrapText="1"/>
    </xf>
    <xf numFmtId="0" fontId="1" fillId="0" borderId="50" xfId="4" applyBorder="1"/>
    <xf numFmtId="0" fontId="58" fillId="0" borderId="8" xfId="4" applyFont="1" applyBorder="1" applyAlignment="1">
      <alignment horizontal="left" vertical="center" wrapText="1"/>
    </xf>
    <xf numFmtId="0" fontId="59" fillId="0" borderId="8" xfId="4" applyFont="1" applyBorder="1"/>
    <xf numFmtId="0" fontId="59" fillId="0" borderId="50" xfId="4" applyFont="1" applyBorder="1" applyAlignment="1">
      <alignment horizontal="center" vertical="center" wrapText="1"/>
    </xf>
    <xf numFmtId="0" fontId="57" fillId="19" borderId="50" xfId="4" applyFont="1" applyFill="1" applyBorder="1" applyAlignment="1">
      <alignment horizontal="center" vertical="center" wrapText="1"/>
    </xf>
    <xf numFmtId="0" fontId="57" fillId="19" borderId="51" xfId="4" applyFont="1" applyFill="1" applyBorder="1" applyAlignment="1">
      <alignment horizontal="center" vertical="center" wrapText="1"/>
    </xf>
    <xf numFmtId="0" fontId="1" fillId="0" borderId="8" xfId="4" applyBorder="1" applyAlignment="1">
      <alignment horizontal="center" vertical="center"/>
    </xf>
    <xf numFmtId="0" fontId="1" fillId="0" borderId="49" xfId="4" applyBorder="1"/>
    <xf numFmtId="0" fontId="1" fillId="0" borderId="49" xfId="4" applyBorder="1" applyAlignment="1">
      <alignment horizontal="center" vertical="center" wrapText="1"/>
    </xf>
    <xf numFmtId="0" fontId="1" fillId="0" borderId="52" xfId="4" applyBorder="1" applyAlignment="1">
      <alignment horizontal="center" vertical="center" wrapText="1"/>
    </xf>
    <xf numFmtId="0" fontId="59" fillId="0" borderId="49" xfId="4" applyFont="1" applyBorder="1" applyAlignment="1">
      <alignment horizontal="center" vertical="center" wrapText="1"/>
    </xf>
    <xf numFmtId="1" fontId="59" fillId="0" borderId="49" xfId="4" applyNumberFormat="1" applyFont="1" applyBorder="1" applyAlignment="1">
      <alignment horizontal="center" vertical="center" wrapText="1"/>
    </xf>
    <xf numFmtId="1" fontId="59" fillId="0" borderId="52" xfId="4" applyNumberFormat="1" applyFont="1" applyBorder="1" applyAlignment="1">
      <alignment horizontal="center" vertical="center" wrapText="1"/>
    </xf>
    <xf numFmtId="0" fontId="59" fillId="0" borderId="8" xfId="4" applyFont="1" applyBorder="1" applyAlignment="1">
      <alignment wrapText="1"/>
    </xf>
    <xf numFmtId="0" fontId="60" fillId="0" borderId="8" xfId="4" applyFont="1" applyBorder="1" applyAlignment="1">
      <alignment wrapText="1"/>
    </xf>
    <xf numFmtId="0" fontId="30" fillId="0" borderId="8" xfId="4" applyFont="1" applyBorder="1" applyAlignment="1">
      <alignment wrapText="1"/>
    </xf>
    <xf numFmtId="0" fontId="1" fillId="0" borderId="8" xfId="4" applyBorder="1"/>
    <xf numFmtId="0" fontId="1" fillId="0" borderId="0" xfId="4" applyAlignment="1">
      <alignment wrapText="1"/>
    </xf>
    <xf numFmtId="0" fontId="56" fillId="34" borderId="47" xfId="4" applyFont="1" applyFill="1" applyBorder="1" applyAlignment="1">
      <alignment horizontal="center" vertical="center" textRotation="90" wrapText="1"/>
    </xf>
    <xf numFmtId="0" fontId="23" fillId="0" borderId="0" xfId="0" applyFont="1" applyAlignment="1">
      <alignment vertical="center"/>
    </xf>
    <xf numFmtId="0" fontId="10" fillId="0" borderId="0" xfId="0" applyFont="1" applyAlignment="1">
      <alignment vertical="center"/>
    </xf>
    <xf numFmtId="0" fontId="35" fillId="0" borderId="8" xfId="0" applyFont="1" applyBorder="1" applyAlignment="1">
      <alignment vertical="center"/>
    </xf>
    <xf numFmtId="0" fontId="35" fillId="0" borderId="8" xfId="0" applyFont="1" applyBorder="1" applyAlignment="1">
      <alignment vertical="center" wrapText="1"/>
    </xf>
    <xf numFmtId="0" fontId="0" fillId="0" borderId="8" xfId="0" applyBorder="1"/>
    <xf numFmtId="0" fontId="40" fillId="37" borderId="8" xfId="0" applyFont="1" applyFill="1" applyBorder="1" applyAlignment="1">
      <alignment horizontal="center" vertical="center" wrapText="1"/>
    </xf>
    <xf numFmtId="0" fontId="49" fillId="0" borderId="0" xfId="0" applyFont="1" applyAlignment="1">
      <alignment horizontal="center" vertical="center"/>
    </xf>
    <xf numFmtId="0" fontId="47" fillId="26" borderId="8" xfId="0" applyFont="1" applyFill="1" applyBorder="1" applyAlignment="1">
      <alignment horizontal="center" vertical="center" wrapText="1"/>
    </xf>
    <xf numFmtId="0" fontId="47" fillId="26" borderId="11" xfId="0" applyFont="1" applyFill="1" applyBorder="1" applyAlignment="1">
      <alignment horizontal="center" vertical="center" wrapText="1"/>
    </xf>
    <xf numFmtId="0" fontId="47" fillId="26" borderId="12" xfId="0" applyFont="1" applyFill="1" applyBorder="1" applyAlignment="1">
      <alignment horizontal="center" vertical="center" wrapText="1"/>
    </xf>
    <xf numFmtId="0" fontId="47" fillId="26" borderId="13" xfId="0" applyFont="1" applyFill="1" applyBorder="1" applyAlignment="1">
      <alignment horizontal="center" vertical="center" wrapText="1"/>
    </xf>
    <xf numFmtId="0" fontId="47" fillId="24" borderId="11" xfId="0" applyFont="1" applyFill="1" applyBorder="1" applyAlignment="1">
      <alignment horizontal="center" vertical="center" wrapText="1"/>
    </xf>
    <xf numFmtId="0" fontId="47" fillId="24" borderId="12" xfId="0" applyFont="1" applyFill="1" applyBorder="1" applyAlignment="1">
      <alignment horizontal="center" vertical="center" wrapText="1"/>
    </xf>
    <xf numFmtId="0" fontId="34" fillId="0" borderId="0" xfId="0" applyFont="1" applyAlignment="1">
      <alignment horizontal="center" vertical="center"/>
    </xf>
    <xf numFmtId="0" fontId="47" fillId="24" borderId="13" xfId="0" applyFont="1" applyFill="1" applyBorder="1" applyAlignment="1">
      <alignment horizontal="center" vertical="center" wrapText="1"/>
    </xf>
    <xf numFmtId="0" fontId="47" fillId="24" borderId="8" xfId="0" applyFont="1" applyFill="1" applyBorder="1" applyAlignment="1">
      <alignment horizontal="center" vertical="center" wrapText="1"/>
    </xf>
    <xf numFmtId="0" fontId="50" fillId="24" borderId="0" xfId="0" applyFont="1" applyFill="1" applyAlignment="1">
      <alignment horizontal="center" vertical="center"/>
    </xf>
    <xf numFmtId="0" fontId="42" fillId="0" borderId="29" xfId="0" applyFont="1" applyBorder="1" applyAlignment="1">
      <alignment horizontal="center" vertical="center"/>
    </xf>
    <xf numFmtId="0" fontId="42" fillId="0" borderId="32" xfId="0" applyFont="1" applyBorder="1" applyAlignment="1">
      <alignment horizontal="center" vertical="center"/>
    </xf>
    <xf numFmtId="0" fontId="42" fillId="28" borderId="30" xfId="0" applyFont="1" applyFill="1" applyBorder="1" applyAlignment="1">
      <alignment horizontal="center" vertical="center" wrapText="1"/>
    </xf>
    <xf numFmtId="0" fontId="42" fillId="28" borderId="33" xfId="0" applyFont="1" applyFill="1" applyBorder="1" applyAlignment="1">
      <alignment horizontal="center" vertical="center" wrapText="1"/>
    </xf>
    <xf numFmtId="0" fontId="42" fillId="30" borderId="30" xfId="0" applyFont="1" applyFill="1" applyBorder="1" applyAlignment="1">
      <alignment horizontal="center" vertical="center" wrapText="1"/>
    </xf>
    <xf numFmtId="0" fontId="42" fillId="30" borderId="33"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2" fillId="30" borderId="34" xfId="0" applyFont="1" applyFill="1" applyBorder="1" applyAlignment="1">
      <alignment horizontal="center" vertical="center" wrapText="1"/>
    </xf>
    <xf numFmtId="0" fontId="41" fillId="0" borderId="23" xfId="0" applyFont="1" applyBorder="1" applyAlignment="1">
      <alignment horizontal="center" vertical="center"/>
    </xf>
    <xf numFmtId="0" fontId="41" fillId="0" borderId="25" xfId="0" applyFont="1" applyBorder="1" applyAlignment="1">
      <alignment horizontal="center" vertical="center"/>
    </xf>
    <xf numFmtId="0" fontId="41" fillId="0" borderId="24" xfId="0" applyFont="1" applyBorder="1" applyAlignment="1">
      <alignment horizontal="center" vertical="center"/>
    </xf>
    <xf numFmtId="0" fontId="41" fillId="0" borderId="29" xfId="0" applyFont="1" applyBorder="1" applyAlignment="1">
      <alignment horizontal="center" vertical="center"/>
    </xf>
    <xf numFmtId="0" fontId="41" fillId="0" borderId="37" xfId="0" applyFont="1" applyBorder="1" applyAlignment="1">
      <alignment horizontal="center" vertical="center"/>
    </xf>
    <xf numFmtId="0" fontId="41" fillId="0" borderId="32" xfId="0" applyFont="1" applyBorder="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1" fillId="0" borderId="21" xfId="0" applyFont="1" applyBorder="1" applyAlignment="1">
      <alignment horizontal="center" vertical="center"/>
    </xf>
    <xf numFmtId="0" fontId="41" fillId="0" borderId="20" xfId="0" applyFont="1" applyBorder="1" applyAlignment="1">
      <alignment horizontal="center" vertical="center"/>
    </xf>
    <xf numFmtId="0" fontId="54" fillId="32" borderId="40" xfId="4" applyFont="1" applyFill="1" applyBorder="1" applyAlignment="1">
      <alignment horizontal="center" vertical="center"/>
    </xf>
    <xf numFmtId="0" fontId="54" fillId="32" borderId="41" xfId="4" applyFont="1" applyFill="1" applyBorder="1" applyAlignment="1">
      <alignment horizontal="center" vertical="center"/>
    </xf>
    <xf numFmtId="0" fontId="54" fillId="32" borderId="42" xfId="4" applyFont="1" applyFill="1" applyBorder="1" applyAlignment="1">
      <alignment horizontal="center" vertical="center"/>
    </xf>
    <xf numFmtId="0" fontId="54" fillId="32" borderId="43" xfId="4" applyFont="1" applyFill="1" applyBorder="1" applyAlignment="1">
      <alignment horizontal="center" vertical="center"/>
    </xf>
    <xf numFmtId="0" fontId="54" fillId="32" borderId="0" xfId="4" applyFont="1" applyFill="1" applyAlignment="1">
      <alignment horizontal="left" vertical="center"/>
    </xf>
    <xf numFmtId="0" fontId="54" fillId="32" borderId="44" xfId="4" applyFont="1" applyFill="1" applyBorder="1" applyAlignment="1">
      <alignment horizontal="left" vertical="center"/>
    </xf>
    <xf numFmtId="0" fontId="19" fillId="0" borderId="5" xfId="0" applyFont="1" applyBorder="1" applyAlignment="1">
      <alignment horizontal="left" wrapText="1"/>
    </xf>
    <xf numFmtId="0" fontId="10" fillId="0" borderId="6" xfId="0" applyFont="1" applyBorder="1"/>
    <xf numFmtId="0" fontId="10" fillId="0" borderId="7" xfId="0" applyFont="1" applyBorder="1"/>
    <xf numFmtId="0" fontId="19" fillId="14" borderId="5" xfId="0" applyFont="1" applyFill="1" applyBorder="1" applyAlignment="1">
      <alignment horizontal="left" wrapText="1"/>
    </xf>
    <xf numFmtId="0" fontId="9" fillId="10" borderId="2" xfId="0" applyFont="1" applyFill="1" applyBorder="1" applyAlignment="1">
      <alignment horizontal="center" vertical="center"/>
    </xf>
    <xf numFmtId="0" fontId="10" fillId="0" borderId="3" xfId="0" applyFont="1" applyBorder="1"/>
    <xf numFmtId="0" fontId="10" fillId="0" borderId="4" xfId="0" applyFont="1" applyBorder="1"/>
  </cellXfs>
  <cellStyles count="5">
    <cellStyle name="Millares" xfId="2" builtinId="3"/>
    <cellStyle name="Normal" xfId="0" builtinId="0"/>
    <cellStyle name="Normal 2" xfId="3" xr:uid="{00000000-0005-0000-0000-000002000000}"/>
    <cellStyle name="Normal 3" xfId="1" xr:uid="{00000000-0005-0000-0000-000003000000}"/>
    <cellStyle name="Normal 4" xfId="4" xr:uid="{D9FD2192-EB3E-400E-9413-2646C6EAC8F8}"/>
  </cellStyles>
  <dxfs count="0"/>
  <tableStyles count="0" defaultTableStyle="TableStyleMedium2" defaultPivotStyle="PivotStyleLight16"/>
  <colors>
    <mruColors>
      <color rgb="FFF5ECFE"/>
      <color rgb="FFEEDEFE"/>
      <color rgb="FFFDE9D9"/>
      <color rgb="FFE8D2FE"/>
      <color rgb="FFFDE3F9"/>
      <color rgb="FFD194E4"/>
      <color rgb="FFE2B5E5"/>
      <color rgb="FFE8B4F6"/>
      <color rgb="FFFFCCFF"/>
      <color rgb="FFFF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 Matos Orbegozo" id="{2A2E0C9C-6454-4143-B5DD-9B740321ED83}" userId="263feb9f0f3a95bc"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96"/>
  <sheetViews>
    <sheetView workbookViewId="0">
      <pane xSplit="8" ySplit="1" topLeftCell="I2" activePane="bottomRight" state="frozen"/>
      <selection pane="topRight"/>
      <selection pane="bottomLeft"/>
      <selection pane="bottomRight" activeCell="G7" sqref="G7"/>
    </sheetView>
  </sheetViews>
  <sheetFormatPr baseColWidth="10" defaultColWidth="12.625" defaultRowHeight="15" customHeight="1"/>
  <cols>
    <col min="1" max="1" width="12" customWidth="1"/>
    <col min="2" max="2" width="23" customWidth="1"/>
    <col min="3" max="3" width="6.75" customWidth="1"/>
    <col min="4" max="4" width="27.375" customWidth="1"/>
    <col min="5" max="5" width="13.125" hidden="1" customWidth="1"/>
    <col min="6" max="6" width="26.75" hidden="1" customWidth="1"/>
    <col min="7" max="7" width="11.875" customWidth="1"/>
    <col min="8" max="8" width="32.875" customWidth="1"/>
    <col min="9" max="9" width="11.75" customWidth="1"/>
    <col min="10" max="11" width="9.125" customWidth="1"/>
    <col min="12" max="12" width="15.625" customWidth="1"/>
    <col min="13" max="13" width="22.375" customWidth="1"/>
    <col min="14" max="14" width="27.375" customWidth="1"/>
    <col min="15" max="15" width="24.125" customWidth="1"/>
    <col min="16" max="16" width="29.25" customWidth="1"/>
    <col min="17" max="17" width="7.875" hidden="1" customWidth="1"/>
    <col min="18" max="18" width="27.5" customWidth="1"/>
    <col min="19" max="19" width="9.75" customWidth="1"/>
    <col min="20" max="20" width="9.25" customWidth="1"/>
    <col min="21" max="21" width="18.375" customWidth="1"/>
    <col min="22" max="22" width="19" customWidth="1"/>
    <col min="23" max="23" width="11.875" hidden="1" customWidth="1"/>
    <col min="24" max="24" width="9.75" hidden="1" customWidth="1"/>
    <col min="25" max="25" width="16.5" customWidth="1"/>
    <col min="26" max="26" width="29.125" customWidth="1"/>
    <col min="27" max="27" width="8" customWidth="1"/>
    <col min="28" max="28" width="10.625" customWidth="1"/>
    <col min="29" max="29" width="19.375" customWidth="1"/>
    <col min="30" max="30" width="12.125" hidden="1" customWidth="1"/>
    <col min="31" max="31" width="18" hidden="1" customWidth="1"/>
    <col min="32" max="32" width="15.5" customWidth="1"/>
    <col min="33" max="33" width="18" customWidth="1"/>
    <col min="34" max="35" width="8" hidden="1" customWidth="1"/>
    <col min="36" max="36" width="8.875" customWidth="1"/>
    <col min="37" max="37" width="18.625" hidden="1" customWidth="1"/>
    <col min="38" max="38" width="17" hidden="1" customWidth="1"/>
    <col min="39" max="39" width="22.125" customWidth="1"/>
    <col min="40" max="40" width="0.375" customWidth="1"/>
    <col min="41" max="44" width="9.875" customWidth="1"/>
  </cols>
  <sheetData>
    <row r="1" spans="1:44" ht="67.5">
      <c r="A1" s="60" t="s">
        <v>257</v>
      </c>
      <c r="B1" s="60" t="s">
        <v>0</v>
      </c>
      <c r="C1" s="61" t="s">
        <v>258</v>
      </c>
      <c r="D1" s="60" t="s">
        <v>1</v>
      </c>
      <c r="E1" s="60" t="s">
        <v>259</v>
      </c>
      <c r="F1" s="60" t="s">
        <v>2</v>
      </c>
      <c r="G1" s="62" t="s">
        <v>256</v>
      </c>
      <c r="H1" s="60" t="s">
        <v>260</v>
      </c>
      <c r="I1" s="65" t="s">
        <v>255</v>
      </c>
      <c r="J1" s="66" t="s">
        <v>261</v>
      </c>
      <c r="K1" s="66" t="s">
        <v>262</v>
      </c>
      <c r="L1" s="60" t="s">
        <v>263</v>
      </c>
      <c r="M1" s="60" t="s">
        <v>264</v>
      </c>
      <c r="N1" s="67" t="s">
        <v>265</v>
      </c>
      <c r="O1" s="67" t="s">
        <v>266</v>
      </c>
      <c r="P1" s="67" t="s">
        <v>267</v>
      </c>
      <c r="Q1" s="67" t="s">
        <v>268</v>
      </c>
      <c r="R1" s="60" t="s">
        <v>269</v>
      </c>
      <c r="S1" s="67" t="s">
        <v>270</v>
      </c>
      <c r="T1" s="67" t="s">
        <v>271</v>
      </c>
      <c r="U1" s="67" t="s">
        <v>272</v>
      </c>
      <c r="V1" s="60" t="s">
        <v>273</v>
      </c>
      <c r="W1" s="67" t="s">
        <v>274</v>
      </c>
      <c r="X1" s="67" t="s">
        <v>275</v>
      </c>
      <c r="Y1" s="67" t="s">
        <v>276</v>
      </c>
      <c r="Z1" s="60" t="s">
        <v>277</v>
      </c>
      <c r="AA1" s="67" t="s">
        <v>278</v>
      </c>
      <c r="AB1" s="67" t="s">
        <v>279</v>
      </c>
      <c r="AC1" s="67" t="s">
        <v>280</v>
      </c>
      <c r="AD1" s="67" t="s">
        <v>281</v>
      </c>
      <c r="AE1" s="67" t="s">
        <v>282</v>
      </c>
      <c r="AF1" s="60" t="s">
        <v>283</v>
      </c>
      <c r="AG1" s="67" t="s">
        <v>284</v>
      </c>
      <c r="AH1" s="67" t="s">
        <v>285</v>
      </c>
      <c r="AI1" s="67" t="s">
        <v>286</v>
      </c>
      <c r="AJ1" s="66" t="s">
        <v>287</v>
      </c>
      <c r="AK1" s="67" t="s">
        <v>288</v>
      </c>
      <c r="AL1" s="67" t="s">
        <v>289</v>
      </c>
      <c r="AM1" s="66" t="s">
        <v>290</v>
      </c>
      <c r="AN1" s="66" t="s">
        <v>291</v>
      </c>
      <c r="AO1" s="67" t="s">
        <v>292</v>
      </c>
      <c r="AP1" s="70" t="s">
        <v>293</v>
      </c>
      <c r="AQ1" s="70" t="s">
        <v>294</v>
      </c>
      <c r="AR1" s="70" t="s">
        <v>295</v>
      </c>
    </row>
    <row r="2" spans="1:44" ht="81" customHeight="1">
      <c r="A2" s="63" t="s">
        <v>296</v>
      </c>
      <c r="B2" s="63" t="s">
        <v>3</v>
      </c>
      <c r="C2" s="63" t="s">
        <v>297</v>
      </c>
      <c r="D2" s="63" t="s">
        <v>9</v>
      </c>
      <c r="E2" s="63" t="s">
        <v>298</v>
      </c>
      <c r="F2" s="63" t="s">
        <v>10</v>
      </c>
      <c r="G2" s="63" t="s">
        <v>299</v>
      </c>
      <c r="H2" s="63" t="s">
        <v>300</v>
      </c>
      <c r="I2" s="63" t="s">
        <v>301</v>
      </c>
      <c r="J2" s="63"/>
      <c r="K2" s="63"/>
      <c r="L2" s="63" t="s">
        <v>302</v>
      </c>
      <c r="M2" s="63" t="s">
        <v>303</v>
      </c>
      <c r="N2" s="63" t="s">
        <v>304</v>
      </c>
      <c r="O2" s="63" t="str">
        <f>VLOOKUP(G2,'Sheet 1 (2)'!$H$4:$M$536,6,FALSE)</f>
        <v/>
      </c>
      <c r="P2" s="63" t="str">
        <f t="shared" ref="P2:P16" si="0">IF(N2&lt;&gt;"",N2,O2)</f>
        <v/>
      </c>
      <c r="Q2" s="63"/>
      <c r="R2" s="63" t="s">
        <v>305</v>
      </c>
      <c r="S2" s="63" t="s">
        <v>304</v>
      </c>
      <c r="T2" s="63" t="str">
        <f>VLOOKUP(G2,'Sheet 1 (2)'!$H$4:$O$536,8,FALSE)</f>
        <v/>
      </c>
      <c r="U2" s="63" t="str">
        <f t="shared" ref="U2:U64" si="1">IF(S2&lt;&gt;"",S2,T2)</f>
        <v/>
      </c>
      <c r="V2" s="63" t="s">
        <v>306</v>
      </c>
      <c r="W2" s="63" t="s">
        <v>304</v>
      </c>
      <c r="X2" s="63" t="str">
        <f>VLOOKUP(G2,'Sheet 1 (2)'!$H$4:$Q$536,10,FALSE)</f>
        <v/>
      </c>
      <c r="Y2" s="63" t="str">
        <f t="shared" ref="Y2:Y159" si="2">IF(W2&lt;&gt;"",W2,X2)</f>
        <v/>
      </c>
      <c r="Z2" s="63"/>
      <c r="AA2" s="63" t="s">
        <v>304</v>
      </c>
      <c r="AB2" s="63" t="str">
        <f>VLOOKUP(G2,'Sheet 1 (2)'!$H$4:$S$536,12,FALSE)</f>
        <v/>
      </c>
      <c r="AC2" s="63" t="str">
        <f t="shared" ref="AC2:AC67" si="3">IF(AA2&lt;&gt;"",AA2,AB2)</f>
        <v/>
      </c>
      <c r="AD2" s="63" t="s">
        <v>304</v>
      </c>
      <c r="AE2" s="63" t="str">
        <f>VLOOKUP(G2,'Sheet 1 (2)'!$H$4:$AF$536,25,FALSE)</f>
        <v/>
      </c>
      <c r="AF2" s="63" t="s">
        <v>307</v>
      </c>
      <c r="AG2" s="63" t="str">
        <f t="shared" ref="AG2:AG64" si="4">IF(AD2&lt;&gt;"",AD2,AE2)</f>
        <v/>
      </c>
      <c r="AH2" s="63" t="s">
        <v>304</v>
      </c>
      <c r="AI2" s="63" t="str">
        <f>VLOOKUP(G2,'Sheet 1 (2)'!$H$4:$AG$536,26,FALSE)</f>
        <v>NO</v>
      </c>
      <c r="AJ2" s="63" t="s">
        <v>301</v>
      </c>
      <c r="AK2" s="63" t="s">
        <v>304</v>
      </c>
      <c r="AL2" s="63" t="str">
        <f>VLOOKUP(G2,'Sheet 1 (2)'!$H$4:$AH$536,27,FALSE)</f>
        <v>Base de datos de cuántos acceden a población masiva</v>
      </c>
      <c r="AM2" s="63" t="s">
        <v>308</v>
      </c>
      <c r="AN2" s="63">
        <v>1</v>
      </c>
      <c r="AO2" s="63">
        <f t="shared" ref="AO2:AO65" si="5">+IF(AJ2="SI",1,0)</f>
        <v>0</v>
      </c>
      <c r="AP2" s="71"/>
      <c r="AQ2" s="71"/>
      <c r="AR2" s="71"/>
    </row>
    <row r="3" spans="1:44" ht="56.25">
      <c r="A3" s="63" t="s">
        <v>296</v>
      </c>
      <c r="B3" s="63" t="s">
        <v>3</v>
      </c>
      <c r="C3" s="63" t="s">
        <v>297</v>
      </c>
      <c r="D3" s="63" t="s">
        <v>9</v>
      </c>
      <c r="E3" s="63" t="s">
        <v>298</v>
      </c>
      <c r="F3" s="63" t="s">
        <v>10</v>
      </c>
      <c r="G3" s="63" t="s">
        <v>309</v>
      </c>
      <c r="H3" s="63" t="s">
        <v>310</v>
      </c>
      <c r="I3" s="63" t="s">
        <v>301</v>
      </c>
      <c r="J3" s="63"/>
      <c r="K3" s="63"/>
      <c r="L3" s="63" t="s">
        <v>302</v>
      </c>
      <c r="M3" s="63" t="s">
        <v>311</v>
      </c>
      <c r="N3" s="63" t="s">
        <v>304</v>
      </c>
      <c r="O3" s="63" t="str">
        <f>VLOOKUP(G3,'Sheet 1 (2)'!$H$4:$M$536,6,FALSE)</f>
        <v>Número fijo de atención mínima. Lo programan las diris o diresa y MINSA</v>
      </c>
      <c r="P3" s="63" t="str">
        <f t="shared" si="0"/>
        <v>Número fijo de atención mínima. Lo programan las diris o diresa y MINSA</v>
      </c>
      <c r="Q3" s="63"/>
      <c r="R3" s="63" t="s">
        <v>312</v>
      </c>
      <c r="S3" s="63" t="s">
        <v>304</v>
      </c>
      <c r="T3" s="63" t="str">
        <f>VLOOKUP(G3,'Sheet 1 (2)'!$H$4:$O$536,8,FALSE)</f>
        <v/>
      </c>
      <c r="U3" s="63" t="str">
        <f t="shared" si="1"/>
        <v/>
      </c>
      <c r="V3" s="63"/>
      <c r="W3" s="63" t="s">
        <v>304</v>
      </c>
      <c r="X3" s="63" t="str">
        <f>VLOOKUP(G3,'Sheet 1 (2)'!$H$4:$Q$536,10,FALSE)</f>
        <v/>
      </c>
      <c r="Y3" s="63" t="str">
        <f t="shared" si="2"/>
        <v/>
      </c>
      <c r="Z3" s="63"/>
      <c r="AA3" s="63" t="s">
        <v>304</v>
      </c>
      <c r="AB3" s="63" t="str">
        <f>VLOOKUP(G3,'Sheet 1 (2)'!$H$4:$S$536,12,FALSE)</f>
        <v/>
      </c>
      <c r="AC3" s="63" t="str">
        <f t="shared" si="3"/>
        <v/>
      </c>
      <c r="AD3" s="63" t="s">
        <v>304</v>
      </c>
      <c r="AE3" s="63" t="str">
        <f>VLOOKUP(G3,'Sheet 1 (2)'!$H$4:$AF$536,25,FALSE)</f>
        <v/>
      </c>
      <c r="AF3" s="63" t="s">
        <v>307</v>
      </c>
      <c r="AG3" s="63" t="str">
        <f t="shared" si="4"/>
        <v/>
      </c>
      <c r="AH3" s="63" t="s">
        <v>304</v>
      </c>
      <c r="AI3" s="63" t="str">
        <f>VLOOKUP(G3,'Sheet 1 (2)'!$H$4:$AG$536,26,FALSE)</f>
        <v>NO</v>
      </c>
      <c r="AJ3" s="63" t="s">
        <v>301</v>
      </c>
      <c r="AK3" s="63" t="s">
        <v>304</v>
      </c>
      <c r="AL3" s="63" t="str">
        <f>VLOOKUP(G3,'Sheet 1 (2)'!$H$4:$AH$536,27,FALSE)</f>
        <v/>
      </c>
      <c r="AM3" s="63" t="s">
        <v>313</v>
      </c>
      <c r="AN3" s="63">
        <v>1</v>
      </c>
      <c r="AO3" s="63">
        <f t="shared" si="5"/>
        <v>0</v>
      </c>
      <c r="AP3" s="71"/>
      <c r="AQ3" s="71"/>
      <c r="AR3" s="71"/>
    </row>
    <row r="4" spans="1:44" ht="56.25">
      <c r="A4" s="63" t="s">
        <v>296</v>
      </c>
      <c r="B4" s="63" t="s">
        <v>3</v>
      </c>
      <c r="C4" s="63" t="s">
        <v>297</v>
      </c>
      <c r="D4" s="63" t="s">
        <v>9</v>
      </c>
      <c r="E4" s="63" t="s">
        <v>298</v>
      </c>
      <c r="F4" s="63" t="s">
        <v>10</v>
      </c>
      <c r="G4" s="63" t="s">
        <v>314</v>
      </c>
      <c r="H4" s="63" t="s">
        <v>315</v>
      </c>
      <c r="I4" s="63" t="s">
        <v>301</v>
      </c>
      <c r="J4" s="63"/>
      <c r="K4" s="63"/>
      <c r="L4" s="63" t="s">
        <v>302</v>
      </c>
      <c r="M4" s="63" t="s">
        <v>316</v>
      </c>
      <c r="N4" s="63" t="s">
        <v>304</v>
      </c>
      <c r="O4" s="63" t="str">
        <f>VLOOKUP(G4,'Sheet 1 (2)'!$H$4:$M$536,6,FALSE)</f>
        <v/>
      </c>
      <c r="P4" s="63" t="str">
        <f t="shared" si="0"/>
        <v/>
      </c>
      <c r="Q4" s="63"/>
      <c r="R4" s="63" t="s">
        <v>317</v>
      </c>
      <c r="S4" s="63" t="s">
        <v>304</v>
      </c>
      <c r="T4" s="63" t="str">
        <f>VLOOKUP(G4,'Sheet 1 (2)'!$H$4:$O$536,8,FALSE)</f>
        <v/>
      </c>
      <c r="U4" s="63" t="str">
        <f t="shared" si="1"/>
        <v/>
      </c>
      <c r="V4" s="63"/>
      <c r="W4" s="63" t="s">
        <v>304</v>
      </c>
      <c r="X4" s="63" t="str">
        <f>VLOOKUP(G4,'Sheet 1 (2)'!$H$4:$Q$536,10,FALSE)</f>
        <v/>
      </c>
      <c r="Y4" s="63" t="str">
        <f t="shared" si="2"/>
        <v/>
      </c>
      <c r="Z4" s="63"/>
      <c r="AA4" s="63" t="s">
        <v>304</v>
      </c>
      <c r="AB4" s="63" t="str">
        <f>VLOOKUP(G4,'Sheet 1 (2)'!$H$4:$S$536,12,FALSE)</f>
        <v/>
      </c>
      <c r="AC4" s="63" t="str">
        <f t="shared" si="3"/>
        <v/>
      </c>
      <c r="AD4" s="63" t="s">
        <v>304</v>
      </c>
      <c r="AE4" s="63" t="str">
        <f>VLOOKUP(G4,'Sheet 1 (2)'!$H$4:$AF$536,25,FALSE)</f>
        <v>I4</v>
      </c>
      <c r="AF4" s="63" t="s">
        <v>307</v>
      </c>
      <c r="AG4" s="63" t="str">
        <f t="shared" si="4"/>
        <v>I4</v>
      </c>
      <c r="AH4" s="63" t="s">
        <v>304</v>
      </c>
      <c r="AI4" s="63" t="str">
        <f>VLOOKUP(G4,'Sheet 1 (2)'!$H$4:$AG$536,26,FALSE)</f>
        <v>NO</v>
      </c>
      <c r="AJ4" s="63" t="s">
        <v>301</v>
      </c>
      <c r="AK4" s="63" t="s">
        <v>304</v>
      </c>
      <c r="AL4" s="63" t="str">
        <f>VLOOKUP(G4,'Sheet 1 (2)'!$H$4:$AH$536,27,FALSE)</f>
        <v>Las redes lo ejecutan, más no se define a quien se le asigna el dinero, tal vez solo los I-4 pueden programar</v>
      </c>
      <c r="AM4" s="63" t="str">
        <f>IF(AK4&lt;&gt;"",AK4,AL4)</f>
        <v>Las redes lo ejecutan, más no se define a quien se le asigna el dinero, tal vez solo los I-4 pueden programar</v>
      </c>
      <c r="AN4" s="63">
        <v>1</v>
      </c>
      <c r="AO4" s="63">
        <f t="shared" si="5"/>
        <v>0</v>
      </c>
      <c r="AP4" s="71"/>
      <c r="AQ4" s="71"/>
      <c r="AR4" s="71"/>
    </row>
    <row r="5" spans="1:44" ht="78.75">
      <c r="A5" s="63" t="s">
        <v>296</v>
      </c>
      <c r="B5" s="63" t="s">
        <v>3</v>
      </c>
      <c r="C5" s="63" t="s">
        <v>318</v>
      </c>
      <c r="D5" s="63" t="s">
        <v>11</v>
      </c>
      <c r="E5" s="63" t="s">
        <v>319</v>
      </c>
      <c r="F5" s="63" t="s">
        <v>13</v>
      </c>
      <c r="G5" s="63" t="s">
        <v>320</v>
      </c>
      <c r="H5" s="63" t="s">
        <v>321</v>
      </c>
      <c r="I5" s="63" t="s">
        <v>301</v>
      </c>
      <c r="J5" s="63"/>
      <c r="K5" s="63"/>
      <c r="L5" s="63" t="s">
        <v>322</v>
      </c>
      <c r="M5" s="63" t="s">
        <v>323</v>
      </c>
      <c r="N5" s="63" t="s">
        <v>304</v>
      </c>
      <c r="O5" s="63" t="str">
        <f>VLOOKUP(G5,'Sheet 1 (2)'!$H$4:$M$536,6,FALSE)</f>
        <v>Lo programan los establecimientos de categorías I4 e I3. Cada uno programa 1 distrito</v>
      </c>
      <c r="P5" s="63" t="str">
        <f t="shared" si="0"/>
        <v>Lo programan los establecimientos de categorías I4 e I3. Cada uno programa 1 distrito</v>
      </c>
      <c r="Q5" s="63"/>
      <c r="R5" s="63" t="s">
        <v>324</v>
      </c>
      <c r="S5" s="63" t="s">
        <v>304</v>
      </c>
      <c r="T5" s="63" t="str">
        <f>VLOOKUP(G5,'Sheet 1 (2)'!$H$4:$O$536,8,FALSE)</f>
        <v/>
      </c>
      <c r="U5" s="63" t="str">
        <f t="shared" si="1"/>
        <v/>
      </c>
      <c r="V5" s="63"/>
      <c r="W5" s="63" t="s">
        <v>304</v>
      </c>
      <c r="X5" s="63" t="str">
        <f>VLOOKUP(G5,'Sheet 1 (2)'!$H$4:$Q$536,10,FALSE)</f>
        <v/>
      </c>
      <c r="Y5" s="63" t="str">
        <f t="shared" si="2"/>
        <v/>
      </c>
      <c r="Z5" s="63" t="s">
        <v>325</v>
      </c>
      <c r="AA5" s="63" t="s">
        <v>304</v>
      </c>
      <c r="AB5" s="63" t="str">
        <f>VLOOKUP(G5,'Sheet 1 (2)'!$H$4:$S$536,12,FALSE)</f>
        <v/>
      </c>
      <c r="AC5" s="63" t="str">
        <f t="shared" si="3"/>
        <v/>
      </c>
      <c r="AD5" s="63" t="s">
        <v>304</v>
      </c>
      <c r="AE5" s="63" t="str">
        <f>VLOOKUP(G5,'Sheet 1 (2)'!$H$4:$AF$536,25,FALSE)</f>
        <v/>
      </c>
      <c r="AF5" s="63" t="s">
        <v>326</v>
      </c>
      <c r="AG5" s="63" t="str">
        <f t="shared" si="4"/>
        <v/>
      </c>
      <c r="AH5" s="63" t="s">
        <v>304</v>
      </c>
      <c r="AI5" s="63" t="str">
        <f>VLOOKUP(G5,'Sheet 1 (2)'!$H$4:$AG$536,26,FALSE)</f>
        <v>NO</v>
      </c>
      <c r="AJ5" s="63" t="s">
        <v>301</v>
      </c>
      <c r="AK5" s="63" t="s">
        <v>304</v>
      </c>
      <c r="AL5" s="63" t="str">
        <f>VLOOKUP(G5,'Sheet 1 (2)'!$H$4:$AH$536,27,FALSE)</f>
        <v>Qué establecimiento programa para qué distrito y cuánto</v>
      </c>
      <c r="AM5" s="63" t="str">
        <f>IF(AK5&lt;&gt;"",AK5,AL5)</f>
        <v>Qué establecimiento programa para qué distrito y cuánto</v>
      </c>
      <c r="AN5" s="63">
        <v>1</v>
      </c>
      <c r="AO5" s="63">
        <f t="shared" si="5"/>
        <v>0</v>
      </c>
      <c r="AP5" s="71"/>
      <c r="AQ5" s="71"/>
      <c r="AR5" s="71"/>
    </row>
    <row r="6" spans="1:44" ht="90">
      <c r="A6" s="63" t="s">
        <v>296</v>
      </c>
      <c r="B6" s="63" t="s">
        <v>3</v>
      </c>
      <c r="C6" s="63" t="s">
        <v>318</v>
      </c>
      <c r="D6" s="63" t="s">
        <v>11</v>
      </c>
      <c r="E6" s="63" t="s">
        <v>319</v>
      </c>
      <c r="F6" s="63" t="s">
        <v>13</v>
      </c>
      <c r="G6" s="63" t="s">
        <v>327</v>
      </c>
      <c r="H6" s="63" t="s">
        <v>328</v>
      </c>
      <c r="I6" s="63" t="s">
        <v>329</v>
      </c>
      <c r="J6" s="63"/>
      <c r="K6" s="63"/>
      <c r="L6" s="63" t="s">
        <v>330</v>
      </c>
      <c r="M6" s="63" t="s">
        <v>331</v>
      </c>
      <c r="N6" s="63" t="s">
        <v>304</v>
      </c>
      <c r="O6" s="63" t="str">
        <f>VLOOKUP(G6,'Sheet 1 (2)'!$H$4:$M$536,6,FALSE)</f>
        <v>100% de agentes comunitarios ligados a los establecimientos de salud de primer nivel más los de segundo nivel con población.</v>
      </c>
      <c r="P6" s="63" t="str">
        <f t="shared" si="0"/>
        <v>100% de agentes comunitarios ligados a los establecimientos de salud de primer nivel más los de segundo nivel con población.</v>
      </c>
      <c r="Q6" s="63"/>
      <c r="R6" s="63" t="s">
        <v>332</v>
      </c>
      <c r="S6" s="63" t="s">
        <v>304</v>
      </c>
      <c r="T6" s="63" t="str">
        <f>VLOOKUP(G6,'Sheet 1 (2)'!$H$4:$O$536,8,FALSE)</f>
        <v/>
      </c>
      <c r="U6" s="63" t="str">
        <f t="shared" si="1"/>
        <v/>
      </c>
      <c r="V6" s="63"/>
      <c r="W6" s="63" t="s">
        <v>304</v>
      </c>
      <c r="X6" s="63" t="str">
        <f>VLOOKUP(G6,'Sheet 1 (2)'!$H$4:$Q$536,10,FALSE)</f>
        <v/>
      </c>
      <c r="Y6" s="63" t="str">
        <f t="shared" si="2"/>
        <v/>
      </c>
      <c r="Z6" s="63" t="s">
        <v>333</v>
      </c>
      <c r="AA6" s="63" t="s">
        <v>304</v>
      </c>
      <c r="AB6" s="63" t="str">
        <f>VLOOKUP(G6,'Sheet 1 (2)'!$H$4:$S$536,12,FALSE)</f>
        <v/>
      </c>
      <c r="AC6" s="63" t="str">
        <f t="shared" si="3"/>
        <v/>
      </c>
      <c r="AD6" s="63" t="s">
        <v>304</v>
      </c>
      <c r="AE6" s="63" t="str">
        <f>VLOOKUP(G6,'Sheet 1 (2)'!$H$4:$AF$536,25,FALSE)</f>
        <v>I1,I2,I3,I4,II1,II2,IIE</v>
      </c>
      <c r="AF6" s="63" t="s">
        <v>334</v>
      </c>
      <c r="AG6" s="63" t="str">
        <f t="shared" si="4"/>
        <v>I1,I2,I3,I4,II1,II2,IIE</v>
      </c>
      <c r="AH6" s="63" t="s">
        <v>304</v>
      </c>
      <c r="AI6" s="63" t="str">
        <f>VLOOKUP(G6,'Sheet 1 (2)'!$H$4:$AG$536,26,FALSE)</f>
        <v>NO</v>
      </c>
      <c r="AJ6" s="63" t="s">
        <v>301</v>
      </c>
      <c r="AK6" s="63" t="s">
        <v>304</v>
      </c>
      <c r="AL6" s="63" t="str">
        <f>VLOOKUP(G6,'Sheet 1 (2)'!$H$4:$AH$536,27,FALSE)</f>
        <v xml:space="preserve">Base de agentes comunitarios linkeados a establecimientos de primer nivel más segundo nivel con población </v>
      </c>
      <c r="AM6" s="63" t="str">
        <f>IF(AK6&lt;&gt;"",AK6,AL6)</f>
        <v xml:space="preserve">Base de agentes comunitarios linkeados a establecimientos de primer nivel más segundo nivel con población </v>
      </c>
      <c r="AN6" s="63">
        <v>1</v>
      </c>
      <c r="AO6" s="63">
        <f t="shared" si="5"/>
        <v>0</v>
      </c>
      <c r="AP6" s="71"/>
      <c r="AQ6" s="71"/>
      <c r="AR6" s="71"/>
    </row>
    <row r="7" spans="1:44" ht="123.75">
      <c r="A7" s="63" t="s">
        <v>296</v>
      </c>
      <c r="B7" s="63" t="s">
        <v>3</v>
      </c>
      <c r="C7" s="63" t="s">
        <v>318</v>
      </c>
      <c r="D7" s="63" t="s">
        <v>11</v>
      </c>
      <c r="E7" s="63" t="s">
        <v>335</v>
      </c>
      <c r="F7" s="63" t="s">
        <v>12</v>
      </c>
      <c r="G7" s="63" t="s">
        <v>336</v>
      </c>
      <c r="H7" s="63" t="s">
        <v>337</v>
      </c>
      <c r="I7" s="63" t="s">
        <v>329</v>
      </c>
      <c r="J7" s="63"/>
      <c r="K7" s="63"/>
      <c r="L7" s="63" t="s">
        <v>338</v>
      </c>
      <c r="M7" s="63" t="s">
        <v>339</v>
      </c>
      <c r="N7" s="63" t="s">
        <v>304</v>
      </c>
      <c r="O7" s="63" t="str">
        <f>VLOOKUP(G7,'Sheet 1 (2)'!$H$4:$M$536,6,FALSE)</f>
        <v>Suma de las metas CRED y atención prenatal reenfocada</v>
      </c>
      <c r="P7" s="63" t="str">
        <f t="shared" si="0"/>
        <v>Suma de las metas CRED y atención prenatal reenfocada</v>
      </c>
      <c r="Q7" s="63"/>
      <c r="R7" s="63" t="s">
        <v>340</v>
      </c>
      <c r="S7" s="63" t="s">
        <v>304</v>
      </c>
      <c r="T7" s="63" t="str">
        <f>VLOOKUP(G7,'Sheet 1 (2)'!$H$4:$O$536,8,FALSE)</f>
        <v/>
      </c>
      <c r="U7" s="63" t="str">
        <f t="shared" si="1"/>
        <v/>
      </c>
      <c r="V7" s="63" t="s">
        <v>341</v>
      </c>
      <c r="W7" s="63" t="s">
        <v>304</v>
      </c>
      <c r="X7" s="63" t="str">
        <f>VLOOKUP(G7,'Sheet 1 (2)'!$H$4:$Q$536,10,FALSE)</f>
        <v/>
      </c>
      <c r="Y7" s="63" t="str">
        <f t="shared" si="2"/>
        <v/>
      </c>
      <c r="Z7" s="63" t="s">
        <v>342</v>
      </c>
      <c r="AA7" s="63" t="s">
        <v>304</v>
      </c>
      <c r="AB7" s="63" t="str">
        <f>VLOOKUP(G7,'Sheet 1 (2)'!$H$4:$S$536,12,FALSE)</f>
        <v/>
      </c>
      <c r="AC7" s="63" t="str">
        <f t="shared" si="3"/>
        <v/>
      </c>
      <c r="AD7" s="63" t="s">
        <v>304</v>
      </c>
      <c r="AE7" s="63" t="str">
        <f>VLOOKUP(G7,'Sheet 1 (2)'!$H$4:$AF$536,25,FALSE)</f>
        <v/>
      </c>
      <c r="AF7" s="63" t="s">
        <v>334</v>
      </c>
      <c r="AG7" s="63" t="str">
        <f t="shared" si="4"/>
        <v/>
      </c>
      <c r="AH7" s="63" t="s">
        <v>304</v>
      </c>
      <c r="AI7" s="63" t="str">
        <f>VLOOKUP(G7,'Sheet 1 (2)'!$H$4:$AG$536,26,FALSE)</f>
        <v>SI</v>
      </c>
      <c r="AJ7" s="63" t="s">
        <v>301</v>
      </c>
      <c r="AK7" s="63" t="s">
        <v>304</v>
      </c>
      <c r="AL7" s="63" t="str">
        <f>VLOOKUP(G7,'Sheet 1 (2)'!$H$4:$AH$536,27,FALSE)</f>
        <v/>
      </c>
      <c r="AM7" s="63" t="s">
        <v>343</v>
      </c>
      <c r="AN7" s="63">
        <v>1</v>
      </c>
      <c r="AO7" s="63">
        <f t="shared" si="5"/>
        <v>0</v>
      </c>
      <c r="AP7" s="71" t="s">
        <v>301</v>
      </c>
      <c r="AQ7" s="71"/>
      <c r="AR7" s="71"/>
    </row>
    <row r="8" spans="1:44" ht="112.5">
      <c r="A8" s="63" t="s">
        <v>296</v>
      </c>
      <c r="B8" s="63" t="s">
        <v>3</v>
      </c>
      <c r="C8" s="63" t="s">
        <v>318</v>
      </c>
      <c r="D8" s="63" t="s">
        <v>11</v>
      </c>
      <c r="E8" s="63" t="s">
        <v>335</v>
      </c>
      <c r="F8" s="63" t="s">
        <v>12</v>
      </c>
      <c r="G8" s="63" t="s">
        <v>344</v>
      </c>
      <c r="H8" s="63" t="s">
        <v>345</v>
      </c>
      <c r="I8" s="63" t="s">
        <v>301</v>
      </c>
      <c r="J8" s="63"/>
      <c r="K8" s="63"/>
      <c r="L8" s="63" t="s">
        <v>338</v>
      </c>
      <c r="M8" s="63" t="s">
        <v>346</v>
      </c>
      <c r="N8" s="63" t="s">
        <v>304</v>
      </c>
      <c r="O8" s="63" t="str">
        <f>VLOOKUP(G8,'Sheet 1 (2)'!$H$4:$M$536,6,FALSE)</f>
        <v>Suma de las metas CRED y atención prenatal reenfocada</v>
      </c>
      <c r="P8" s="63" t="str">
        <f t="shared" si="0"/>
        <v>Suma de las metas CRED y atención prenatal reenfocada</v>
      </c>
      <c r="Q8" s="63"/>
      <c r="R8" s="63" t="s">
        <v>340</v>
      </c>
      <c r="S8" s="63" t="s">
        <v>304</v>
      </c>
      <c r="T8" s="63" t="str">
        <f>VLOOKUP(G8,'Sheet 1 (2)'!$H$4:$O$536,8,FALSE)</f>
        <v/>
      </c>
      <c r="U8" s="63" t="str">
        <f t="shared" si="1"/>
        <v/>
      </c>
      <c r="V8" s="63" t="s">
        <v>347</v>
      </c>
      <c r="W8" s="63" t="s">
        <v>304</v>
      </c>
      <c r="X8" s="63" t="str">
        <f>VLOOKUP(G8,'Sheet 1 (2)'!$H$4:$Q$536,10,FALSE)</f>
        <v/>
      </c>
      <c r="Y8" s="63" t="str">
        <f t="shared" si="2"/>
        <v/>
      </c>
      <c r="Z8" s="63" t="s">
        <v>348</v>
      </c>
      <c r="AA8" s="63" t="s">
        <v>304</v>
      </c>
      <c r="AB8" s="63" t="str">
        <f>VLOOKUP(G8,'Sheet 1 (2)'!$H$4:$S$536,12,FALSE)</f>
        <v/>
      </c>
      <c r="AC8" s="63" t="str">
        <f t="shared" si="3"/>
        <v/>
      </c>
      <c r="AD8" s="63" t="s">
        <v>304</v>
      </c>
      <c r="AE8" s="63" t="str">
        <f>VLOOKUP(G8,'Sheet 1 (2)'!$H$4:$AF$536,25,FALSE)</f>
        <v/>
      </c>
      <c r="AF8" s="63" t="s">
        <v>334</v>
      </c>
      <c r="AG8" s="63" t="str">
        <f t="shared" si="4"/>
        <v/>
      </c>
      <c r="AH8" s="63" t="s">
        <v>304</v>
      </c>
      <c r="AI8" s="63" t="str">
        <f>VLOOKUP(G8,'Sheet 1 (2)'!$H$4:$AG$536,26,FALSE)</f>
        <v>SI</v>
      </c>
      <c r="AJ8" s="63" t="s">
        <v>301</v>
      </c>
      <c r="AK8" s="63" t="s">
        <v>304</v>
      </c>
      <c r="AL8" s="63" t="str">
        <f>VLOOKUP(G8,'Sheet 1 (2)'!$H$4:$AH$536,27,FALSE)</f>
        <v/>
      </c>
      <c r="AM8" s="63" t="str">
        <f t="shared" ref="AM8:AM16" si="6">IF(AK8&lt;&gt;"",AK8,AL8)</f>
        <v/>
      </c>
      <c r="AN8" s="63">
        <v>1</v>
      </c>
      <c r="AO8" s="63">
        <f t="shared" si="5"/>
        <v>0</v>
      </c>
      <c r="AP8" s="71"/>
      <c r="AQ8" s="71"/>
      <c r="AR8" s="71"/>
    </row>
    <row r="9" spans="1:44" ht="202.5">
      <c r="A9" s="63" t="s">
        <v>296</v>
      </c>
      <c r="B9" s="63" t="s">
        <v>3</v>
      </c>
      <c r="C9" s="63" t="s">
        <v>318</v>
      </c>
      <c r="D9" s="63" t="s">
        <v>11</v>
      </c>
      <c r="E9" s="63" t="s">
        <v>319</v>
      </c>
      <c r="F9" s="63" t="s">
        <v>13</v>
      </c>
      <c r="G9" s="63" t="s">
        <v>349</v>
      </c>
      <c r="H9" s="63" t="s">
        <v>350</v>
      </c>
      <c r="I9" s="63" t="s">
        <v>329</v>
      </c>
      <c r="J9" s="63"/>
      <c r="K9" s="63"/>
      <c r="L9" s="63" t="s">
        <v>330</v>
      </c>
      <c r="M9" s="63" t="s">
        <v>351</v>
      </c>
      <c r="N9" s="63" t="s">
        <v>304</v>
      </c>
      <c r="O9" s="63" t="str">
        <f>VLOOKUP(G9,'Sheet 1 (2)'!$H$4:$M$536,6,FALSE)</f>
        <v xml:space="preserve">Número fijo por punto de atención </v>
      </c>
      <c r="P9" s="63" t="str">
        <f t="shared" si="0"/>
        <v xml:space="preserve">Número fijo por punto de atención </v>
      </c>
      <c r="Q9" s="63"/>
      <c r="R9" s="63" t="s">
        <v>352</v>
      </c>
      <c r="S9" s="63" t="s">
        <v>304</v>
      </c>
      <c r="T9" s="63" t="str">
        <f>VLOOKUP(G9,'Sheet 1 (2)'!$H$4:$O$536,8,FALSE)</f>
        <v/>
      </c>
      <c r="U9" s="63" t="str">
        <f t="shared" si="1"/>
        <v/>
      </c>
      <c r="V9" s="63"/>
      <c r="W9" s="63" t="s">
        <v>304</v>
      </c>
      <c r="X9" s="63" t="str">
        <f>VLOOKUP(G9,'Sheet 1 (2)'!$H$4:$Q$536,10,FALSE)</f>
        <v/>
      </c>
      <c r="Y9" s="63" t="str">
        <f t="shared" si="2"/>
        <v/>
      </c>
      <c r="Z9" s="63" t="s">
        <v>353</v>
      </c>
      <c r="AA9" s="63" t="s">
        <v>304</v>
      </c>
      <c r="AB9" s="63" t="str">
        <f>VLOOKUP(G9,'Sheet 1 (2)'!$H$4:$S$536,12,FALSE)</f>
        <v/>
      </c>
      <c r="AC9" s="63" t="str">
        <f t="shared" si="3"/>
        <v/>
      </c>
      <c r="AD9" s="63" t="s">
        <v>304</v>
      </c>
      <c r="AE9" s="63" t="str">
        <f>VLOOKUP(G9,'Sheet 1 (2)'!$H$4:$AF$536,25,FALSE)</f>
        <v/>
      </c>
      <c r="AF9" s="63" t="s">
        <v>334</v>
      </c>
      <c r="AG9" s="63" t="str">
        <f t="shared" si="4"/>
        <v/>
      </c>
      <c r="AH9" s="63" t="s">
        <v>304</v>
      </c>
      <c r="AI9" s="63" t="str">
        <f>VLOOKUP(G9,'Sheet 1 (2)'!$H$4:$AG$536,26,FALSE)</f>
        <v>NO</v>
      </c>
      <c r="AJ9" s="63" t="s">
        <v>301</v>
      </c>
      <c r="AK9" s="63" t="s">
        <v>304</v>
      </c>
      <c r="AL9" s="63" t="str">
        <f>VLOOKUP(G9,'Sheet 1 (2)'!$H$4:$AH$536,27,FALSE)</f>
        <v>Establecer número fijo</v>
      </c>
      <c r="AM9" s="63" t="str">
        <f t="shared" si="6"/>
        <v>Establecer número fijo</v>
      </c>
      <c r="AN9" s="63">
        <v>1</v>
      </c>
      <c r="AO9" s="63">
        <f t="shared" si="5"/>
        <v>0</v>
      </c>
      <c r="AP9" s="71"/>
      <c r="AQ9" s="71"/>
      <c r="AR9" s="71"/>
    </row>
    <row r="10" spans="1:44" ht="123.75">
      <c r="A10" s="63" t="s">
        <v>296</v>
      </c>
      <c r="B10" s="63" t="s">
        <v>3</v>
      </c>
      <c r="C10" s="63" t="s">
        <v>318</v>
      </c>
      <c r="D10" s="63" t="s">
        <v>11</v>
      </c>
      <c r="E10" s="63" t="s">
        <v>335</v>
      </c>
      <c r="F10" s="63" t="s">
        <v>12</v>
      </c>
      <c r="G10" s="63">
        <v>3325109</v>
      </c>
      <c r="H10" s="63" t="s">
        <v>354</v>
      </c>
      <c r="I10" s="63" t="s">
        <v>301</v>
      </c>
      <c r="J10" s="63"/>
      <c r="K10" s="63"/>
      <c r="L10" s="63" t="s">
        <v>338</v>
      </c>
      <c r="M10" s="63" t="s">
        <v>339</v>
      </c>
      <c r="N10" s="63" t="s">
        <v>304</v>
      </c>
      <c r="O10" s="63" t="str">
        <f>VLOOKUP(G10,'Sheet 1 (2)'!$H$4:$M$536,6,FALSE)</f>
        <v>Suma de Meta CRED &lt; 1 año, 1 año y 2 años, según Padrón Nominal y atención prenatal reenfocada del PP002</v>
      </c>
      <c r="P10" s="63" t="str">
        <f t="shared" si="0"/>
        <v>Suma de Meta CRED &lt; 1 año, 1 año y 2 años, según Padrón Nominal y atención prenatal reenfocada del PP002</v>
      </c>
      <c r="Q10" s="63"/>
      <c r="R10" s="63" t="s">
        <v>340</v>
      </c>
      <c r="S10" s="63" t="s">
        <v>304</v>
      </c>
      <c r="T10" s="63" t="str">
        <f>VLOOKUP(G10,'Sheet 1 (2)'!$H$4:$O$536,8,FALSE)</f>
        <v/>
      </c>
      <c r="U10" s="63" t="str">
        <f t="shared" si="1"/>
        <v/>
      </c>
      <c r="V10" s="63" t="s">
        <v>341</v>
      </c>
      <c r="W10" s="63" t="s">
        <v>304</v>
      </c>
      <c r="X10" s="63" t="str">
        <f>VLOOKUP(G10,'Sheet 1 (2)'!$H$4:$Q$536,10,FALSE)</f>
        <v/>
      </c>
      <c r="Y10" s="63" t="str">
        <f t="shared" si="2"/>
        <v/>
      </c>
      <c r="Z10" s="63" t="s">
        <v>355</v>
      </c>
      <c r="AA10" s="63" t="s">
        <v>304</v>
      </c>
      <c r="AB10" s="63" t="str">
        <f>VLOOKUP(G10,'Sheet 1 (2)'!$H$4:$S$536,12,FALSE)</f>
        <v/>
      </c>
      <c r="AC10" s="63" t="str">
        <f t="shared" si="3"/>
        <v/>
      </c>
      <c r="AD10" s="63" t="s">
        <v>304</v>
      </c>
      <c r="AE10" s="63" t="str">
        <f>VLOOKUP(G10,'Sheet 1 (2)'!$H$4:$AF$536,25,FALSE)</f>
        <v/>
      </c>
      <c r="AF10" s="63" t="s">
        <v>334</v>
      </c>
      <c r="AG10" s="63" t="str">
        <f t="shared" si="4"/>
        <v/>
      </c>
      <c r="AH10" s="63" t="s">
        <v>304</v>
      </c>
      <c r="AI10" s="63" t="str">
        <f>VLOOKUP(G10,'Sheet 1 (2)'!$H$4:$AG$536,26,FALSE)</f>
        <v>SI</v>
      </c>
      <c r="AJ10" s="63" t="s">
        <v>301</v>
      </c>
      <c r="AK10" s="63" t="s">
        <v>304</v>
      </c>
      <c r="AL10" s="63" t="str">
        <f>VLOOKUP(G10,'Sheet 1 (2)'!$H$4:$AH$536,27,FALSE)</f>
        <v/>
      </c>
      <c r="AM10" s="63" t="str">
        <f t="shared" si="6"/>
        <v/>
      </c>
      <c r="AN10" s="63">
        <v>1</v>
      </c>
      <c r="AO10" s="63">
        <f t="shared" si="5"/>
        <v>0</v>
      </c>
      <c r="AP10" s="71"/>
      <c r="AQ10" s="71"/>
      <c r="AR10" s="71"/>
    </row>
    <row r="11" spans="1:44" ht="191.25">
      <c r="A11" s="63" t="s">
        <v>296</v>
      </c>
      <c r="B11" s="63" t="s">
        <v>3</v>
      </c>
      <c r="C11" s="63" t="s">
        <v>356</v>
      </c>
      <c r="D11" s="63" t="s">
        <v>14</v>
      </c>
      <c r="E11" s="63" t="s">
        <v>357</v>
      </c>
      <c r="F11" s="63" t="s">
        <v>15</v>
      </c>
      <c r="G11" s="63" t="s">
        <v>358</v>
      </c>
      <c r="H11" s="63" t="s">
        <v>359</v>
      </c>
      <c r="I11" s="63" t="s">
        <v>329</v>
      </c>
      <c r="J11" s="63"/>
      <c r="K11" s="63"/>
      <c r="L11" s="63" t="s">
        <v>360</v>
      </c>
      <c r="M11" s="63" t="s">
        <v>361</v>
      </c>
      <c r="N11" s="63" t="s">
        <v>304</v>
      </c>
      <c r="O11" s="63" t="s">
        <v>362</v>
      </c>
      <c r="P11" s="63" t="str">
        <f t="shared" si="0"/>
        <v xml:space="preserve">100% de la población menor de 1 año (11meses y 29 días) que se estén ligados a un establecimiento de salud.
</v>
      </c>
      <c r="Q11" s="63"/>
      <c r="R11" s="63" t="s">
        <v>340</v>
      </c>
      <c r="S11" s="63" t="s">
        <v>304</v>
      </c>
      <c r="T11" s="63" t="str">
        <f>VLOOKUP(G11,'Sheet 1 (2)'!$H$4:$O$536,8,FALSE)</f>
        <v/>
      </c>
      <c r="U11" s="63" t="str">
        <f t="shared" si="1"/>
        <v/>
      </c>
      <c r="V11" s="63"/>
      <c r="W11" s="63" t="s">
        <v>304</v>
      </c>
      <c r="X11" s="63" t="str">
        <f>VLOOKUP(G11,'Sheet 1 (2)'!$H$4:$Q$536,10,FALSE)</f>
        <v/>
      </c>
      <c r="Y11" s="63" t="str">
        <f t="shared" si="2"/>
        <v/>
      </c>
      <c r="Z11" s="63" t="s">
        <v>363</v>
      </c>
      <c r="AA11" s="63" t="s">
        <v>304</v>
      </c>
      <c r="AB11" s="63" t="str">
        <f>VLOOKUP(G11,'Sheet 1 (2)'!$H$4:$S$536,12,FALSE)</f>
        <v/>
      </c>
      <c r="AC11" s="63" t="str">
        <f t="shared" si="3"/>
        <v/>
      </c>
      <c r="AD11" s="63" t="s">
        <v>304</v>
      </c>
      <c r="AE11" s="63" t="str">
        <f>VLOOKUP(G11,'Sheet 1 (2)'!$H$4:$AF$536,25,FALSE)</f>
        <v/>
      </c>
      <c r="AF11" s="63" t="s">
        <v>364</v>
      </c>
      <c r="AG11" s="63" t="str">
        <f t="shared" si="4"/>
        <v/>
      </c>
      <c r="AH11" s="63" t="s">
        <v>304</v>
      </c>
      <c r="AI11" s="63" t="str">
        <f>VLOOKUP(G11,'Sheet 1 (2)'!$H$4:$AG$536,26,FALSE)</f>
        <v>NO</v>
      </c>
      <c r="AJ11" s="68" t="s">
        <v>329</v>
      </c>
      <c r="AK11" s="63" t="s">
        <v>304</v>
      </c>
      <c r="AL11" s="63" t="str">
        <f>VLOOKUP(G11,'Sheet 1 (2)'!$H$4:$AH$536,27,FALSE)</f>
        <v>código CIE10 de la tercera dosis</v>
      </c>
      <c r="AM11" s="63" t="str">
        <f t="shared" si="6"/>
        <v>código CIE10 de la tercera dosis</v>
      </c>
      <c r="AN11" s="63">
        <v>1</v>
      </c>
      <c r="AO11" s="63">
        <f t="shared" si="5"/>
        <v>1</v>
      </c>
      <c r="AP11" s="71" t="s">
        <v>365</v>
      </c>
      <c r="AQ11" s="71"/>
      <c r="AR11" s="71"/>
    </row>
    <row r="12" spans="1:44" ht="213.75">
      <c r="A12" s="63" t="s">
        <v>296</v>
      </c>
      <c r="B12" s="63" t="s">
        <v>3</v>
      </c>
      <c r="C12" s="63" t="s">
        <v>356</v>
      </c>
      <c r="D12" s="63" t="s">
        <v>14</v>
      </c>
      <c r="E12" s="63" t="s">
        <v>357</v>
      </c>
      <c r="F12" s="63" t="s">
        <v>15</v>
      </c>
      <c r="G12" s="63" t="s">
        <v>366</v>
      </c>
      <c r="H12" s="63" t="s">
        <v>367</v>
      </c>
      <c r="I12" s="63" t="s">
        <v>329</v>
      </c>
      <c r="J12" s="63"/>
      <c r="K12" s="63"/>
      <c r="L12" s="63" t="s">
        <v>360</v>
      </c>
      <c r="M12" s="63" t="s">
        <v>368</v>
      </c>
      <c r="N12" s="63" t="s">
        <v>304</v>
      </c>
      <c r="O12" s="63" t="s">
        <v>369</v>
      </c>
      <c r="P12" s="63" t="str">
        <f t="shared" si="0"/>
        <v>100% de la población 1 año (1 año, 11meses y 29 días) que se estén ligados a un establecimiento de salud.</v>
      </c>
      <c r="Q12" s="63"/>
      <c r="R12" s="63" t="s">
        <v>340</v>
      </c>
      <c r="S12" s="63" t="s">
        <v>304</v>
      </c>
      <c r="T12" s="63" t="str">
        <f>VLOOKUP(G12,'Sheet 1 (2)'!$H$4:$O$536,8,FALSE)</f>
        <v/>
      </c>
      <c r="U12" s="63" t="str">
        <f t="shared" si="1"/>
        <v/>
      </c>
      <c r="V12" s="63"/>
      <c r="W12" s="63" t="s">
        <v>304</v>
      </c>
      <c r="X12" s="63" t="str">
        <f>VLOOKUP(G12,'Sheet 1 (2)'!$H$4:$Q$536,10,FALSE)</f>
        <v/>
      </c>
      <c r="Y12" s="63" t="str">
        <f t="shared" si="2"/>
        <v/>
      </c>
      <c r="Z12" s="63" t="s">
        <v>370</v>
      </c>
      <c r="AA12" s="63" t="s">
        <v>304</v>
      </c>
      <c r="AB12" s="63" t="str">
        <f>VLOOKUP(G12,'Sheet 1 (2)'!$H$4:$S$536,12,FALSE)</f>
        <v/>
      </c>
      <c r="AC12" s="63" t="str">
        <f t="shared" si="3"/>
        <v/>
      </c>
      <c r="AD12" s="63" t="s">
        <v>304</v>
      </c>
      <c r="AE12" s="63" t="str">
        <f>VLOOKUP(G12,'Sheet 1 (2)'!$H$4:$AF$536,25,FALSE)</f>
        <v/>
      </c>
      <c r="AF12" s="63" t="s">
        <v>364</v>
      </c>
      <c r="AG12" s="63" t="str">
        <f t="shared" si="4"/>
        <v/>
      </c>
      <c r="AH12" s="63" t="s">
        <v>304</v>
      </c>
      <c r="AI12" s="63" t="str">
        <f>VLOOKUP(G12,'Sheet 1 (2)'!$H$4:$AG$536,26,FALSE)</f>
        <v>NO</v>
      </c>
      <c r="AJ12" s="68" t="s">
        <v>329</v>
      </c>
      <c r="AK12" s="63" t="s">
        <v>304</v>
      </c>
      <c r="AL12" s="63" t="str">
        <f>VLOOKUP(G12,'Sheet 1 (2)'!$H$4:$AH$536,27,FALSE)</f>
        <v>código CIE10 de la tercera dosis</v>
      </c>
      <c r="AM12" s="63" t="str">
        <f t="shared" si="6"/>
        <v>código CIE10 de la tercera dosis</v>
      </c>
      <c r="AN12" s="63">
        <v>1</v>
      </c>
      <c r="AO12" s="63">
        <f t="shared" si="5"/>
        <v>1</v>
      </c>
      <c r="AP12" s="71" t="s">
        <v>365</v>
      </c>
      <c r="AQ12" s="71"/>
      <c r="AR12" s="71"/>
    </row>
    <row r="13" spans="1:44" ht="213.75">
      <c r="A13" s="63" t="s">
        <v>296</v>
      </c>
      <c r="B13" s="63" t="s">
        <v>3</v>
      </c>
      <c r="C13" s="63" t="s">
        <v>356</v>
      </c>
      <c r="D13" s="63" t="s">
        <v>14</v>
      </c>
      <c r="E13" s="63" t="s">
        <v>357</v>
      </c>
      <c r="F13" s="63" t="s">
        <v>15</v>
      </c>
      <c r="G13" s="63" t="s">
        <v>371</v>
      </c>
      <c r="H13" s="63" t="s">
        <v>372</v>
      </c>
      <c r="I13" s="63" t="s">
        <v>329</v>
      </c>
      <c r="J13" s="63"/>
      <c r="K13" s="63"/>
      <c r="L13" s="63" t="s">
        <v>360</v>
      </c>
      <c r="M13" s="63" t="s">
        <v>373</v>
      </c>
      <c r="N13" s="63" t="s">
        <v>304</v>
      </c>
      <c r="O13" s="63" t="s">
        <v>374</v>
      </c>
      <c r="P13" s="63" t="str">
        <f t="shared" si="0"/>
        <v>100% de la población de 4 años (4 años, 11meses y 29 días) que se estén ligados a un establecimiento de salud.</v>
      </c>
      <c r="Q13" s="63"/>
      <c r="R13" s="63" t="s">
        <v>340</v>
      </c>
      <c r="S13" s="63" t="s">
        <v>304</v>
      </c>
      <c r="T13" s="63" t="str">
        <f>VLOOKUP(G13,'Sheet 1 (2)'!$H$4:$O$536,8,FALSE)</f>
        <v/>
      </c>
      <c r="U13" s="63" t="str">
        <f t="shared" si="1"/>
        <v/>
      </c>
      <c r="V13" s="63"/>
      <c r="W13" s="63" t="s">
        <v>304</v>
      </c>
      <c r="X13" s="63" t="str">
        <f>VLOOKUP(G13,'Sheet 1 (2)'!$H$4:$Q$536,10,FALSE)</f>
        <v/>
      </c>
      <c r="Y13" s="63" t="str">
        <f t="shared" si="2"/>
        <v/>
      </c>
      <c r="Z13" s="63" t="s">
        <v>375</v>
      </c>
      <c r="AA13" s="63" t="s">
        <v>304</v>
      </c>
      <c r="AB13" s="63" t="str">
        <f>VLOOKUP(G13,'Sheet 1 (2)'!$H$4:$S$536,12,FALSE)</f>
        <v/>
      </c>
      <c r="AC13" s="63" t="str">
        <f t="shared" si="3"/>
        <v/>
      </c>
      <c r="AD13" s="63" t="s">
        <v>304</v>
      </c>
      <c r="AE13" s="63" t="str">
        <f>VLOOKUP(G13,'Sheet 1 (2)'!$H$4:$AF$536,25,FALSE)</f>
        <v/>
      </c>
      <c r="AF13" s="63" t="s">
        <v>364</v>
      </c>
      <c r="AG13" s="63" t="str">
        <f t="shared" si="4"/>
        <v/>
      </c>
      <c r="AH13" s="63" t="s">
        <v>304</v>
      </c>
      <c r="AI13" s="63" t="str">
        <f>VLOOKUP(G13,'Sheet 1 (2)'!$H$4:$AG$536,26,FALSE)</f>
        <v>NO</v>
      </c>
      <c r="AJ13" s="68" t="s">
        <v>329</v>
      </c>
      <c r="AK13" s="63" t="s">
        <v>304</v>
      </c>
      <c r="AL13" s="63" t="str">
        <f>VLOOKUP(G13,'Sheet 1 (2)'!$H$4:$AH$536,27,FALSE)</f>
        <v>código CIE10 de la tercera dosis</v>
      </c>
      <c r="AM13" s="63" t="str">
        <f t="shared" si="6"/>
        <v>código CIE10 de la tercera dosis</v>
      </c>
      <c r="AN13" s="63">
        <v>1</v>
      </c>
      <c r="AO13" s="63">
        <f t="shared" si="5"/>
        <v>1</v>
      </c>
      <c r="AP13" s="71" t="s">
        <v>365</v>
      </c>
      <c r="AQ13" s="71"/>
      <c r="AR13" s="71"/>
    </row>
    <row r="14" spans="1:44" ht="258.75">
      <c r="A14" s="63" t="s">
        <v>296</v>
      </c>
      <c r="B14" s="63" t="s">
        <v>3</v>
      </c>
      <c r="C14" s="63" t="s">
        <v>356</v>
      </c>
      <c r="D14" s="63" t="s">
        <v>14</v>
      </c>
      <c r="E14" s="63" t="s">
        <v>357</v>
      </c>
      <c r="F14" s="63" t="s">
        <v>15</v>
      </c>
      <c r="G14" s="63" t="s">
        <v>376</v>
      </c>
      <c r="H14" s="63" t="s">
        <v>377</v>
      </c>
      <c r="I14" s="63" t="s">
        <v>329</v>
      </c>
      <c r="J14" s="63"/>
      <c r="K14" s="63"/>
      <c r="L14" s="63" t="s">
        <v>360</v>
      </c>
      <c r="M14" s="63" t="s">
        <v>378</v>
      </c>
      <c r="N14" s="63" t="s">
        <v>304</v>
      </c>
      <c r="O14" s="63" t="s">
        <v>379</v>
      </c>
      <c r="P14" s="63" t="str">
        <f t="shared" si="0"/>
        <v>100% de la población de 2 años que se estén ligados a un establecimiento de salud.</v>
      </c>
      <c r="Q14" s="63"/>
      <c r="R14" s="63" t="s">
        <v>340</v>
      </c>
      <c r="S14" s="63" t="s">
        <v>304</v>
      </c>
      <c r="T14" s="63" t="str">
        <f>VLOOKUP(G14,'Sheet 1 (2)'!$H$4:$O$536,8,FALSE)</f>
        <v/>
      </c>
      <c r="U14" s="63" t="str">
        <f t="shared" si="1"/>
        <v/>
      </c>
      <c r="V14" s="63"/>
      <c r="W14" s="63" t="s">
        <v>304</v>
      </c>
      <c r="X14" s="63" t="str">
        <f>VLOOKUP(G14,'Sheet 1 (2)'!$H$4:$Q$536,10,FALSE)</f>
        <v/>
      </c>
      <c r="Y14" s="63" t="str">
        <f t="shared" si="2"/>
        <v/>
      </c>
      <c r="Z14" s="63" t="s">
        <v>380</v>
      </c>
      <c r="AA14" s="63" t="s">
        <v>304</v>
      </c>
      <c r="AB14" s="63" t="str">
        <f>VLOOKUP(G14,'Sheet 1 (2)'!$H$4:$S$536,12,FALSE)</f>
        <v/>
      </c>
      <c r="AC14" s="63" t="str">
        <f t="shared" si="3"/>
        <v/>
      </c>
      <c r="AD14" s="63" t="s">
        <v>304</v>
      </c>
      <c r="AE14" s="63" t="str">
        <f>VLOOKUP(G14,'Sheet 1 (2)'!$H$4:$AF$536,25,FALSE)</f>
        <v/>
      </c>
      <c r="AF14" s="63" t="s">
        <v>364</v>
      </c>
      <c r="AG14" s="63" t="str">
        <f t="shared" si="4"/>
        <v/>
      </c>
      <c r="AH14" s="63" t="s">
        <v>304</v>
      </c>
      <c r="AI14" s="63" t="str">
        <f>VLOOKUP(G14,'Sheet 1 (2)'!$H$4:$AG$536,26,FALSE)</f>
        <v>NO</v>
      </c>
      <c r="AJ14" s="68" t="s">
        <v>329</v>
      </c>
      <c r="AK14" s="63" t="s">
        <v>304</v>
      </c>
      <c r="AL14" s="63" t="str">
        <f>VLOOKUP(G14,'Sheet 1 (2)'!$H$4:$AH$536,27,FALSE)</f>
        <v>código CIE10 de la tercera dosis</v>
      </c>
      <c r="AM14" s="63" t="str">
        <f t="shared" si="6"/>
        <v>código CIE10 de la tercera dosis</v>
      </c>
      <c r="AN14" s="63">
        <v>1</v>
      </c>
      <c r="AO14" s="63">
        <f t="shared" si="5"/>
        <v>1</v>
      </c>
      <c r="AP14" s="71" t="s">
        <v>365</v>
      </c>
      <c r="AQ14" s="71"/>
      <c r="AR14" s="71"/>
    </row>
    <row r="15" spans="1:44" ht="258.75">
      <c r="A15" s="63" t="s">
        <v>296</v>
      </c>
      <c r="B15" s="63" t="s">
        <v>3</v>
      </c>
      <c r="C15" s="63" t="s">
        <v>356</v>
      </c>
      <c r="D15" s="63" t="s">
        <v>14</v>
      </c>
      <c r="E15" s="63" t="s">
        <v>357</v>
      </c>
      <c r="F15" s="63" t="s">
        <v>15</v>
      </c>
      <c r="G15" s="63" t="s">
        <v>381</v>
      </c>
      <c r="H15" s="63" t="s">
        <v>382</v>
      </c>
      <c r="I15" s="63" t="s">
        <v>329</v>
      </c>
      <c r="J15" s="63"/>
      <c r="K15" s="63"/>
      <c r="L15" s="63" t="s">
        <v>360</v>
      </c>
      <c r="M15" s="63" t="s">
        <v>383</v>
      </c>
      <c r="N15" s="63" t="s">
        <v>304</v>
      </c>
      <c r="O15" s="63" t="s">
        <v>384</v>
      </c>
      <c r="P15" s="63" t="str">
        <f t="shared" si="0"/>
        <v>12% de la población de 3 años que se estén ligados a un establecimiento de salud.</v>
      </c>
      <c r="Q15" s="63"/>
      <c r="R15" s="63" t="s">
        <v>340</v>
      </c>
      <c r="S15" s="63" t="s">
        <v>304</v>
      </c>
      <c r="T15" s="63" t="str">
        <f>VLOOKUP(G15,'Sheet 1 (2)'!$H$4:$O$536,8,FALSE)</f>
        <v/>
      </c>
      <c r="U15" s="63" t="str">
        <f t="shared" si="1"/>
        <v/>
      </c>
      <c r="V15" s="63"/>
      <c r="W15" s="63" t="s">
        <v>304</v>
      </c>
      <c r="X15" s="63" t="str">
        <f>VLOOKUP(G15,'Sheet 1 (2)'!$H$4:$Q$536,10,FALSE)</f>
        <v/>
      </c>
      <c r="Y15" s="63" t="str">
        <f t="shared" si="2"/>
        <v/>
      </c>
      <c r="Z15" s="63" t="s">
        <v>385</v>
      </c>
      <c r="AA15" s="63" t="s">
        <v>304</v>
      </c>
      <c r="AB15" s="63" t="str">
        <f>VLOOKUP(G15,'Sheet 1 (2)'!$H$4:$S$536,12,FALSE)</f>
        <v/>
      </c>
      <c r="AC15" s="63" t="str">
        <f t="shared" si="3"/>
        <v/>
      </c>
      <c r="AD15" s="63" t="s">
        <v>304</v>
      </c>
      <c r="AE15" s="63" t="str">
        <f>VLOOKUP(G15,'Sheet 1 (2)'!$H$4:$AF$536,25,FALSE)</f>
        <v/>
      </c>
      <c r="AF15" s="63" t="s">
        <v>364</v>
      </c>
      <c r="AG15" s="63" t="str">
        <f t="shared" si="4"/>
        <v/>
      </c>
      <c r="AH15" s="63" t="s">
        <v>304</v>
      </c>
      <c r="AI15" s="63" t="str">
        <f>VLOOKUP(G15,'Sheet 1 (2)'!$H$4:$AG$536,26,FALSE)</f>
        <v>NO</v>
      </c>
      <c r="AJ15" s="68" t="s">
        <v>329</v>
      </c>
      <c r="AK15" s="63" t="s">
        <v>304</v>
      </c>
      <c r="AL15" s="63" t="str">
        <f>VLOOKUP(G15,'Sheet 1 (2)'!$H$4:$AH$536,27,FALSE)</f>
        <v>código CIE10 de la tercera dosis</v>
      </c>
      <c r="AM15" s="63" t="str">
        <f t="shared" si="6"/>
        <v>código CIE10 de la tercera dosis</v>
      </c>
      <c r="AN15" s="63">
        <v>1</v>
      </c>
      <c r="AO15" s="63">
        <f t="shared" si="5"/>
        <v>1</v>
      </c>
      <c r="AP15" s="71" t="s">
        <v>365</v>
      </c>
      <c r="AQ15" s="71"/>
      <c r="AR15" s="71"/>
    </row>
    <row r="16" spans="1:44" ht="22.5">
      <c r="A16" s="63" t="s">
        <v>296</v>
      </c>
      <c r="B16" s="63" t="s">
        <v>3</v>
      </c>
      <c r="C16" s="63" t="s">
        <v>356</v>
      </c>
      <c r="D16" s="63" t="s">
        <v>14</v>
      </c>
      <c r="E16" s="63" t="s">
        <v>357</v>
      </c>
      <c r="F16" s="63" t="s">
        <v>15</v>
      </c>
      <c r="G16" s="63" t="s">
        <v>386</v>
      </c>
      <c r="H16" s="63" t="s">
        <v>387</v>
      </c>
      <c r="I16" s="63" t="s">
        <v>329</v>
      </c>
      <c r="J16" s="63"/>
      <c r="K16" s="63"/>
      <c r="L16" s="63" t="s">
        <v>388</v>
      </c>
      <c r="M16" s="63" t="s">
        <v>389</v>
      </c>
      <c r="N16" s="63" t="s">
        <v>304</v>
      </c>
      <c r="O16" s="63" t="str">
        <f>VLOOKUP(G16,'Sheet 1 (2)'!$H$4:$M$536,6,FALSE)</f>
        <v/>
      </c>
      <c r="P16" s="63" t="str">
        <f t="shared" si="0"/>
        <v/>
      </c>
      <c r="Q16" s="63"/>
      <c r="R16" s="63" t="s">
        <v>390</v>
      </c>
      <c r="S16" s="63" t="s">
        <v>304</v>
      </c>
      <c r="T16" s="63" t="str">
        <f>VLOOKUP(G16,'Sheet 1 (2)'!$H$4:$O$536,8,FALSE)</f>
        <v/>
      </c>
      <c r="U16" s="63" t="str">
        <f t="shared" si="1"/>
        <v/>
      </c>
      <c r="V16" s="63"/>
      <c r="W16" s="63" t="s">
        <v>304</v>
      </c>
      <c r="X16" s="63" t="str">
        <f>VLOOKUP(G16,'Sheet 1 (2)'!$H$4:$Q$536,10,FALSE)</f>
        <v/>
      </c>
      <c r="Y16" s="63" t="str">
        <f t="shared" si="2"/>
        <v/>
      </c>
      <c r="Z16" s="63"/>
      <c r="AA16" s="63" t="s">
        <v>304</v>
      </c>
      <c r="AB16" s="63" t="str">
        <f>VLOOKUP(G16,'Sheet 1 (2)'!$H$4:$S$536,12,FALSE)</f>
        <v/>
      </c>
      <c r="AC16" s="63" t="str">
        <f t="shared" si="3"/>
        <v/>
      </c>
      <c r="AD16" s="63" t="s">
        <v>304</v>
      </c>
      <c r="AE16" s="63" t="str">
        <f>VLOOKUP(G16,'Sheet 1 (2)'!$H$4:$AF$536,25,FALSE)</f>
        <v/>
      </c>
      <c r="AF16" s="63" t="s">
        <v>391</v>
      </c>
      <c r="AG16" s="63" t="str">
        <f t="shared" si="4"/>
        <v/>
      </c>
      <c r="AH16" s="63" t="s">
        <v>304</v>
      </c>
      <c r="AI16" s="63" t="str">
        <f>VLOOKUP(G16,'Sheet 1 (2)'!$H$4:$AG$536,26,FALSE)</f>
        <v>NO</v>
      </c>
      <c r="AJ16" s="63" t="s">
        <v>301</v>
      </c>
      <c r="AK16" s="63" t="s">
        <v>304</v>
      </c>
      <c r="AL16" s="63" t="str">
        <f>VLOOKUP(G16,'Sheet 1 (2)'!$H$4:$AH$536,27,FALSE)</f>
        <v>Reporte del Sistema de Vigilancia Epidemiológica</v>
      </c>
      <c r="AM16" s="63" t="str">
        <f t="shared" si="6"/>
        <v>Reporte del Sistema de Vigilancia Epidemiológica</v>
      </c>
      <c r="AN16" s="63">
        <v>1</v>
      </c>
      <c r="AO16" s="63">
        <f t="shared" si="5"/>
        <v>0</v>
      </c>
      <c r="AP16" s="71"/>
      <c r="AQ16" s="71"/>
      <c r="AR16" s="71"/>
    </row>
    <row r="17" spans="1:44" ht="135">
      <c r="A17" s="63" t="s">
        <v>296</v>
      </c>
      <c r="B17" s="63" t="s">
        <v>3</v>
      </c>
      <c r="C17" s="63" t="s">
        <v>392</v>
      </c>
      <c r="D17" s="63" t="s">
        <v>16</v>
      </c>
      <c r="E17" s="63" t="s">
        <v>393</v>
      </c>
      <c r="F17" s="63" t="s">
        <v>17</v>
      </c>
      <c r="G17" s="63" t="s">
        <v>394</v>
      </c>
      <c r="H17" s="63" t="s">
        <v>395</v>
      </c>
      <c r="I17" s="63" t="s">
        <v>329</v>
      </c>
      <c r="J17" s="63"/>
      <c r="K17" s="63"/>
      <c r="L17" s="63" t="s">
        <v>396</v>
      </c>
      <c r="M17" s="63" t="s">
        <v>397</v>
      </c>
      <c r="N17" s="63" t="s">
        <v>304</v>
      </c>
      <c r="O17" s="63" t="str">
        <f>VLOOKUP(G17,'Sheet 1 (2)'!$H$4:$M$536,6,FALSE)</f>
        <v/>
      </c>
      <c r="P17" s="63" t="s">
        <v>398</v>
      </c>
      <c r="Q17" s="63"/>
      <c r="R17" s="63" t="s">
        <v>340</v>
      </c>
      <c r="S17" s="63" t="s">
        <v>304</v>
      </c>
      <c r="T17" s="63" t="str">
        <f>VLOOKUP(G17,'Sheet 1 (2)'!$H$4:$O$536,8,FALSE)</f>
        <v/>
      </c>
      <c r="U17" s="63" t="str">
        <f t="shared" si="1"/>
        <v/>
      </c>
      <c r="V17" s="63"/>
      <c r="W17" s="63" t="s">
        <v>304</v>
      </c>
      <c r="X17" s="63" t="str">
        <f>VLOOKUP(G17,'Sheet 1 (2)'!$H$4:$Q$536,10,FALSE)</f>
        <v/>
      </c>
      <c r="Y17" s="63" t="str">
        <f t="shared" si="2"/>
        <v/>
      </c>
      <c r="Z17" s="63" t="s">
        <v>399</v>
      </c>
      <c r="AA17" s="63" t="s">
        <v>304</v>
      </c>
      <c r="AB17" s="63" t="str">
        <f>VLOOKUP(G17,'Sheet 1 (2)'!$H$4:$S$536,12,FALSE)</f>
        <v/>
      </c>
      <c r="AC17" s="63" t="str">
        <f t="shared" si="3"/>
        <v/>
      </c>
      <c r="AD17" s="63" t="s">
        <v>304</v>
      </c>
      <c r="AE17" s="63" t="str">
        <f>VLOOKUP(G17,'Sheet 1 (2)'!$H$4:$AF$536,25,FALSE)</f>
        <v/>
      </c>
      <c r="AF17" s="63" t="s">
        <v>364</v>
      </c>
      <c r="AG17" s="63" t="str">
        <f t="shared" si="4"/>
        <v/>
      </c>
      <c r="AH17" s="63" t="s">
        <v>304</v>
      </c>
      <c r="AI17" s="63" t="str">
        <f>VLOOKUP(G17,'Sheet 1 (2)'!$H$4:$AG$536,26,FALSE)</f>
        <v>NO</v>
      </c>
      <c r="AJ17" s="63" t="s">
        <v>329</v>
      </c>
      <c r="AK17" s="63" t="s">
        <v>304</v>
      </c>
      <c r="AL17" s="63" t="str">
        <f>VLOOKUP(G17,'Sheet 1 (2)'!$H$4:$AH$536,27,FALSE)</f>
        <v>Enviarán base de establecimiento con población asignada</v>
      </c>
      <c r="AM17" s="63"/>
      <c r="AN17" s="63">
        <v>1</v>
      </c>
      <c r="AO17" s="63">
        <f t="shared" si="5"/>
        <v>1</v>
      </c>
      <c r="AP17" s="63" t="s">
        <v>329</v>
      </c>
      <c r="AQ17" s="71" t="s">
        <v>400</v>
      </c>
      <c r="AR17" s="71" t="s">
        <v>329</v>
      </c>
    </row>
    <row r="18" spans="1:44" ht="213.75">
      <c r="A18" s="63" t="s">
        <v>296</v>
      </c>
      <c r="B18" s="63" t="s">
        <v>3</v>
      </c>
      <c r="C18" s="63" t="s">
        <v>392</v>
      </c>
      <c r="D18" s="63" t="s">
        <v>16</v>
      </c>
      <c r="E18" s="63" t="s">
        <v>393</v>
      </c>
      <c r="F18" s="63" t="s">
        <v>17</v>
      </c>
      <c r="G18" s="63" t="s">
        <v>401</v>
      </c>
      <c r="H18" s="63" t="s">
        <v>402</v>
      </c>
      <c r="I18" s="63" t="s">
        <v>329</v>
      </c>
      <c r="J18" s="63"/>
      <c r="K18" s="63"/>
      <c r="L18" s="63" t="s">
        <v>396</v>
      </c>
      <c r="M18" s="63" t="s">
        <v>403</v>
      </c>
      <c r="N18" s="63" t="s">
        <v>304</v>
      </c>
      <c r="O18" s="63" t="str">
        <f>VLOOKUP(G18,'Sheet 1 (2)'!$H$4:$M$536,6,FALSE)</f>
        <v/>
      </c>
      <c r="P18" s="63" t="s">
        <v>404</v>
      </c>
      <c r="Q18" s="63"/>
      <c r="R18" s="63" t="s">
        <v>340</v>
      </c>
      <c r="S18" s="63" t="s">
        <v>304</v>
      </c>
      <c r="T18" s="63" t="str">
        <f>VLOOKUP(G18,'Sheet 1 (2)'!$H$4:$O$536,8,FALSE)</f>
        <v/>
      </c>
      <c r="U18" s="63" t="str">
        <f t="shared" si="1"/>
        <v/>
      </c>
      <c r="V18" s="63"/>
      <c r="W18" s="63" t="s">
        <v>304</v>
      </c>
      <c r="X18" s="63" t="str">
        <f>VLOOKUP(G18,'Sheet 1 (2)'!$H$4:$Q$536,10,FALSE)</f>
        <v/>
      </c>
      <c r="Y18" s="63" t="str">
        <f t="shared" si="2"/>
        <v/>
      </c>
      <c r="Z18" s="63" t="s">
        <v>405</v>
      </c>
      <c r="AA18" s="63" t="s">
        <v>304</v>
      </c>
      <c r="AB18" s="63" t="str">
        <f>VLOOKUP(G18,'Sheet 1 (2)'!$H$4:$S$536,12,FALSE)</f>
        <v/>
      </c>
      <c r="AC18" s="63" t="str">
        <f t="shared" si="3"/>
        <v/>
      </c>
      <c r="AD18" s="63" t="s">
        <v>304</v>
      </c>
      <c r="AE18" s="63" t="str">
        <f>VLOOKUP(G18,'Sheet 1 (2)'!$H$4:$AF$536,25,FALSE)</f>
        <v/>
      </c>
      <c r="AF18" s="63" t="s">
        <v>364</v>
      </c>
      <c r="AG18" s="63" t="str">
        <f t="shared" si="4"/>
        <v/>
      </c>
      <c r="AH18" s="63" t="s">
        <v>304</v>
      </c>
      <c r="AI18" s="63" t="str">
        <f>VLOOKUP(G18,'Sheet 1 (2)'!$H$4:$AG$536,26,FALSE)</f>
        <v>NO</v>
      </c>
      <c r="AJ18" s="63" t="s">
        <v>329</v>
      </c>
      <c r="AK18" s="63" t="s">
        <v>304</v>
      </c>
      <c r="AL18" s="63" t="str">
        <f>VLOOKUP(G18,'Sheet 1 (2)'!$H$4:$AH$536,27,FALSE)</f>
        <v>Enviarán base de establecimiento con población asignada</v>
      </c>
      <c r="AM18" s="63"/>
      <c r="AN18" s="63">
        <v>1</v>
      </c>
      <c r="AO18" s="63">
        <f t="shared" si="5"/>
        <v>1</v>
      </c>
      <c r="AP18" s="63" t="s">
        <v>329</v>
      </c>
      <c r="AQ18" s="71" t="s">
        <v>400</v>
      </c>
      <c r="AR18" s="71" t="s">
        <v>329</v>
      </c>
    </row>
    <row r="19" spans="1:44" ht="135">
      <c r="A19" s="63" t="s">
        <v>296</v>
      </c>
      <c r="B19" s="63" t="s">
        <v>3</v>
      </c>
      <c r="C19" s="63" t="s">
        <v>392</v>
      </c>
      <c r="D19" s="63" t="s">
        <v>16</v>
      </c>
      <c r="E19" s="63" t="s">
        <v>393</v>
      </c>
      <c r="F19" s="63" t="s">
        <v>17</v>
      </c>
      <c r="G19" s="63" t="s">
        <v>406</v>
      </c>
      <c r="H19" s="63" t="s">
        <v>407</v>
      </c>
      <c r="I19" s="63" t="s">
        <v>329</v>
      </c>
      <c r="J19" s="63"/>
      <c r="K19" s="63"/>
      <c r="L19" s="63" t="s">
        <v>396</v>
      </c>
      <c r="M19" s="63" t="s">
        <v>408</v>
      </c>
      <c r="N19" s="63" t="s">
        <v>304</v>
      </c>
      <c r="O19" s="63" t="str">
        <f>VLOOKUP(G19,'Sheet 1 (2)'!$H$4:$M$536,6,FALSE)</f>
        <v/>
      </c>
      <c r="P19" s="63" t="s">
        <v>409</v>
      </c>
      <c r="Q19" s="63"/>
      <c r="R19" s="63" t="s">
        <v>340</v>
      </c>
      <c r="S19" s="63" t="s">
        <v>304</v>
      </c>
      <c r="T19" s="63" t="str">
        <f>VLOOKUP(G19,'Sheet 1 (2)'!$H$4:$O$536,8,FALSE)</f>
        <v/>
      </c>
      <c r="U19" s="63" t="str">
        <f t="shared" si="1"/>
        <v/>
      </c>
      <c r="V19" s="63"/>
      <c r="W19" s="63" t="s">
        <v>304</v>
      </c>
      <c r="X19" s="63" t="str">
        <f>VLOOKUP(G19,'Sheet 1 (2)'!$H$4:$Q$536,10,FALSE)</f>
        <v/>
      </c>
      <c r="Y19" s="63" t="str">
        <f t="shared" si="2"/>
        <v/>
      </c>
      <c r="Z19" s="63" t="s">
        <v>410</v>
      </c>
      <c r="AA19" s="63" t="s">
        <v>304</v>
      </c>
      <c r="AB19" s="63" t="str">
        <f>VLOOKUP(G19,'Sheet 1 (2)'!$H$4:$S$536,12,FALSE)</f>
        <v/>
      </c>
      <c r="AC19" s="63" t="str">
        <f t="shared" si="3"/>
        <v/>
      </c>
      <c r="AD19" s="63" t="s">
        <v>304</v>
      </c>
      <c r="AE19" s="63" t="str">
        <f>VLOOKUP(G19,'Sheet 1 (2)'!$H$4:$AF$536,25,FALSE)</f>
        <v/>
      </c>
      <c r="AF19" s="63" t="s">
        <v>364</v>
      </c>
      <c r="AG19" s="63" t="str">
        <f t="shared" si="4"/>
        <v/>
      </c>
      <c r="AH19" s="63" t="s">
        <v>304</v>
      </c>
      <c r="AI19" s="63" t="str">
        <f>VLOOKUP(G19,'Sheet 1 (2)'!$H$4:$AG$536,26,FALSE)</f>
        <v>NO</v>
      </c>
      <c r="AJ19" s="63" t="s">
        <v>329</v>
      </c>
      <c r="AK19" s="63" t="s">
        <v>304</v>
      </c>
      <c r="AL19" s="63" t="str">
        <f>VLOOKUP(G19,'Sheet 1 (2)'!$H$4:$AH$536,27,FALSE)</f>
        <v>Enviarán base de establecimiento con población asignada</v>
      </c>
      <c r="AM19" s="63"/>
      <c r="AN19" s="63">
        <v>1</v>
      </c>
      <c r="AO19" s="63">
        <f t="shared" si="5"/>
        <v>1</v>
      </c>
      <c r="AP19" s="63" t="s">
        <v>329</v>
      </c>
      <c r="AQ19" s="71" t="s">
        <v>400</v>
      </c>
      <c r="AR19" s="71" t="s">
        <v>329</v>
      </c>
    </row>
    <row r="20" spans="1:44" ht="225">
      <c r="A20" s="63" t="s">
        <v>296</v>
      </c>
      <c r="B20" s="63" t="s">
        <v>3</v>
      </c>
      <c r="C20" s="63" t="s">
        <v>392</v>
      </c>
      <c r="D20" s="63" t="s">
        <v>16</v>
      </c>
      <c r="E20" s="63" t="s">
        <v>393</v>
      </c>
      <c r="F20" s="63" t="s">
        <v>17</v>
      </c>
      <c r="G20" s="63" t="s">
        <v>411</v>
      </c>
      <c r="H20" s="63" t="s">
        <v>412</v>
      </c>
      <c r="I20" s="63" t="s">
        <v>329</v>
      </c>
      <c r="J20" s="63"/>
      <c r="K20" s="63"/>
      <c r="L20" s="63" t="s">
        <v>413</v>
      </c>
      <c r="M20" s="63" t="s">
        <v>414</v>
      </c>
      <c r="N20" s="63" t="s">
        <v>304</v>
      </c>
      <c r="O20" s="63" t="str">
        <f>VLOOKUP(G20,'Sheet 1 (2)'!$H$4:$M$536,6,FALSE)</f>
        <v/>
      </c>
      <c r="P20" s="63" t="s">
        <v>415</v>
      </c>
      <c r="Q20" s="63"/>
      <c r="R20" s="63" t="s">
        <v>340</v>
      </c>
      <c r="S20" s="63" t="s">
        <v>304</v>
      </c>
      <c r="T20" s="63" t="str">
        <f>VLOOKUP(G20,'Sheet 1 (2)'!$H$4:$O$536,8,FALSE)</f>
        <v/>
      </c>
      <c r="U20" s="63" t="str">
        <f t="shared" si="1"/>
        <v/>
      </c>
      <c r="V20" s="63" t="s">
        <v>416</v>
      </c>
      <c r="W20" s="63" t="s">
        <v>304</v>
      </c>
      <c r="X20" s="63" t="str">
        <f>VLOOKUP(G20,'Sheet 1 (2)'!$H$4:$Q$536,10,FALSE)</f>
        <v/>
      </c>
      <c r="Y20" s="63" t="str">
        <f t="shared" si="2"/>
        <v/>
      </c>
      <c r="Z20" s="63" t="s">
        <v>417</v>
      </c>
      <c r="AA20" s="63" t="s">
        <v>304</v>
      </c>
      <c r="AB20" s="63" t="str">
        <f>VLOOKUP(G20,'Sheet 1 (2)'!$H$4:$S$536,12,FALSE)</f>
        <v/>
      </c>
      <c r="AC20" s="63" t="str">
        <f t="shared" si="3"/>
        <v/>
      </c>
      <c r="AD20" s="63" t="s">
        <v>304</v>
      </c>
      <c r="AE20" s="63" t="str">
        <f>VLOOKUP(G20,'Sheet 1 (2)'!$H$4:$AF$536,25,FALSE)</f>
        <v/>
      </c>
      <c r="AF20" s="63" t="s">
        <v>418</v>
      </c>
      <c r="AG20" s="63" t="str">
        <f t="shared" si="4"/>
        <v/>
      </c>
      <c r="AH20" s="63" t="s">
        <v>304</v>
      </c>
      <c r="AI20" s="63" t="str">
        <f>VLOOKUP(G20,'Sheet 1 (2)'!$H$4:$AG$536,26,FALSE)</f>
        <v>NO</v>
      </c>
      <c r="AJ20" s="63" t="s">
        <v>329</v>
      </c>
      <c r="AK20" s="63" t="s">
        <v>304</v>
      </c>
      <c r="AL20" s="63" t="str">
        <f>VLOOKUP(G20,'Sheet 1 (2)'!$H$4:$AH$536,27,FALSE)</f>
        <v>Enviarán base de establecimiento con población asignada</v>
      </c>
      <c r="AM20" s="63"/>
      <c r="AN20" s="63">
        <v>1</v>
      </c>
      <c r="AO20" s="63">
        <f t="shared" si="5"/>
        <v>1</v>
      </c>
      <c r="AP20" s="63" t="s">
        <v>329</v>
      </c>
      <c r="AQ20" s="71" t="s">
        <v>400</v>
      </c>
      <c r="AR20" s="71" t="s">
        <v>329</v>
      </c>
    </row>
    <row r="21" spans="1:44" ht="15.75" customHeight="1">
      <c r="A21" s="63" t="s">
        <v>296</v>
      </c>
      <c r="B21" s="63" t="s">
        <v>3</v>
      </c>
      <c r="C21" s="63" t="s">
        <v>392</v>
      </c>
      <c r="D21" s="63" t="s">
        <v>16</v>
      </c>
      <c r="E21" s="63" t="s">
        <v>393</v>
      </c>
      <c r="F21" s="63" t="s">
        <v>17</v>
      </c>
      <c r="G21" s="63" t="s">
        <v>419</v>
      </c>
      <c r="H21" s="63" t="s">
        <v>420</v>
      </c>
      <c r="I21" s="63" t="s">
        <v>329</v>
      </c>
      <c r="J21" s="63"/>
      <c r="K21" s="63"/>
      <c r="L21" s="63" t="s">
        <v>413</v>
      </c>
      <c r="M21" s="63" t="s">
        <v>421</v>
      </c>
      <c r="N21" s="63" t="s">
        <v>304</v>
      </c>
      <c r="O21" s="63" t="str">
        <f>VLOOKUP(G21,'Sheet 1 (2)'!$H$4:$M$536,6,FALSE)</f>
        <v>La meta es igual a la sumatoria de los Niños de 01 año y 2 años más una proporción de la categoría I2, según Padrón Nominal que se encuentra bajo responsabilidad (Niños afiliados al SIS más los niños sin ningún tipo de seguro, del ámbito); programados para control de crecimiento y desarrollo. Excepcionalmente se incluirá a niños afiliados a EsSalud u otros seguros que no tengan acceso regular a su proveedor de servicios</v>
      </c>
      <c r="P21" s="63" t="s">
        <v>415</v>
      </c>
      <c r="Q21" s="63"/>
      <c r="R21" s="63" t="s">
        <v>340</v>
      </c>
      <c r="S21" s="63" t="s">
        <v>304</v>
      </c>
      <c r="T21" s="63" t="str">
        <f>VLOOKUP(G21,'Sheet 1 (2)'!$H$4:$O$536,8,FALSE)</f>
        <v/>
      </c>
      <c r="U21" s="63" t="str">
        <f t="shared" si="1"/>
        <v/>
      </c>
      <c r="V21" s="63" t="s">
        <v>416</v>
      </c>
      <c r="W21" s="63" t="s">
        <v>304</v>
      </c>
      <c r="X21" s="63" t="str">
        <f>VLOOKUP(G21,'Sheet 1 (2)'!$H$4:$Q$536,10,FALSE)</f>
        <v/>
      </c>
      <c r="Y21" s="63" t="str">
        <f t="shared" si="2"/>
        <v/>
      </c>
      <c r="Z21" s="63" t="s">
        <v>422</v>
      </c>
      <c r="AA21" s="63" t="s">
        <v>304</v>
      </c>
      <c r="AB21" s="63" t="str">
        <f>VLOOKUP(G21,'Sheet 1 (2)'!$H$4:$S$536,12,FALSE)</f>
        <v/>
      </c>
      <c r="AC21" s="63" t="str">
        <f t="shared" si="3"/>
        <v/>
      </c>
      <c r="AD21" s="63" t="s">
        <v>304</v>
      </c>
      <c r="AE21" s="63" t="str">
        <f>VLOOKUP(G21,'Sheet 1 (2)'!$H$4:$AF$536,25,FALSE)</f>
        <v>I2,I3,I4,II1,II2,III1,III2,IIE,IIIE</v>
      </c>
      <c r="AF21" s="63" t="s">
        <v>418</v>
      </c>
      <c r="AG21" s="63" t="str">
        <f t="shared" si="4"/>
        <v>I2,I3,I4,II1,II2,III1,III2,IIE,IIIE</v>
      </c>
      <c r="AH21" s="63" t="s">
        <v>304</v>
      </c>
      <c r="AI21" s="63" t="str">
        <f>VLOOKUP(G21,'Sheet 1 (2)'!$H$4:$AG$536,26,FALSE)</f>
        <v>NO</v>
      </c>
      <c r="AJ21" s="63" t="s">
        <v>329</v>
      </c>
      <c r="AK21" s="63" t="s">
        <v>304</v>
      </c>
      <c r="AL21" s="63" t="str">
        <f>VLOOKUP(G21,'Sheet 1 (2)'!$H$4:$AH$536,27,FALSE)</f>
        <v>Proporción a estimar de la categoría I2</v>
      </c>
      <c r="AM21" s="63"/>
      <c r="AN21" s="63">
        <v>1</v>
      </c>
      <c r="AO21" s="63">
        <f t="shared" si="5"/>
        <v>1</v>
      </c>
      <c r="AP21" s="63" t="s">
        <v>329</v>
      </c>
      <c r="AQ21" s="71" t="s">
        <v>400</v>
      </c>
      <c r="AR21" s="71" t="s">
        <v>329</v>
      </c>
    </row>
    <row r="22" spans="1:44" ht="15.75" customHeight="1">
      <c r="A22" s="63" t="s">
        <v>296</v>
      </c>
      <c r="B22" s="63" t="s">
        <v>3</v>
      </c>
      <c r="C22" s="63" t="s">
        <v>392</v>
      </c>
      <c r="D22" s="63" t="s">
        <v>16</v>
      </c>
      <c r="E22" s="63" t="s">
        <v>393</v>
      </c>
      <c r="F22" s="63" t="s">
        <v>17</v>
      </c>
      <c r="G22" s="63" t="s">
        <v>423</v>
      </c>
      <c r="H22" s="63" t="s">
        <v>424</v>
      </c>
      <c r="I22" s="63" t="s">
        <v>329</v>
      </c>
      <c r="J22" s="63"/>
      <c r="K22" s="63"/>
      <c r="L22" s="63" t="s">
        <v>396</v>
      </c>
      <c r="M22" s="63" t="s">
        <v>425</v>
      </c>
      <c r="N22" s="63" t="s">
        <v>304</v>
      </c>
      <c r="O22" s="63" t="str">
        <f>VLOOKUP(G22,'Sheet 1 (2)'!$H$4:$M$536,6,FALSE)</f>
        <v/>
      </c>
      <c r="P22" s="63" t="str">
        <f>IF(N22&lt;&gt;"",N22,O22)</f>
        <v/>
      </c>
      <c r="Q22" s="63"/>
      <c r="R22" s="63" t="s">
        <v>426</v>
      </c>
      <c r="S22" s="63" t="s">
        <v>304</v>
      </c>
      <c r="T22" s="63" t="str">
        <f>VLOOKUP(G22,'Sheet 1 (2)'!$H$4:$O$536,8,FALSE)</f>
        <v/>
      </c>
      <c r="U22" s="63" t="str">
        <f t="shared" si="1"/>
        <v/>
      </c>
      <c r="V22" s="63" t="s">
        <v>427</v>
      </c>
      <c r="W22" s="63" t="s">
        <v>304</v>
      </c>
      <c r="X22" s="63" t="str">
        <f>VLOOKUP(G22,'Sheet 1 (2)'!$H$4:$Q$536,10,FALSE)</f>
        <v/>
      </c>
      <c r="Y22" s="63" t="str">
        <f t="shared" si="2"/>
        <v/>
      </c>
      <c r="Z22" s="63" t="s">
        <v>428</v>
      </c>
      <c r="AA22" s="63" t="s">
        <v>304</v>
      </c>
      <c r="AB22" s="63" t="str">
        <f>VLOOKUP(G22,'Sheet 1 (2)'!$H$4:$S$536,12,FALSE)</f>
        <v/>
      </c>
      <c r="AC22" s="63" t="str">
        <f t="shared" si="3"/>
        <v/>
      </c>
      <c r="AD22" s="63" t="s">
        <v>304</v>
      </c>
      <c r="AE22" s="63" t="str">
        <f>VLOOKUP(G22,'Sheet 1 (2)'!$H$4:$AF$536,25,FALSE)</f>
        <v/>
      </c>
      <c r="AF22" s="63" t="s">
        <v>429</v>
      </c>
      <c r="AG22" s="63" t="str">
        <f t="shared" si="4"/>
        <v/>
      </c>
      <c r="AH22" s="63" t="s">
        <v>304</v>
      </c>
      <c r="AI22" s="63" t="str">
        <f>VLOOKUP(G22,'Sheet 1 (2)'!$H$4:$AG$536,26,FALSE)</f>
        <v>SI</v>
      </c>
      <c r="AJ22" s="63" t="s">
        <v>329</v>
      </c>
      <c r="AK22" s="63" t="s">
        <v>304</v>
      </c>
      <c r="AL22" s="63" t="str">
        <f>VLOOKUP(G22,'Sheet 1 (2)'!$H$4:$AH$536,27,FALSE)</f>
        <v/>
      </c>
      <c r="AM22" s="63" t="str">
        <f t="shared" ref="AM22:AM27" si="7">IF(AK22&lt;&gt;"",AK22,AL22)</f>
        <v/>
      </c>
      <c r="AN22" s="63">
        <v>1</v>
      </c>
      <c r="AO22" s="63">
        <f t="shared" si="5"/>
        <v>1</v>
      </c>
      <c r="AP22" s="63" t="s">
        <v>329</v>
      </c>
      <c r="AQ22" s="63" t="s">
        <v>329</v>
      </c>
      <c r="AR22" s="71" t="s">
        <v>329</v>
      </c>
    </row>
    <row r="23" spans="1:44" ht="15.75" customHeight="1">
      <c r="A23" s="63" t="s">
        <v>296</v>
      </c>
      <c r="B23" s="63" t="s">
        <v>3</v>
      </c>
      <c r="C23" s="63" t="s">
        <v>430</v>
      </c>
      <c r="D23" s="63" t="s">
        <v>18</v>
      </c>
      <c r="E23" s="63" t="s">
        <v>431</v>
      </c>
      <c r="F23" s="63" t="s">
        <v>19</v>
      </c>
      <c r="G23" s="63" t="s">
        <v>432</v>
      </c>
      <c r="H23" s="63" t="s">
        <v>433</v>
      </c>
      <c r="I23" s="63" t="s">
        <v>329</v>
      </c>
      <c r="J23" s="63"/>
      <c r="K23" s="63"/>
      <c r="L23" s="63" t="s">
        <v>434</v>
      </c>
      <c r="M23" s="63" t="s">
        <v>435</v>
      </c>
      <c r="N23" s="63" t="s">
        <v>304</v>
      </c>
      <c r="O23" s="63" t="str">
        <f>VLOOKUP(G23,'Sheet 1 (2)'!$H$4:$M$536,6,FALSE)</f>
        <v>Igual meta del subproducto 3325501 NIÑO CRED &lt;1 AÑO</v>
      </c>
      <c r="P23" s="63" t="s">
        <v>436</v>
      </c>
      <c r="Q23" s="63"/>
      <c r="R23" s="63" t="s">
        <v>340</v>
      </c>
      <c r="S23" s="63" t="s">
        <v>304</v>
      </c>
      <c r="T23" s="63" t="str">
        <f>VLOOKUP(G23,'Sheet 1 (2)'!$H$4:$O$536,8,FALSE)</f>
        <v/>
      </c>
      <c r="U23" s="63" t="str">
        <f t="shared" si="1"/>
        <v/>
      </c>
      <c r="V23" s="63" t="s">
        <v>437</v>
      </c>
      <c r="W23" s="63" t="s">
        <v>304</v>
      </c>
      <c r="X23" s="63" t="str">
        <f>VLOOKUP(G23,'Sheet 1 (2)'!$H$4:$Q$536,10,FALSE)</f>
        <v/>
      </c>
      <c r="Y23" s="63" t="str">
        <f t="shared" si="2"/>
        <v/>
      </c>
      <c r="Z23" s="63" t="s">
        <v>438</v>
      </c>
      <c r="AA23" s="63" t="s">
        <v>304</v>
      </c>
      <c r="AB23" s="63" t="str">
        <f>VLOOKUP(G23,'Sheet 1 (2)'!$H$4:$S$536,12,FALSE)</f>
        <v/>
      </c>
      <c r="AC23" s="63" t="str">
        <f t="shared" si="3"/>
        <v/>
      </c>
      <c r="AD23" s="63" t="s">
        <v>304</v>
      </c>
      <c r="AE23" s="63" t="str">
        <f>VLOOKUP(G23,'Sheet 1 (2)'!$H$4:$AF$536,25,FALSE)</f>
        <v/>
      </c>
      <c r="AF23" s="63" t="s">
        <v>364</v>
      </c>
      <c r="AG23" s="63" t="str">
        <f t="shared" si="4"/>
        <v/>
      </c>
      <c r="AH23" s="63" t="s">
        <v>304</v>
      </c>
      <c r="AI23" s="63" t="str">
        <f>VLOOKUP(G23,'Sheet 1 (2)'!$H$4:$AG$536,26,FALSE)</f>
        <v>SI</v>
      </c>
      <c r="AJ23" s="63" t="s">
        <v>329</v>
      </c>
      <c r="AK23" s="63" t="s">
        <v>304</v>
      </c>
      <c r="AL23" s="63" t="str">
        <f>VLOOKUP(G23,'Sheet 1 (2)'!$H$4:$AH$536,27,FALSE)</f>
        <v/>
      </c>
      <c r="AM23" s="63" t="str">
        <f t="shared" si="7"/>
        <v/>
      </c>
      <c r="AN23" s="63">
        <v>1</v>
      </c>
      <c r="AO23" s="63">
        <f t="shared" si="5"/>
        <v>1</v>
      </c>
      <c r="AP23" s="63" t="s">
        <v>329</v>
      </c>
      <c r="AQ23" s="71" t="s">
        <v>439</v>
      </c>
      <c r="AR23" s="71"/>
    </row>
    <row r="24" spans="1:44" ht="15.75" customHeight="1">
      <c r="A24" s="63" t="s">
        <v>296</v>
      </c>
      <c r="B24" s="63" t="s">
        <v>3</v>
      </c>
      <c r="C24" s="63" t="s">
        <v>430</v>
      </c>
      <c r="D24" s="63" t="s">
        <v>18</v>
      </c>
      <c r="E24" s="63" t="s">
        <v>431</v>
      </c>
      <c r="F24" s="63" t="s">
        <v>19</v>
      </c>
      <c r="G24" s="63" t="s">
        <v>440</v>
      </c>
      <c r="H24" s="63" t="s">
        <v>441</v>
      </c>
      <c r="I24" s="63" t="s">
        <v>329</v>
      </c>
      <c r="J24" s="63"/>
      <c r="K24" s="63"/>
      <c r="L24" s="63" t="s">
        <v>434</v>
      </c>
      <c r="M24" s="63" t="s">
        <v>442</v>
      </c>
      <c r="N24" s="63" t="s">
        <v>304</v>
      </c>
      <c r="O24" s="63" t="str">
        <f>VLOOKUP(G24,'Sheet 1 (2)'!$H$4:$M$536,6,FALSE)</f>
        <v>Igual meta del subproducto 3325602 NIÑO&lt;1 AÑO CON SUPLEMENTO DE VITAMINA "A" de los establecimientos del primer nivel pertenecientes a los distritos de extrema pobreza Q1 y Q2</v>
      </c>
      <c r="P24" s="63" t="s">
        <v>443</v>
      </c>
      <c r="Q24" s="63"/>
      <c r="R24" s="63" t="s">
        <v>340</v>
      </c>
      <c r="S24" s="63" t="s">
        <v>304</v>
      </c>
      <c r="T24" s="63" t="str">
        <f>VLOOKUP(G24,'Sheet 1 (2)'!$H$4:$O$536,8,FALSE)</f>
        <v/>
      </c>
      <c r="U24" s="63" t="str">
        <f t="shared" si="1"/>
        <v/>
      </c>
      <c r="V24" s="63" t="s">
        <v>444</v>
      </c>
      <c r="W24" s="63" t="s">
        <v>304</v>
      </c>
      <c r="X24" s="63" t="str">
        <f>VLOOKUP(G24,'Sheet 1 (2)'!$H$4:$Q$536,10,FALSE)</f>
        <v/>
      </c>
      <c r="Y24" s="63" t="str">
        <f t="shared" si="2"/>
        <v/>
      </c>
      <c r="Z24" s="63" t="s">
        <v>445</v>
      </c>
      <c r="AA24" s="63" t="s">
        <v>304</v>
      </c>
      <c r="AB24" s="63" t="str">
        <f>VLOOKUP(G24,'Sheet 1 (2)'!$H$4:$S$536,12,FALSE)</f>
        <v/>
      </c>
      <c r="AC24" s="63" t="str">
        <f t="shared" si="3"/>
        <v/>
      </c>
      <c r="AD24" s="63" t="s">
        <v>304</v>
      </c>
      <c r="AE24" s="63" t="str">
        <f>VLOOKUP(G24,'Sheet 1 (2)'!$H$4:$AF$536,25,FALSE)</f>
        <v/>
      </c>
      <c r="AF24" s="63" t="s">
        <v>334</v>
      </c>
      <c r="AG24" s="63" t="str">
        <f t="shared" si="4"/>
        <v/>
      </c>
      <c r="AH24" s="63" t="s">
        <v>304</v>
      </c>
      <c r="AI24" s="63" t="str">
        <f>VLOOKUP(G24,'Sheet 1 (2)'!$H$4:$AG$536,26,FALSE)</f>
        <v>SI</v>
      </c>
      <c r="AJ24" s="63" t="s">
        <v>329</v>
      </c>
      <c r="AK24" s="63" t="s">
        <v>304</v>
      </c>
      <c r="AL24" s="63" t="str">
        <f>VLOOKUP(G24,'Sheet 1 (2)'!$H$4:$AH$536,27,FALSE)</f>
        <v/>
      </c>
      <c r="AM24" s="63" t="str">
        <f t="shared" si="7"/>
        <v/>
      </c>
      <c r="AN24" s="63">
        <v>1</v>
      </c>
      <c r="AO24" s="63">
        <f t="shared" si="5"/>
        <v>1</v>
      </c>
      <c r="AP24" s="63" t="s">
        <v>329</v>
      </c>
      <c r="AQ24" s="71" t="s">
        <v>439</v>
      </c>
      <c r="AR24" s="71"/>
    </row>
    <row r="25" spans="1:44" ht="15.75" customHeight="1">
      <c r="A25" s="63" t="s">
        <v>296</v>
      </c>
      <c r="B25" s="63" t="s">
        <v>3</v>
      </c>
      <c r="C25" s="63" t="s">
        <v>430</v>
      </c>
      <c r="D25" s="63" t="s">
        <v>18</v>
      </c>
      <c r="E25" s="63" t="s">
        <v>431</v>
      </c>
      <c r="F25" s="63" t="s">
        <v>19</v>
      </c>
      <c r="G25" s="63" t="s">
        <v>446</v>
      </c>
      <c r="H25" s="63" t="s">
        <v>447</v>
      </c>
      <c r="I25" s="63" t="s">
        <v>329</v>
      </c>
      <c r="J25" s="63"/>
      <c r="K25" s="63"/>
      <c r="L25" s="63" t="s">
        <v>434</v>
      </c>
      <c r="M25" s="63" t="s">
        <v>448</v>
      </c>
      <c r="N25" s="63" t="s">
        <v>304</v>
      </c>
      <c r="O25" s="63" t="str">
        <f>VLOOKUP(G25,'Sheet 1 (2)'!$H$4:$M$536,6,FALSE)</f>
        <v/>
      </c>
      <c r="P25" s="63" t="s">
        <v>449</v>
      </c>
      <c r="Q25" s="63"/>
      <c r="R25" s="63" t="s">
        <v>340</v>
      </c>
      <c r="S25" s="63" t="s">
        <v>304</v>
      </c>
      <c r="T25" s="63" t="str">
        <f>VLOOKUP(G25,'Sheet 1 (2)'!$H$4:$O$536,8,FALSE)</f>
        <v/>
      </c>
      <c r="U25" s="63" t="str">
        <f t="shared" si="1"/>
        <v/>
      </c>
      <c r="V25" s="63" t="s">
        <v>444</v>
      </c>
      <c r="W25" s="63" t="s">
        <v>304</v>
      </c>
      <c r="X25" s="63" t="str">
        <f>VLOOKUP(G25,'Sheet 1 (2)'!$H$4:$Q$536,10,FALSE)</f>
        <v/>
      </c>
      <c r="Y25" s="63" t="str">
        <f t="shared" si="2"/>
        <v/>
      </c>
      <c r="Z25" s="63" t="s">
        <v>450</v>
      </c>
      <c r="AA25" s="63" t="s">
        <v>304</v>
      </c>
      <c r="AB25" s="63" t="str">
        <f>VLOOKUP(G25,'Sheet 1 (2)'!$H$4:$S$536,12,FALSE)</f>
        <v/>
      </c>
      <c r="AC25" s="63" t="str">
        <f t="shared" si="3"/>
        <v/>
      </c>
      <c r="AD25" s="63" t="s">
        <v>304</v>
      </c>
      <c r="AE25" s="63" t="str">
        <f>VLOOKUP(G25,'Sheet 1 (2)'!$H$4:$AF$536,25,FALSE)</f>
        <v/>
      </c>
      <c r="AF25" s="63" t="s">
        <v>334</v>
      </c>
      <c r="AG25" s="63" t="str">
        <f t="shared" si="4"/>
        <v/>
      </c>
      <c r="AH25" s="63" t="s">
        <v>304</v>
      </c>
      <c r="AI25" s="91" t="str">
        <f>VLOOKUP(G25,'Sheet 1 (2)'!$H$4:$AG$536,26,FALSE)</f>
        <v>/</v>
      </c>
      <c r="AJ25" s="63" t="s">
        <v>329</v>
      </c>
      <c r="AK25" s="63" t="s">
        <v>304</v>
      </c>
      <c r="AL25" s="63" t="str">
        <f>VLOOKUP(G25,'Sheet 1 (2)'!$H$4:$AH$536,27,FALSE)</f>
        <v/>
      </c>
      <c r="AM25" s="63" t="str">
        <f t="shared" si="7"/>
        <v/>
      </c>
      <c r="AN25" s="63">
        <v>1</v>
      </c>
      <c r="AO25" s="63">
        <f t="shared" si="5"/>
        <v>1</v>
      </c>
      <c r="AP25" s="63" t="s">
        <v>329</v>
      </c>
      <c r="AQ25" s="71" t="s">
        <v>439</v>
      </c>
      <c r="AR25" s="71"/>
    </row>
    <row r="26" spans="1:44" ht="15.75" customHeight="1">
      <c r="A26" s="63" t="s">
        <v>296</v>
      </c>
      <c r="B26" s="63" t="s">
        <v>3</v>
      </c>
      <c r="C26" s="63" t="s">
        <v>430</v>
      </c>
      <c r="D26" s="63" t="s">
        <v>18</v>
      </c>
      <c r="E26" s="63" t="s">
        <v>431</v>
      </c>
      <c r="F26" s="63" t="s">
        <v>19</v>
      </c>
      <c r="G26" s="63" t="s">
        <v>451</v>
      </c>
      <c r="H26" s="63" t="s">
        <v>452</v>
      </c>
      <c r="I26" s="63" t="s">
        <v>301</v>
      </c>
      <c r="J26" s="63"/>
      <c r="K26" s="63"/>
      <c r="L26" s="63" t="s">
        <v>453</v>
      </c>
      <c r="M26" s="63" t="s">
        <v>454</v>
      </c>
      <c r="N26" s="63" t="s">
        <v>304</v>
      </c>
      <c r="O26" s="63" t="str">
        <f>VLOOKUP(G26,'Sheet 1 (2)'!$H$4:$M$536,6,FALSE)</f>
        <v>40% de la meta CRED de menores de 3 años</v>
      </c>
      <c r="P26" s="63" t="str">
        <f>IF(N26&lt;&gt;"",N26,O26)</f>
        <v>40% de la meta CRED de menores de 3 años</v>
      </c>
      <c r="Q26" s="63"/>
      <c r="R26" s="63"/>
      <c r="S26" s="63" t="s">
        <v>304</v>
      </c>
      <c r="T26" s="63" t="str">
        <f>VLOOKUP(G26,'Sheet 1 (2)'!$H$4:$O$536,8,FALSE)</f>
        <v/>
      </c>
      <c r="U26" s="63" t="str">
        <f t="shared" si="1"/>
        <v/>
      </c>
      <c r="V26" s="63"/>
      <c r="W26" s="63" t="s">
        <v>304</v>
      </c>
      <c r="X26" s="63" t="str">
        <f>VLOOKUP(G26,'Sheet 1 (2)'!$H$4:$Q$536,10,FALSE)</f>
        <v/>
      </c>
      <c r="Y26" s="63" t="str">
        <f t="shared" si="2"/>
        <v/>
      </c>
      <c r="Z26" s="63" t="s">
        <v>455</v>
      </c>
      <c r="AA26" s="63" t="s">
        <v>304</v>
      </c>
      <c r="AB26" s="63" t="str">
        <f>VLOOKUP(G26,'Sheet 1 (2)'!$H$4:$S$536,12,FALSE)</f>
        <v/>
      </c>
      <c r="AC26" s="63" t="str">
        <f t="shared" si="3"/>
        <v/>
      </c>
      <c r="AD26" s="63" t="s">
        <v>304</v>
      </c>
      <c r="AE26" s="63" t="str">
        <f>VLOOKUP(G26,'Sheet 1 (2)'!$H$4:$AF$536,25,FALSE)</f>
        <v/>
      </c>
      <c r="AF26" s="63" t="s">
        <v>334</v>
      </c>
      <c r="AG26" s="63" t="str">
        <f t="shared" si="4"/>
        <v/>
      </c>
      <c r="AH26" s="63" t="s">
        <v>304</v>
      </c>
      <c r="AI26" s="63" t="str">
        <f>VLOOKUP(G26,'Sheet 1 (2)'!$H$4:$AG$536,26,FALSE)</f>
        <v>SI</v>
      </c>
      <c r="AJ26" s="63" t="s">
        <v>329</v>
      </c>
      <c r="AK26" s="63" t="s">
        <v>304</v>
      </c>
      <c r="AL26" s="63" t="str">
        <f>VLOOKUP(G26,'Sheet 1 (2)'!$H$4:$AH$536,27,FALSE)</f>
        <v/>
      </c>
      <c r="AM26" s="63" t="str">
        <f t="shared" si="7"/>
        <v/>
      </c>
      <c r="AN26" s="63">
        <v>1</v>
      </c>
      <c r="AO26" s="63">
        <f t="shared" si="5"/>
        <v>1</v>
      </c>
      <c r="AP26" s="71"/>
      <c r="AQ26" s="71"/>
      <c r="AR26" s="71"/>
    </row>
    <row r="27" spans="1:44" ht="15.75" customHeight="1">
      <c r="A27" s="63" t="s">
        <v>296</v>
      </c>
      <c r="B27" s="63" t="s">
        <v>3</v>
      </c>
      <c r="C27" s="63" t="s">
        <v>430</v>
      </c>
      <c r="D27" s="63" t="s">
        <v>18</v>
      </c>
      <c r="E27" s="63" t="s">
        <v>431</v>
      </c>
      <c r="F27" s="63" t="s">
        <v>19</v>
      </c>
      <c r="G27" s="63" t="s">
        <v>456</v>
      </c>
      <c r="H27" s="63" t="s">
        <v>457</v>
      </c>
      <c r="I27" s="63" t="s">
        <v>329</v>
      </c>
      <c r="J27" s="63"/>
      <c r="K27" s="63"/>
      <c r="L27" s="63" t="s">
        <v>434</v>
      </c>
      <c r="M27" s="63" t="s">
        <v>458</v>
      </c>
      <c r="N27" s="63" t="s">
        <v>304</v>
      </c>
      <c r="O27" s="63" t="str">
        <f>VLOOKUP(G27,'Sheet 1 (2)'!$H$4:$M$536,6,FALSE)</f>
        <v/>
      </c>
      <c r="P27" s="63" t="s">
        <v>459</v>
      </c>
      <c r="Q27" s="63"/>
      <c r="R27" s="63" t="s">
        <v>340</v>
      </c>
      <c r="S27" s="63" t="s">
        <v>304</v>
      </c>
      <c r="T27" s="63" t="str">
        <f>VLOOKUP(G27,'Sheet 1 (2)'!$H$4:$O$536,8,FALSE)</f>
        <v/>
      </c>
      <c r="U27" s="63" t="str">
        <f t="shared" si="1"/>
        <v/>
      </c>
      <c r="V27" s="63" t="s">
        <v>460</v>
      </c>
      <c r="W27" s="63" t="s">
        <v>304</v>
      </c>
      <c r="X27" s="63" t="str">
        <f>VLOOKUP(G27,'Sheet 1 (2)'!$H$4:$Q$536,10,FALSE)</f>
        <v/>
      </c>
      <c r="Y27" s="63" t="str">
        <f t="shared" si="2"/>
        <v/>
      </c>
      <c r="Z27" s="63" t="s">
        <v>461</v>
      </c>
      <c r="AA27" s="63" t="s">
        <v>304</v>
      </c>
      <c r="AB27" s="63" t="str">
        <f>VLOOKUP(G27,'Sheet 1 (2)'!$H$4:$S$536,12,FALSE)</f>
        <v/>
      </c>
      <c r="AC27" s="63" t="str">
        <f t="shared" si="3"/>
        <v/>
      </c>
      <c r="AD27" s="63" t="s">
        <v>304</v>
      </c>
      <c r="AE27" s="63" t="str">
        <f>VLOOKUP(G27,'Sheet 1 (2)'!$H$4:$AF$536,25,FALSE)</f>
        <v/>
      </c>
      <c r="AF27" s="63" t="s">
        <v>364</v>
      </c>
      <c r="AG27" s="63" t="str">
        <f t="shared" si="4"/>
        <v/>
      </c>
      <c r="AH27" s="63" t="s">
        <v>304</v>
      </c>
      <c r="AI27" s="63" t="str">
        <f>VLOOKUP(G27,'Sheet 1 (2)'!$H$4:$AG$536,26,FALSE)</f>
        <v>NO</v>
      </c>
      <c r="AJ27" s="63" t="s">
        <v>329</v>
      </c>
      <c r="AK27" s="63" t="s">
        <v>304</v>
      </c>
      <c r="AL27" s="63" t="str">
        <f>VLOOKUP(G27,'Sheet 1 (2)'!$H$4:$AH$536,27,FALSE)</f>
        <v>Establecimientos de Salud con Población asignada</v>
      </c>
      <c r="AM27" s="63" t="str">
        <f t="shared" si="7"/>
        <v>Establecimientos de Salud con Población asignada</v>
      </c>
      <c r="AN27" s="63">
        <v>1</v>
      </c>
      <c r="AO27" s="63">
        <f t="shared" si="5"/>
        <v>1</v>
      </c>
      <c r="AP27" s="63" t="s">
        <v>329</v>
      </c>
      <c r="AQ27" s="71" t="s">
        <v>439</v>
      </c>
      <c r="AR27" s="71"/>
    </row>
    <row r="28" spans="1:44" ht="15.75" customHeight="1">
      <c r="A28" s="63" t="s">
        <v>296</v>
      </c>
      <c r="B28" s="63" t="s">
        <v>3</v>
      </c>
      <c r="C28" s="63" t="s">
        <v>430</v>
      </c>
      <c r="D28" s="63" t="s">
        <v>18</v>
      </c>
      <c r="E28" s="63" t="s">
        <v>431</v>
      </c>
      <c r="F28" s="63" t="s">
        <v>19</v>
      </c>
      <c r="G28" s="63" t="s">
        <v>462</v>
      </c>
      <c r="H28" s="63" t="s">
        <v>463</v>
      </c>
      <c r="I28" s="63" t="s">
        <v>329</v>
      </c>
      <c r="J28" s="63"/>
      <c r="K28" s="63"/>
      <c r="L28" s="63" t="s">
        <v>464</v>
      </c>
      <c r="M28" s="63" t="s">
        <v>465</v>
      </c>
      <c r="N28" s="63" t="s">
        <v>304</v>
      </c>
      <c r="O28" s="63" t="str">
        <f>VLOOKUP(G28,'Sheet 1 (2)'!$H$4:$M$536,6,FALSE)</f>
        <v/>
      </c>
      <c r="P28" s="63" t="s">
        <v>466</v>
      </c>
      <c r="Q28" s="63"/>
      <c r="R28" s="63" t="s">
        <v>340</v>
      </c>
      <c r="S28" s="63" t="s">
        <v>304</v>
      </c>
      <c r="T28" s="63" t="str">
        <f>VLOOKUP(G28,'Sheet 1 (2)'!$H$4:$O$536,8,FALSE)</f>
        <v/>
      </c>
      <c r="U28" s="63" t="str">
        <f t="shared" si="1"/>
        <v/>
      </c>
      <c r="V28" s="63"/>
      <c r="W28" s="63" t="s">
        <v>304</v>
      </c>
      <c r="X28" s="63" t="str">
        <f>VLOOKUP(G28,'Sheet 1 (2)'!$H$4:$Q$536,10,FALSE)</f>
        <v/>
      </c>
      <c r="Y28" s="63" t="str">
        <f t="shared" si="2"/>
        <v/>
      </c>
      <c r="Z28" s="63" t="s">
        <v>467</v>
      </c>
      <c r="AA28" s="63" t="s">
        <v>304</v>
      </c>
      <c r="AB28" s="63" t="str">
        <f>VLOOKUP(G28,'Sheet 1 (2)'!$H$4:$S$536,12,FALSE)</f>
        <v/>
      </c>
      <c r="AC28" s="63" t="str">
        <f t="shared" si="3"/>
        <v/>
      </c>
      <c r="AD28" s="63" t="s">
        <v>304</v>
      </c>
      <c r="AE28" s="63" t="str">
        <f>VLOOKUP(G28,'Sheet 1 (2)'!$H$4:$AF$536,25,FALSE)</f>
        <v/>
      </c>
      <c r="AF28" s="63" t="s">
        <v>364</v>
      </c>
      <c r="AG28" s="63" t="str">
        <f t="shared" si="4"/>
        <v/>
      </c>
      <c r="AH28" s="63" t="s">
        <v>304</v>
      </c>
      <c r="AI28" s="91" t="str">
        <f>VLOOKUP(G28,'Sheet 1 (2)'!$H$4:$AG$536,26,FALSE)</f>
        <v>/</v>
      </c>
      <c r="AJ28" s="68" t="s">
        <v>329</v>
      </c>
      <c r="AK28" s="63" t="s">
        <v>304</v>
      </c>
      <c r="AL28" s="63" t="str">
        <f>VLOOKUP(G28,'Sheet 1 (2)'!$H$4:$AH$536,27,FALSE)</f>
        <v/>
      </c>
      <c r="AM28" s="63" t="s">
        <v>468</v>
      </c>
      <c r="AN28" s="63">
        <v>1</v>
      </c>
      <c r="AO28" s="63">
        <f t="shared" si="5"/>
        <v>1</v>
      </c>
      <c r="AP28" s="63" t="s">
        <v>329</v>
      </c>
      <c r="AQ28" s="71" t="s">
        <v>439</v>
      </c>
      <c r="AR28" s="71"/>
    </row>
    <row r="29" spans="1:44" ht="15.75" customHeight="1">
      <c r="A29" s="63" t="s">
        <v>296</v>
      </c>
      <c r="B29" s="63" t="s">
        <v>3</v>
      </c>
      <c r="C29" s="63" t="s">
        <v>469</v>
      </c>
      <c r="D29" s="63" t="s">
        <v>4</v>
      </c>
      <c r="E29" s="63" t="s">
        <v>470</v>
      </c>
      <c r="F29" s="63" t="s">
        <v>5</v>
      </c>
      <c r="G29" s="63" t="s">
        <v>471</v>
      </c>
      <c r="H29" s="63" t="s">
        <v>472</v>
      </c>
      <c r="I29" s="63" t="s">
        <v>329</v>
      </c>
      <c r="J29" s="63"/>
      <c r="K29" s="63"/>
      <c r="L29" s="63" t="s">
        <v>473</v>
      </c>
      <c r="M29" s="68" t="s">
        <v>474</v>
      </c>
      <c r="N29" s="63" t="s">
        <v>304</v>
      </c>
      <c r="O29" s="63" t="str">
        <f>VLOOKUP(G29,'Sheet 1 (2)'!$H$4:$M$536,6,FALSE)</f>
        <v/>
      </c>
      <c r="P29" s="63" t="str">
        <f>IF(N29&lt;&gt;"",N29,O29)</f>
        <v/>
      </c>
      <c r="Q29" s="63"/>
      <c r="R29" s="63" t="s">
        <v>475</v>
      </c>
      <c r="S29" s="63" t="s">
        <v>304</v>
      </c>
      <c r="T29" s="63" t="str">
        <f>VLOOKUP(G29,'Sheet 1 (2)'!$H$4:$O$536,8,FALSE)</f>
        <v/>
      </c>
      <c r="U29" s="63" t="str">
        <f t="shared" si="1"/>
        <v/>
      </c>
      <c r="V29" s="63" t="s">
        <v>476</v>
      </c>
      <c r="W29" s="63" t="s">
        <v>304</v>
      </c>
      <c r="X29" s="63" t="str">
        <f>VLOOKUP(G29,'Sheet 1 (2)'!$H$4:$Q$536,10,FALSE)</f>
        <v/>
      </c>
      <c r="Y29" s="63" t="str">
        <f t="shared" si="2"/>
        <v/>
      </c>
      <c r="Z29" s="63"/>
      <c r="AA29" s="63" t="s">
        <v>304</v>
      </c>
      <c r="AB29" s="63" t="str">
        <f>VLOOKUP(G29,'Sheet 1 (2)'!$H$4:$S$536,12,FALSE)</f>
        <v/>
      </c>
      <c r="AC29" s="63" t="str">
        <f t="shared" si="3"/>
        <v/>
      </c>
      <c r="AD29" s="63" t="s">
        <v>304</v>
      </c>
      <c r="AE29" s="63" t="str">
        <f>VLOOKUP(G29,'Sheet 1 (2)'!$H$4:$AF$536,25,FALSE)</f>
        <v/>
      </c>
      <c r="AF29" s="63" t="s">
        <v>307</v>
      </c>
      <c r="AG29" s="63" t="str">
        <f t="shared" si="4"/>
        <v/>
      </c>
      <c r="AH29" s="63" t="s">
        <v>304</v>
      </c>
      <c r="AI29" s="63" t="str">
        <f>VLOOKUP(G29,'Sheet 1 (2)'!$H$4:$AG$536,26,FALSE)</f>
        <v>NO</v>
      </c>
      <c r="AJ29" s="63" t="s">
        <v>301</v>
      </c>
      <c r="AK29" s="63" t="s">
        <v>304</v>
      </c>
      <c r="AL29" s="63" t="str">
        <f>VLOOKUP(G29,'Sheet 1 (2)'!$H$4:$AH$536,27,FALSE)</f>
        <v/>
      </c>
      <c r="AM29" s="63" t="str">
        <f>IF(AK29&lt;&gt;"",AK29,AL29)</f>
        <v/>
      </c>
      <c r="AN29" s="63">
        <v>1</v>
      </c>
      <c r="AO29" s="63">
        <f t="shared" si="5"/>
        <v>0</v>
      </c>
      <c r="AP29" s="71"/>
      <c r="AQ29" s="71"/>
      <c r="AR29" s="71"/>
    </row>
    <row r="30" spans="1:44" ht="15.75" customHeight="1">
      <c r="A30" s="63" t="s">
        <v>296</v>
      </c>
      <c r="B30" s="63" t="s">
        <v>3</v>
      </c>
      <c r="C30" s="63" t="s">
        <v>469</v>
      </c>
      <c r="D30" s="63" t="s">
        <v>4</v>
      </c>
      <c r="E30" s="63" t="s">
        <v>470</v>
      </c>
      <c r="F30" s="63" t="s">
        <v>5</v>
      </c>
      <c r="G30" s="63" t="s">
        <v>477</v>
      </c>
      <c r="H30" s="63" t="s">
        <v>478</v>
      </c>
      <c r="I30" s="63" t="s">
        <v>329</v>
      </c>
      <c r="J30" s="63"/>
      <c r="K30" s="63"/>
      <c r="L30" s="63" t="s">
        <v>473</v>
      </c>
      <c r="M30" s="68" t="s">
        <v>479</v>
      </c>
      <c r="N30" s="63" t="s">
        <v>304</v>
      </c>
      <c r="O30" s="63" t="str">
        <f>VLOOKUP(G30,'Sheet 1 (2)'!$H$4:$M$536,6,FALSE)</f>
        <v/>
      </c>
      <c r="P30" s="63" t="str">
        <f>IF(N30&lt;&gt;"",N30,O30)</f>
        <v/>
      </c>
      <c r="Q30" s="63"/>
      <c r="R30" s="63" t="s">
        <v>475</v>
      </c>
      <c r="S30" s="63" t="s">
        <v>304</v>
      </c>
      <c r="T30" s="63" t="str">
        <f>VLOOKUP(G30,'Sheet 1 (2)'!$H$4:$O$536,8,FALSE)</f>
        <v/>
      </c>
      <c r="U30" s="63" t="str">
        <f t="shared" si="1"/>
        <v/>
      </c>
      <c r="V30" s="63" t="s">
        <v>476</v>
      </c>
      <c r="W30" s="63" t="s">
        <v>304</v>
      </c>
      <c r="X30" s="63" t="str">
        <f>VLOOKUP(G30,'Sheet 1 (2)'!$H$4:$Q$536,10,FALSE)</f>
        <v/>
      </c>
      <c r="Y30" s="63" t="str">
        <f t="shared" si="2"/>
        <v/>
      </c>
      <c r="Z30" s="63"/>
      <c r="AA30" s="63" t="s">
        <v>304</v>
      </c>
      <c r="AB30" s="63" t="str">
        <f>VLOOKUP(G30,'Sheet 1 (2)'!$H$4:$S$536,12,FALSE)</f>
        <v/>
      </c>
      <c r="AC30" s="63" t="str">
        <f t="shared" si="3"/>
        <v/>
      </c>
      <c r="AD30" s="63" t="s">
        <v>304</v>
      </c>
      <c r="AE30" s="63" t="str">
        <f>VLOOKUP(G30,'Sheet 1 (2)'!$H$4:$AF$536,25,FALSE)</f>
        <v/>
      </c>
      <c r="AF30" s="63" t="s">
        <v>307</v>
      </c>
      <c r="AG30" s="63" t="str">
        <f t="shared" si="4"/>
        <v/>
      </c>
      <c r="AH30" s="63" t="s">
        <v>304</v>
      </c>
      <c r="AI30" s="63" t="str">
        <f>VLOOKUP(G30,'Sheet 1 (2)'!$H$4:$AG$536,26,FALSE)</f>
        <v>NO</v>
      </c>
      <c r="AJ30" s="63" t="s">
        <v>301</v>
      </c>
      <c r="AK30" s="63" t="s">
        <v>304</v>
      </c>
      <c r="AL30" s="63" t="str">
        <f>VLOOKUP(G30,'Sheet 1 (2)'!$H$4:$AH$536,27,FALSE)</f>
        <v/>
      </c>
      <c r="AM30" s="63" t="str">
        <f>IF(AK30&lt;&gt;"",AK30,AL30)</f>
        <v/>
      </c>
      <c r="AN30" s="63">
        <v>1</v>
      </c>
      <c r="AO30" s="63">
        <f t="shared" si="5"/>
        <v>0</v>
      </c>
      <c r="AP30" s="71"/>
      <c r="AQ30" s="71"/>
      <c r="AR30" s="71"/>
    </row>
    <row r="31" spans="1:44" ht="15.75" customHeight="1">
      <c r="A31" s="63" t="s">
        <v>296</v>
      </c>
      <c r="B31" s="63" t="s">
        <v>3</v>
      </c>
      <c r="C31" s="63" t="s">
        <v>469</v>
      </c>
      <c r="D31" s="63" t="s">
        <v>4</v>
      </c>
      <c r="E31" s="63" t="s">
        <v>470</v>
      </c>
      <c r="F31" s="63" t="s">
        <v>5</v>
      </c>
      <c r="G31" s="63" t="s">
        <v>480</v>
      </c>
      <c r="H31" s="63" t="s">
        <v>481</v>
      </c>
      <c r="I31" s="63" t="s">
        <v>329</v>
      </c>
      <c r="J31" s="63"/>
      <c r="K31" s="63"/>
      <c r="L31" s="63" t="s">
        <v>473</v>
      </c>
      <c r="M31" s="63" t="s">
        <v>482</v>
      </c>
      <c r="N31" s="63" t="s">
        <v>304</v>
      </c>
      <c r="O31" s="63" t="str">
        <f>VLOOKUP(G31,'Sheet 1 (2)'!$H$4:$M$536,6,FALSE)</f>
        <v/>
      </c>
      <c r="P31" s="63" t="s">
        <v>483</v>
      </c>
      <c r="Q31" s="63"/>
      <c r="R31" s="63" t="s">
        <v>475</v>
      </c>
      <c r="S31" s="63" t="s">
        <v>304</v>
      </c>
      <c r="T31" s="63" t="str">
        <f>VLOOKUP(G31,'Sheet 1 (2)'!$H$4:$O$536,8,FALSE)</f>
        <v/>
      </c>
      <c r="U31" s="63" t="str">
        <f t="shared" si="1"/>
        <v/>
      </c>
      <c r="V31" s="63" t="s">
        <v>484</v>
      </c>
      <c r="W31" s="63" t="s">
        <v>304</v>
      </c>
      <c r="X31" s="63" t="str">
        <f>VLOOKUP(G31,'Sheet 1 (2)'!$H$4:$Q$536,10,FALSE)</f>
        <v/>
      </c>
      <c r="Y31" s="63" t="str">
        <f t="shared" si="2"/>
        <v/>
      </c>
      <c r="Z31" s="63"/>
      <c r="AA31" s="63" t="s">
        <v>304</v>
      </c>
      <c r="AB31" s="63" t="str">
        <f>VLOOKUP(G31,'Sheet 1 (2)'!$H$4:$S$536,12,FALSE)</f>
        <v/>
      </c>
      <c r="AC31" s="63" t="str">
        <f t="shared" si="3"/>
        <v/>
      </c>
      <c r="AD31" s="63" t="s">
        <v>304</v>
      </c>
      <c r="AE31" s="63" t="str">
        <f>VLOOKUP(G31,'Sheet 1 (2)'!$H$4:$AF$536,25,FALSE)</f>
        <v/>
      </c>
      <c r="AF31" s="63" t="s">
        <v>307</v>
      </c>
      <c r="AG31" s="63" t="str">
        <f t="shared" si="4"/>
        <v/>
      </c>
      <c r="AH31" s="63" t="s">
        <v>304</v>
      </c>
      <c r="AI31" s="63" t="str">
        <f>VLOOKUP(G31,'Sheet 1 (2)'!$H$4:$AG$536,26,FALSE)</f>
        <v>NO</v>
      </c>
      <c r="AJ31" s="63" t="s">
        <v>301</v>
      </c>
      <c r="AK31" s="63" t="s">
        <v>304</v>
      </c>
      <c r="AL31" s="63" t="str">
        <f>VLOOKUP(G31,'Sheet 1 (2)'!$H$4:$AH$536,27,FALSE)</f>
        <v/>
      </c>
      <c r="AM31" s="63" t="s">
        <v>485</v>
      </c>
      <c r="AN31" s="63">
        <v>1</v>
      </c>
      <c r="AO31" s="63">
        <f t="shared" si="5"/>
        <v>0</v>
      </c>
      <c r="AP31" s="63" t="s">
        <v>301</v>
      </c>
      <c r="AQ31" s="71"/>
      <c r="AR31" s="71"/>
    </row>
    <row r="32" spans="1:44" ht="15.75" customHeight="1">
      <c r="A32" s="63" t="s">
        <v>296</v>
      </c>
      <c r="B32" s="63" t="s">
        <v>3</v>
      </c>
      <c r="C32" s="63" t="s">
        <v>486</v>
      </c>
      <c r="D32" s="63" t="s">
        <v>6</v>
      </c>
      <c r="E32" s="63" t="s">
        <v>487</v>
      </c>
      <c r="F32" s="63" t="s">
        <v>7</v>
      </c>
      <c r="G32" s="63" t="s">
        <v>488</v>
      </c>
      <c r="H32" s="63" t="s">
        <v>489</v>
      </c>
      <c r="I32" s="63" t="s">
        <v>301</v>
      </c>
      <c r="J32" s="63"/>
      <c r="K32" s="63"/>
      <c r="L32" s="63" t="s">
        <v>490</v>
      </c>
      <c r="M32" s="68" t="s">
        <v>491</v>
      </c>
      <c r="N32" s="63" t="s">
        <v>304</v>
      </c>
      <c r="O32" s="63" t="str">
        <f>VLOOKUP(G32,'Sheet 1 (2)'!$H$4:$M$536,6,FALSE)</f>
        <v/>
      </c>
      <c r="P32" s="63" t="str">
        <f t="shared" ref="P32:P64" si="8">IF(N32&lt;&gt;"",N32,O32)</f>
        <v/>
      </c>
      <c r="Q32" s="63"/>
      <c r="R32" s="63" t="s">
        <v>492</v>
      </c>
      <c r="S32" s="63" t="s">
        <v>304</v>
      </c>
      <c r="T32" s="63" t="str">
        <f>VLOOKUP(G32,'Sheet 1 (2)'!$H$4:$O$536,8,FALSE)</f>
        <v/>
      </c>
      <c r="U32" s="63" t="str">
        <f t="shared" si="1"/>
        <v/>
      </c>
      <c r="V32" s="63"/>
      <c r="W32" s="63" t="s">
        <v>304</v>
      </c>
      <c r="X32" s="63" t="str">
        <f>VLOOKUP(G32,'Sheet 1 (2)'!$H$4:$Q$536,10,FALSE)</f>
        <v/>
      </c>
      <c r="Y32" s="63" t="str">
        <f t="shared" si="2"/>
        <v/>
      </c>
      <c r="Z32" s="63"/>
      <c r="AA32" s="63" t="s">
        <v>304</v>
      </c>
      <c r="AB32" s="63" t="str">
        <f>VLOOKUP(G32,'Sheet 1 (2)'!$H$4:$S$536,12,FALSE)</f>
        <v/>
      </c>
      <c r="AC32" s="63" t="str">
        <f t="shared" si="3"/>
        <v/>
      </c>
      <c r="AD32" s="63" t="s">
        <v>304</v>
      </c>
      <c r="AE32" s="63" t="str">
        <f>VLOOKUP(G32,'Sheet 1 (2)'!$H$4:$AF$536,25,FALSE)</f>
        <v/>
      </c>
      <c r="AF32" s="63" t="s">
        <v>307</v>
      </c>
      <c r="AG32" s="63" t="str">
        <f t="shared" si="4"/>
        <v/>
      </c>
      <c r="AH32" s="63" t="s">
        <v>304</v>
      </c>
      <c r="AI32" s="63" t="str">
        <f>VLOOKUP(G32,'Sheet 1 (2)'!$H$4:$AG$536,26,FALSE)</f>
        <v>NO</v>
      </c>
      <c r="AJ32" s="63" t="s">
        <v>301</v>
      </c>
      <c r="AK32" s="63" t="s">
        <v>304</v>
      </c>
      <c r="AL32" s="63" t="str">
        <f>VLOOKUP(G32,'Sheet 1 (2)'!$H$4:$AH$536,27,FALSE)</f>
        <v/>
      </c>
      <c r="AM32" s="63" t="str">
        <f t="shared" ref="AM32:AM63" si="9">IF(AK32&lt;&gt;"",AK32,AL32)</f>
        <v/>
      </c>
      <c r="AN32" s="63">
        <v>1</v>
      </c>
      <c r="AO32" s="63">
        <f t="shared" si="5"/>
        <v>0</v>
      </c>
      <c r="AP32" s="71"/>
      <c r="AQ32" s="71"/>
      <c r="AR32" s="71"/>
    </row>
    <row r="33" spans="1:44" ht="15.75" customHeight="1">
      <c r="A33" s="63" t="s">
        <v>296</v>
      </c>
      <c r="B33" s="63" t="s">
        <v>3</v>
      </c>
      <c r="C33" s="63" t="s">
        <v>493</v>
      </c>
      <c r="D33" s="63" t="s">
        <v>20</v>
      </c>
      <c r="E33" s="63" t="s">
        <v>494</v>
      </c>
      <c r="F33" s="63" t="s">
        <v>21</v>
      </c>
      <c r="G33" s="63" t="s">
        <v>495</v>
      </c>
      <c r="H33" s="63" t="s">
        <v>496</v>
      </c>
      <c r="I33" s="63" t="s">
        <v>329</v>
      </c>
      <c r="J33" s="63"/>
      <c r="K33" s="63"/>
      <c r="L33" s="63" t="s">
        <v>388</v>
      </c>
      <c r="M33" s="63" t="s">
        <v>497</v>
      </c>
      <c r="N33" s="63" t="s">
        <v>304</v>
      </c>
      <c r="O33" s="63" t="str">
        <f>VLOOKUP(G33,'Sheet 1 (2)'!$H$4:$M$536,6,FALSE)</f>
        <v/>
      </c>
      <c r="P33" s="63" t="str">
        <f t="shared" si="8"/>
        <v/>
      </c>
      <c r="Q33" s="63"/>
      <c r="R33" s="63" t="s">
        <v>498</v>
      </c>
      <c r="S33" s="63" t="s">
        <v>304</v>
      </c>
      <c r="T33" s="63" t="str">
        <f>VLOOKUP(G33,'Sheet 1 (2)'!$H$4:$O$536,8,FALSE)</f>
        <v/>
      </c>
      <c r="U33" s="63" t="str">
        <f t="shared" si="1"/>
        <v/>
      </c>
      <c r="V33" s="63"/>
      <c r="W33" s="63" t="s">
        <v>304</v>
      </c>
      <c r="X33" s="63" t="str">
        <f>VLOOKUP(G33,'Sheet 1 (2)'!$H$4:$Q$536,10,FALSE)</f>
        <v/>
      </c>
      <c r="Y33" s="63" t="str">
        <f t="shared" si="2"/>
        <v/>
      </c>
      <c r="Z33" s="63" t="s">
        <v>499</v>
      </c>
      <c r="AA33" s="63" t="s">
        <v>304</v>
      </c>
      <c r="AB33" s="63" t="str">
        <f>VLOOKUP(G33,'Sheet 1 (2)'!$H$4:$S$536,12,FALSE)</f>
        <v/>
      </c>
      <c r="AC33" s="63" t="str">
        <f t="shared" si="3"/>
        <v/>
      </c>
      <c r="AD33" s="63" t="s">
        <v>304</v>
      </c>
      <c r="AE33" s="63" t="str">
        <f>VLOOKUP(G33,'Sheet 1 (2)'!$H$4:$AF$536,25,FALSE)</f>
        <v/>
      </c>
      <c r="AF33" s="63" t="s">
        <v>364</v>
      </c>
      <c r="AG33" s="63" t="str">
        <f t="shared" si="4"/>
        <v/>
      </c>
      <c r="AH33" s="63" t="s">
        <v>304</v>
      </c>
      <c r="AI33" s="63" t="str">
        <f>VLOOKUP(G33,'Sheet 1 (2)'!$H$4:$AG$536,26,FALSE)</f>
        <v>SI</v>
      </c>
      <c r="AJ33" s="63" t="s">
        <v>329</v>
      </c>
      <c r="AK33" s="63" t="s">
        <v>304</v>
      </c>
      <c r="AL33" s="63" t="str">
        <f>VLOOKUP(G33,'Sheet 1 (2)'!$H$4:$AH$536,27,FALSE)</f>
        <v/>
      </c>
      <c r="AM33" s="63" t="str">
        <f t="shared" si="9"/>
        <v/>
      </c>
      <c r="AN33" s="63">
        <v>1</v>
      </c>
      <c r="AO33" s="63">
        <f t="shared" si="5"/>
        <v>1</v>
      </c>
      <c r="AP33" s="63" t="s">
        <v>329</v>
      </c>
      <c r="AQ33" s="63" t="s">
        <v>329</v>
      </c>
      <c r="AR33" s="63" t="s">
        <v>329</v>
      </c>
    </row>
    <row r="34" spans="1:44" ht="15.75" customHeight="1">
      <c r="A34" s="63" t="s">
        <v>296</v>
      </c>
      <c r="B34" s="63" t="s">
        <v>3</v>
      </c>
      <c r="C34" s="63" t="s">
        <v>493</v>
      </c>
      <c r="D34" s="63" t="s">
        <v>20</v>
      </c>
      <c r="E34" s="63" t="s">
        <v>494</v>
      </c>
      <c r="F34" s="63" t="s">
        <v>21</v>
      </c>
      <c r="G34" s="63" t="s">
        <v>500</v>
      </c>
      <c r="H34" s="63" t="s">
        <v>501</v>
      </c>
      <c r="I34" s="63" t="s">
        <v>329</v>
      </c>
      <c r="J34" s="63"/>
      <c r="K34" s="63"/>
      <c r="L34" s="63" t="s">
        <v>388</v>
      </c>
      <c r="M34" s="63" t="s">
        <v>502</v>
      </c>
      <c r="N34" s="63" t="s">
        <v>304</v>
      </c>
      <c r="O34" s="63" t="str">
        <f>VLOOKUP(G34,'Sheet 1 (2)'!$H$4:$M$536,6,FALSE)</f>
        <v>Programar como mínimo los casos de infección respiratoria aguda en menores de 05 años, registrados con los siguientes diagnósticos: J02, J02.0, J02.9, J03, J03.0, J03.8, J03.9, correspondientes a las atenciones ambulatorias en los últimos 3 años (considerando el año con mayor número de atenciones).</v>
      </c>
      <c r="P34" s="63" t="str">
        <f t="shared" si="8"/>
        <v>Programar como mínimo los casos de infección respiratoria aguda en menores de 05 años, registrados con los siguientes diagnósticos: J02, J02.0, J02.9, J03, J03.0, J03.8, J03.9, correspondientes a las atenciones ambulatorias en los últimos 3 años (considerando el año con mayor número de atenciones).</v>
      </c>
      <c r="Q34" s="63"/>
      <c r="R34" s="63" t="s">
        <v>498</v>
      </c>
      <c r="S34" s="63" t="s">
        <v>304</v>
      </c>
      <c r="T34" s="63" t="str">
        <f>VLOOKUP(G34,'Sheet 1 (2)'!$H$4:$O$536,8,FALSE)</f>
        <v/>
      </c>
      <c r="U34" s="63" t="str">
        <f t="shared" si="1"/>
        <v/>
      </c>
      <c r="V34" s="63"/>
      <c r="W34" s="63" t="s">
        <v>304</v>
      </c>
      <c r="X34" s="63" t="str">
        <f>VLOOKUP(G34,'Sheet 1 (2)'!$H$4:$Q$536,10,FALSE)</f>
        <v/>
      </c>
      <c r="Y34" s="63" t="str">
        <f t="shared" si="2"/>
        <v/>
      </c>
      <c r="Z34" s="63" t="s">
        <v>503</v>
      </c>
      <c r="AA34" s="63" t="s">
        <v>304</v>
      </c>
      <c r="AB34" s="63" t="str">
        <f>VLOOKUP(G34,'Sheet 1 (2)'!$H$4:$S$536,12,FALSE)</f>
        <v/>
      </c>
      <c r="AC34" s="63" t="str">
        <f t="shared" si="3"/>
        <v/>
      </c>
      <c r="AD34" s="63" t="s">
        <v>304</v>
      </c>
      <c r="AE34" s="63" t="str">
        <f>VLOOKUP(G34,'Sheet 1 (2)'!$H$4:$AF$536,25,FALSE)</f>
        <v/>
      </c>
      <c r="AF34" s="63" t="s">
        <v>504</v>
      </c>
      <c r="AG34" s="63" t="str">
        <f t="shared" si="4"/>
        <v/>
      </c>
      <c r="AH34" s="63" t="s">
        <v>304</v>
      </c>
      <c r="AI34" s="63" t="str">
        <f>VLOOKUP(G34,'Sheet 1 (2)'!$H$4:$AG$536,26,FALSE)</f>
        <v>SI</v>
      </c>
      <c r="AJ34" s="63" t="s">
        <v>329</v>
      </c>
      <c r="AK34" s="63" t="s">
        <v>304</v>
      </c>
      <c r="AL34" s="63" t="str">
        <f>VLOOKUP(G34,'Sheet 1 (2)'!$H$4:$AH$536,27,FALSE)</f>
        <v/>
      </c>
      <c r="AM34" s="63" t="str">
        <f t="shared" si="9"/>
        <v/>
      </c>
      <c r="AN34" s="63">
        <v>1</v>
      </c>
      <c r="AO34" s="63">
        <f t="shared" si="5"/>
        <v>1</v>
      </c>
      <c r="AP34" s="63" t="s">
        <v>329</v>
      </c>
      <c r="AQ34" s="71" t="s">
        <v>505</v>
      </c>
      <c r="AR34" s="63" t="s">
        <v>329</v>
      </c>
    </row>
    <row r="35" spans="1:44" ht="15.75" customHeight="1">
      <c r="A35" s="63" t="s">
        <v>296</v>
      </c>
      <c r="B35" s="63" t="s">
        <v>3</v>
      </c>
      <c r="C35" s="63" t="s">
        <v>493</v>
      </c>
      <c r="D35" s="63" t="s">
        <v>20</v>
      </c>
      <c r="E35" s="63" t="s">
        <v>494</v>
      </c>
      <c r="F35" s="63" t="s">
        <v>21</v>
      </c>
      <c r="G35" s="63" t="s">
        <v>506</v>
      </c>
      <c r="H35" s="63" t="s">
        <v>507</v>
      </c>
      <c r="I35" s="63" t="s">
        <v>329</v>
      </c>
      <c r="J35" s="63"/>
      <c r="K35" s="63"/>
      <c r="L35" s="63" t="s">
        <v>388</v>
      </c>
      <c r="M35" s="63" t="s">
        <v>508</v>
      </c>
      <c r="N35" s="63" t="s">
        <v>304</v>
      </c>
      <c r="O35" s="63" t="str">
        <f>VLOOKUP(G35,'Sheet 1 (2)'!$H$4:$M$536,6,FALSE)</f>
        <v>Programar como mínimo los casos de infecciones agudas del oído medio en menores de 05 años, registrados con los siguientes diagnósticos: H65, H65.0, H65.1, H66.0, H66.9 correspondientes a las atenciones ambulatorias en los últimos 3 años (considerando el año con mayor número de atenciones).</v>
      </c>
      <c r="P35" s="63" t="str">
        <f t="shared" si="8"/>
        <v>Programar como mínimo los casos de infecciones agudas del oído medio en menores de 05 años, registrados con los siguientes diagnósticos: H65, H65.0, H65.1, H66.0, H66.9 correspondientes a las atenciones ambulatorias en los últimos 3 años (considerando el año con mayor número de atenciones).</v>
      </c>
      <c r="Q35" s="63"/>
      <c r="R35" s="63" t="s">
        <v>498</v>
      </c>
      <c r="S35" s="63" t="s">
        <v>304</v>
      </c>
      <c r="T35" s="63" t="str">
        <f>VLOOKUP(G35,'Sheet 1 (2)'!$H$4:$O$536,8,FALSE)</f>
        <v/>
      </c>
      <c r="U35" s="63" t="str">
        <f t="shared" si="1"/>
        <v/>
      </c>
      <c r="V35" s="63"/>
      <c r="W35" s="63" t="s">
        <v>304</v>
      </c>
      <c r="X35" s="63" t="str">
        <f>VLOOKUP(G35,'Sheet 1 (2)'!$H$4:$Q$536,10,FALSE)</f>
        <v/>
      </c>
      <c r="Y35" s="63" t="str">
        <f t="shared" si="2"/>
        <v/>
      </c>
      <c r="Z35" s="63" t="s">
        <v>509</v>
      </c>
      <c r="AA35" s="63" t="s">
        <v>304</v>
      </c>
      <c r="AB35" s="63" t="str">
        <f>VLOOKUP(G35,'Sheet 1 (2)'!$H$4:$S$536,12,FALSE)</f>
        <v/>
      </c>
      <c r="AC35" s="63" t="str">
        <f t="shared" si="3"/>
        <v/>
      </c>
      <c r="AD35" s="63" t="s">
        <v>304</v>
      </c>
      <c r="AE35" s="63" t="str">
        <f>VLOOKUP(G35,'Sheet 1 (2)'!$H$4:$AF$536,25,FALSE)</f>
        <v/>
      </c>
      <c r="AF35" s="63" t="s">
        <v>504</v>
      </c>
      <c r="AG35" s="63" t="str">
        <f t="shared" si="4"/>
        <v/>
      </c>
      <c r="AH35" s="63" t="s">
        <v>304</v>
      </c>
      <c r="AI35" s="63" t="str">
        <f>VLOOKUP(G35,'Sheet 1 (2)'!$H$4:$AG$536,26,FALSE)</f>
        <v>SI</v>
      </c>
      <c r="AJ35" s="63" t="s">
        <v>329</v>
      </c>
      <c r="AK35" s="63" t="s">
        <v>304</v>
      </c>
      <c r="AL35" s="63" t="str">
        <f>VLOOKUP(G35,'Sheet 1 (2)'!$H$4:$AH$536,27,FALSE)</f>
        <v/>
      </c>
      <c r="AM35" s="63" t="str">
        <f t="shared" si="9"/>
        <v/>
      </c>
      <c r="AN35" s="63">
        <v>1</v>
      </c>
      <c r="AO35" s="63">
        <f t="shared" si="5"/>
        <v>1</v>
      </c>
      <c r="AP35" s="63" t="s">
        <v>329</v>
      </c>
      <c r="AQ35" s="63" t="s">
        <v>329</v>
      </c>
      <c r="AR35" s="63" t="s">
        <v>329</v>
      </c>
    </row>
    <row r="36" spans="1:44" ht="15.75" customHeight="1">
      <c r="A36" s="63" t="s">
        <v>296</v>
      </c>
      <c r="B36" s="63" t="s">
        <v>3</v>
      </c>
      <c r="C36" s="63" t="s">
        <v>493</v>
      </c>
      <c r="D36" s="63" t="s">
        <v>20</v>
      </c>
      <c r="E36" s="63" t="s">
        <v>494</v>
      </c>
      <c r="F36" s="63" t="s">
        <v>21</v>
      </c>
      <c r="G36" s="63" t="s">
        <v>510</v>
      </c>
      <c r="H36" s="63" t="s">
        <v>511</v>
      </c>
      <c r="I36" s="63" t="s">
        <v>329</v>
      </c>
      <c r="J36" s="63"/>
      <c r="K36" s="63"/>
      <c r="L36" s="63" t="s">
        <v>388</v>
      </c>
      <c r="M36" s="63" t="s">
        <v>512</v>
      </c>
      <c r="N36" s="63" t="s">
        <v>304</v>
      </c>
      <c r="O36" s="63" t="str">
        <f>VLOOKUP(G36,'Sheet 1 (2)'!$H$4:$M$536,6,FALSE)</f>
        <v>Programar como mínimo los casos de sinusitis aguda en menores de 5 años, registrados con el siguiente diagnóstico: J01, J01.0, J01.1, J01.2, J01.3, J01.4, J01.9, correspondientes a las atenciones ambulatorias en los últimos 3 años (considerando el año con mayor número de atenciones).</v>
      </c>
      <c r="P36" s="63" t="str">
        <f t="shared" si="8"/>
        <v>Programar como mínimo los casos de sinusitis aguda en menores de 5 años, registrados con el siguiente diagnóstico: J01, J01.0, J01.1, J01.2, J01.3, J01.4, J01.9, correspondientes a las atenciones ambulatorias en los últimos 3 años (considerando el año con mayor número de atenciones).</v>
      </c>
      <c r="Q36" s="63"/>
      <c r="R36" s="63" t="s">
        <v>498</v>
      </c>
      <c r="S36" s="63" t="s">
        <v>304</v>
      </c>
      <c r="T36" s="63" t="str">
        <f>VLOOKUP(G36,'Sheet 1 (2)'!$H$4:$O$536,8,FALSE)</f>
        <v/>
      </c>
      <c r="U36" s="63" t="str">
        <f t="shared" si="1"/>
        <v/>
      </c>
      <c r="V36" s="63"/>
      <c r="W36" s="63" t="s">
        <v>304</v>
      </c>
      <c r="X36" s="63" t="str">
        <f>VLOOKUP(G36,'Sheet 1 (2)'!$H$4:$Q$536,10,FALSE)</f>
        <v/>
      </c>
      <c r="Y36" s="63" t="str">
        <f t="shared" si="2"/>
        <v/>
      </c>
      <c r="Z36" s="63" t="s">
        <v>513</v>
      </c>
      <c r="AA36" s="63" t="s">
        <v>304</v>
      </c>
      <c r="AB36" s="63" t="str">
        <f>VLOOKUP(G36,'Sheet 1 (2)'!$H$4:$S$536,12,FALSE)</f>
        <v/>
      </c>
      <c r="AC36" s="63" t="str">
        <f t="shared" si="3"/>
        <v/>
      </c>
      <c r="AD36" s="63" t="s">
        <v>304</v>
      </c>
      <c r="AE36" s="63" t="str">
        <f>VLOOKUP(G36,'Sheet 1 (2)'!$H$4:$AF$536,25,FALSE)</f>
        <v/>
      </c>
      <c r="AF36" s="63" t="s">
        <v>364</v>
      </c>
      <c r="AG36" s="63" t="str">
        <f t="shared" si="4"/>
        <v/>
      </c>
      <c r="AH36" s="63" t="s">
        <v>304</v>
      </c>
      <c r="AI36" s="63" t="str">
        <f>VLOOKUP(G36,'Sheet 1 (2)'!$H$4:$AG$536,26,FALSE)</f>
        <v>SI</v>
      </c>
      <c r="AJ36" s="63" t="s">
        <v>329</v>
      </c>
      <c r="AK36" s="63" t="s">
        <v>304</v>
      </c>
      <c r="AL36" s="63" t="str">
        <f>VLOOKUP(G36,'Sheet 1 (2)'!$H$4:$AH$536,27,FALSE)</f>
        <v/>
      </c>
      <c r="AM36" s="63" t="str">
        <f t="shared" si="9"/>
        <v/>
      </c>
      <c r="AN36" s="63">
        <v>1</v>
      </c>
      <c r="AO36" s="63">
        <f t="shared" si="5"/>
        <v>1</v>
      </c>
      <c r="AP36" s="63" t="s">
        <v>329</v>
      </c>
      <c r="AQ36" s="63" t="s">
        <v>329</v>
      </c>
      <c r="AR36" s="63" t="s">
        <v>329</v>
      </c>
    </row>
    <row r="37" spans="1:44" ht="15.75" customHeight="1">
      <c r="A37" s="63" t="s">
        <v>296</v>
      </c>
      <c r="B37" s="63" t="s">
        <v>3</v>
      </c>
      <c r="C37" s="63" t="s">
        <v>493</v>
      </c>
      <c r="D37" s="63" t="s">
        <v>20</v>
      </c>
      <c r="E37" s="63" t="s">
        <v>494</v>
      </c>
      <c r="F37" s="63" t="s">
        <v>21</v>
      </c>
      <c r="G37" s="63" t="s">
        <v>514</v>
      </c>
      <c r="H37" s="63" t="s">
        <v>515</v>
      </c>
      <c r="I37" s="63" t="s">
        <v>329</v>
      </c>
      <c r="J37" s="63"/>
      <c r="K37" s="63"/>
      <c r="L37" s="63" t="s">
        <v>388</v>
      </c>
      <c r="M37" s="63" t="s">
        <v>516</v>
      </c>
      <c r="N37" s="63" t="s">
        <v>304</v>
      </c>
      <c r="O37" s="63" t="str">
        <f>VLOOKUP(G37,'Sheet 1 (2)'!$H$4:$M$536,6,FALSE)</f>
        <v>Programar como mínimo los casos de infección respiratoria aguda no complicada en menores de 05 años, registrados con los diagnósticos: J12, J12.9, J15, J15.9, J18.9, correspondientes a las atenciones ambulatorias en los últimos 3 años (considerando el año con mayor número de atenciones).</v>
      </c>
      <c r="P37" s="63" t="str">
        <f t="shared" si="8"/>
        <v>Programar como mínimo los casos de infección respiratoria aguda no complicada en menores de 05 años, registrados con los diagnósticos: J12, J12.9, J15, J15.9, J18.9, correspondientes a las atenciones ambulatorias en los últimos 3 años (considerando el año con mayor número de atenciones).</v>
      </c>
      <c r="Q37" s="63"/>
      <c r="R37" s="63" t="s">
        <v>498</v>
      </c>
      <c r="S37" s="63" t="s">
        <v>304</v>
      </c>
      <c r="T37" s="63" t="str">
        <f>VLOOKUP(G37,'Sheet 1 (2)'!$H$4:$O$536,8,FALSE)</f>
        <v/>
      </c>
      <c r="U37" s="63" t="str">
        <f t="shared" si="1"/>
        <v/>
      </c>
      <c r="V37" s="63"/>
      <c r="W37" s="63" t="s">
        <v>304</v>
      </c>
      <c r="X37" s="63" t="str">
        <f>VLOOKUP(G37,'Sheet 1 (2)'!$H$4:$Q$536,10,FALSE)</f>
        <v/>
      </c>
      <c r="Y37" s="63" t="str">
        <f t="shared" si="2"/>
        <v/>
      </c>
      <c r="Z37" s="63" t="s">
        <v>517</v>
      </c>
      <c r="AA37" s="63" t="s">
        <v>304</v>
      </c>
      <c r="AB37" s="63" t="str">
        <f>VLOOKUP(G37,'Sheet 1 (2)'!$H$4:$S$536,12,FALSE)</f>
        <v/>
      </c>
      <c r="AC37" s="63" t="str">
        <f t="shared" si="3"/>
        <v/>
      </c>
      <c r="AD37" s="63" t="s">
        <v>304</v>
      </c>
      <c r="AE37" s="63" t="str">
        <f>VLOOKUP(G37,'Sheet 1 (2)'!$H$4:$AF$536,25,FALSE)</f>
        <v/>
      </c>
      <c r="AF37" s="63" t="s">
        <v>364</v>
      </c>
      <c r="AG37" s="63" t="str">
        <f t="shared" si="4"/>
        <v/>
      </c>
      <c r="AH37" s="63" t="s">
        <v>304</v>
      </c>
      <c r="AI37" s="63" t="str">
        <f>VLOOKUP(G37,'Sheet 1 (2)'!$H$4:$AG$536,26,FALSE)</f>
        <v>SI</v>
      </c>
      <c r="AJ37" s="63" t="s">
        <v>329</v>
      </c>
      <c r="AK37" s="63" t="s">
        <v>304</v>
      </c>
      <c r="AL37" s="63" t="str">
        <f>VLOOKUP(G37,'Sheet 1 (2)'!$H$4:$AH$536,27,FALSE)</f>
        <v/>
      </c>
      <c r="AM37" s="63" t="str">
        <f t="shared" si="9"/>
        <v/>
      </c>
      <c r="AN37" s="63">
        <v>1</v>
      </c>
      <c r="AO37" s="63">
        <f t="shared" si="5"/>
        <v>1</v>
      </c>
      <c r="AP37" s="63" t="s">
        <v>329</v>
      </c>
      <c r="AQ37" s="63" t="s">
        <v>329</v>
      </c>
      <c r="AR37" s="63" t="s">
        <v>329</v>
      </c>
    </row>
    <row r="38" spans="1:44" ht="15.75" customHeight="1">
      <c r="A38" s="63" t="s">
        <v>296</v>
      </c>
      <c r="B38" s="63" t="s">
        <v>3</v>
      </c>
      <c r="C38" s="63" t="s">
        <v>518</v>
      </c>
      <c r="D38" s="63" t="s">
        <v>22</v>
      </c>
      <c r="E38" s="63" t="s">
        <v>519</v>
      </c>
      <c r="F38" s="63" t="s">
        <v>23</v>
      </c>
      <c r="G38" s="63" t="s">
        <v>520</v>
      </c>
      <c r="H38" s="63" t="s">
        <v>521</v>
      </c>
      <c r="I38" s="63" t="s">
        <v>329</v>
      </c>
      <c r="J38" s="63"/>
      <c r="K38" s="63"/>
      <c r="L38" s="63" t="s">
        <v>388</v>
      </c>
      <c r="M38" s="63" t="s">
        <v>522</v>
      </c>
      <c r="N38" s="63" t="s">
        <v>304</v>
      </c>
      <c r="O38" s="63" t="str">
        <f>VLOOKUP(G38,'Sheet 1 (2)'!$H$4:$M$536,6,FALSE)</f>
        <v/>
      </c>
      <c r="P38" s="63" t="str">
        <f t="shared" si="8"/>
        <v/>
      </c>
      <c r="Q38" s="63"/>
      <c r="R38" s="63" t="s">
        <v>498</v>
      </c>
      <c r="S38" s="63" t="s">
        <v>304</v>
      </c>
      <c r="T38" s="63" t="str">
        <f>VLOOKUP(G38,'Sheet 1 (2)'!$H$4:$O$536,8,FALSE)</f>
        <v/>
      </c>
      <c r="U38" s="63" t="str">
        <f t="shared" si="1"/>
        <v/>
      </c>
      <c r="V38" s="63"/>
      <c r="W38" s="63" t="s">
        <v>304</v>
      </c>
      <c r="X38" s="63" t="str">
        <f>VLOOKUP(G38,'Sheet 1 (2)'!$H$4:$Q$536,10,FALSE)</f>
        <v/>
      </c>
      <c r="Y38" s="63" t="str">
        <f t="shared" si="2"/>
        <v/>
      </c>
      <c r="Z38" s="63" t="s">
        <v>523</v>
      </c>
      <c r="AA38" s="63" t="s">
        <v>304</v>
      </c>
      <c r="AB38" s="63" t="str">
        <f>VLOOKUP(G38,'Sheet 1 (2)'!$H$4:$S$536,12,FALSE)</f>
        <v/>
      </c>
      <c r="AC38" s="63" t="str">
        <f t="shared" si="3"/>
        <v/>
      </c>
      <c r="AD38" s="63" t="s">
        <v>304</v>
      </c>
      <c r="AE38" s="63" t="str">
        <f>VLOOKUP(G38,'Sheet 1 (2)'!$H$4:$AF$536,25,FALSE)</f>
        <v/>
      </c>
      <c r="AF38" s="63" t="s">
        <v>364</v>
      </c>
      <c r="AG38" s="63" t="str">
        <f t="shared" si="4"/>
        <v/>
      </c>
      <c r="AH38" s="63" t="s">
        <v>304</v>
      </c>
      <c r="AI38" s="63" t="str">
        <f>VLOOKUP(G38,'Sheet 1 (2)'!$H$4:$AG$536,26,FALSE)</f>
        <v>SI</v>
      </c>
      <c r="AJ38" s="63" t="s">
        <v>329</v>
      </c>
      <c r="AK38" s="63" t="s">
        <v>304</v>
      </c>
      <c r="AL38" s="63" t="str">
        <f>VLOOKUP(G38,'Sheet 1 (2)'!$H$4:$AH$536,27,FALSE)</f>
        <v/>
      </c>
      <c r="AM38" s="63" t="str">
        <f t="shared" si="9"/>
        <v/>
      </c>
      <c r="AN38" s="63">
        <v>1</v>
      </c>
      <c r="AO38" s="63">
        <f t="shared" si="5"/>
        <v>1</v>
      </c>
      <c r="AP38" s="63" t="s">
        <v>329</v>
      </c>
      <c r="AQ38" s="71"/>
      <c r="AR38" s="71"/>
    </row>
    <row r="39" spans="1:44" ht="15.75" customHeight="1">
      <c r="A39" s="63" t="s">
        <v>296</v>
      </c>
      <c r="B39" s="63" t="s">
        <v>3</v>
      </c>
      <c r="C39" s="63" t="s">
        <v>518</v>
      </c>
      <c r="D39" s="63" t="s">
        <v>22</v>
      </c>
      <c r="E39" s="63" t="s">
        <v>519</v>
      </c>
      <c r="F39" s="63" t="s">
        <v>23</v>
      </c>
      <c r="G39" s="63" t="s">
        <v>524</v>
      </c>
      <c r="H39" s="63" t="s">
        <v>525</v>
      </c>
      <c r="I39" s="63" t="s">
        <v>329</v>
      </c>
      <c r="J39" s="63"/>
      <c r="K39" s="63"/>
      <c r="L39" s="63" t="s">
        <v>388</v>
      </c>
      <c r="M39" s="63" t="s">
        <v>526</v>
      </c>
      <c r="N39" s="63" t="s">
        <v>304</v>
      </c>
      <c r="O39" s="63" t="str">
        <f>VLOOKUP(G39,'Sheet 1 (2)'!$H$4:$M$536,6,FALSE)</f>
        <v>Programar como mínimo los casos de EDA disentérica en menores de 05 años, registrados con los siguientes diagnósticos: A03, A03.0 A03.9, A04.2, A04.3, A04.5, A06.0, correspondientes a las atenciones ambulatorias, en los últimos 3 años (considerando el año con mayor número de atenciones).</v>
      </c>
      <c r="P39" s="63" t="str">
        <f t="shared" si="8"/>
        <v>Programar como mínimo los casos de EDA disentérica en menores de 05 años, registrados con los siguientes diagnósticos: A03, A03.0 A03.9, A04.2, A04.3, A04.5, A06.0, correspondientes a las atenciones ambulatorias, en los últimos 3 años (considerando el año con mayor número de atenciones).</v>
      </c>
      <c r="Q39" s="63"/>
      <c r="R39" s="63" t="s">
        <v>498</v>
      </c>
      <c r="S39" s="63" t="s">
        <v>304</v>
      </c>
      <c r="T39" s="63" t="str">
        <f>VLOOKUP(G39,'Sheet 1 (2)'!$H$4:$O$536,8,FALSE)</f>
        <v/>
      </c>
      <c r="U39" s="63" t="str">
        <f t="shared" si="1"/>
        <v/>
      </c>
      <c r="V39" s="63"/>
      <c r="W39" s="63" t="s">
        <v>304</v>
      </c>
      <c r="X39" s="63" t="str">
        <f>VLOOKUP(G39,'Sheet 1 (2)'!$H$4:$Q$536,10,FALSE)</f>
        <v/>
      </c>
      <c r="Y39" s="63" t="str">
        <f t="shared" si="2"/>
        <v/>
      </c>
      <c r="Z39" s="63" t="s">
        <v>527</v>
      </c>
      <c r="AA39" s="63" t="s">
        <v>304</v>
      </c>
      <c r="AB39" s="63" t="str">
        <f>VLOOKUP(G39,'Sheet 1 (2)'!$H$4:$S$536,12,FALSE)</f>
        <v/>
      </c>
      <c r="AC39" s="63" t="str">
        <f t="shared" si="3"/>
        <v/>
      </c>
      <c r="AD39" s="63" t="s">
        <v>304</v>
      </c>
      <c r="AE39" s="63" t="str">
        <f>VLOOKUP(G39,'Sheet 1 (2)'!$H$4:$AF$536,25,FALSE)</f>
        <v/>
      </c>
      <c r="AF39" s="63" t="s">
        <v>504</v>
      </c>
      <c r="AG39" s="63" t="str">
        <f t="shared" si="4"/>
        <v/>
      </c>
      <c r="AH39" s="63" t="s">
        <v>304</v>
      </c>
      <c r="AI39" s="63" t="str">
        <f>VLOOKUP(G39,'Sheet 1 (2)'!$H$4:$AG$536,26,FALSE)</f>
        <v>SI</v>
      </c>
      <c r="AJ39" s="63" t="s">
        <v>329</v>
      </c>
      <c r="AK39" s="63" t="s">
        <v>304</v>
      </c>
      <c r="AL39" s="63" t="str">
        <f>VLOOKUP(G39,'Sheet 1 (2)'!$H$4:$AH$536,27,FALSE)</f>
        <v/>
      </c>
      <c r="AM39" s="63" t="str">
        <f t="shared" si="9"/>
        <v/>
      </c>
      <c r="AN39" s="63">
        <v>1</v>
      </c>
      <c r="AO39" s="63">
        <f t="shared" si="5"/>
        <v>1</v>
      </c>
      <c r="AP39" s="63" t="s">
        <v>329</v>
      </c>
      <c r="AQ39" s="71"/>
      <c r="AR39" s="71"/>
    </row>
    <row r="40" spans="1:44" ht="15.75" customHeight="1">
      <c r="A40" s="63" t="s">
        <v>296</v>
      </c>
      <c r="B40" s="63" t="s">
        <v>3</v>
      </c>
      <c r="C40" s="63" t="s">
        <v>518</v>
      </c>
      <c r="D40" s="63" t="s">
        <v>22</v>
      </c>
      <c r="E40" s="63" t="s">
        <v>519</v>
      </c>
      <c r="F40" s="63" t="s">
        <v>23</v>
      </c>
      <c r="G40" s="63" t="s">
        <v>528</v>
      </c>
      <c r="H40" s="63" t="s">
        <v>529</v>
      </c>
      <c r="I40" s="63" t="s">
        <v>329</v>
      </c>
      <c r="J40" s="63"/>
      <c r="K40" s="63"/>
      <c r="L40" s="63" t="s">
        <v>388</v>
      </c>
      <c r="M40" s="63" t="s">
        <v>530</v>
      </c>
      <c r="N40" s="63" t="s">
        <v>304</v>
      </c>
      <c r="O40" s="63" t="str">
        <f>VLOOKUP(G40,'Sheet 1 (2)'!$H$4:$M$536,6,FALSE)</f>
        <v>Programar como mínimo los casos de EDA persistente en menores de 5 años, registrado con el siguiente diagnóstico: A09.X,  correspondientes a las atenciones ambulatorias,  en los últimos 3 años (considerando el año con mayor número de atenciones).</v>
      </c>
      <c r="P40" s="63" t="str">
        <f t="shared" si="8"/>
        <v>Programar como mínimo los casos de EDA persistente en menores de 5 años, registrado con el siguiente diagnóstico: A09.X,  correspondientes a las atenciones ambulatorias,  en los últimos 3 años (considerando el año con mayor número de atenciones).</v>
      </c>
      <c r="Q40" s="63"/>
      <c r="R40" s="63" t="s">
        <v>498</v>
      </c>
      <c r="S40" s="63" t="s">
        <v>304</v>
      </c>
      <c r="T40" s="63" t="str">
        <f>VLOOKUP(G40,'Sheet 1 (2)'!$H$4:$O$536,8,FALSE)</f>
        <v/>
      </c>
      <c r="U40" s="63" t="str">
        <f t="shared" si="1"/>
        <v/>
      </c>
      <c r="V40" s="63"/>
      <c r="W40" s="63" t="s">
        <v>304</v>
      </c>
      <c r="X40" s="63" t="str">
        <f>VLOOKUP(G40,'Sheet 1 (2)'!$H$4:$Q$536,10,FALSE)</f>
        <v/>
      </c>
      <c r="Y40" s="63" t="str">
        <f t="shared" si="2"/>
        <v/>
      </c>
      <c r="Z40" s="63" t="s">
        <v>531</v>
      </c>
      <c r="AA40" s="63" t="s">
        <v>304</v>
      </c>
      <c r="AB40" s="63" t="str">
        <f>VLOOKUP(G40,'Sheet 1 (2)'!$H$4:$S$536,12,FALSE)</f>
        <v/>
      </c>
      <c r="AC40" s="63" t="str">
        <f t="shared" si="3"/>
        <v/>
      </c>
      <c r="AD40" s="63" t="s">
        <v>304</v>
      </c>
      <c r="AE40" s="63" t="str">
        <f>VLOOKUP(G40,'Sheet 1 (2)'!$H$4:$AF$536,25,FALSE)</f>
        <v/>
      </c>
      <c r="AF40" s="63" t="s">
        <v>504</v>
      </c>
      <c r="AG40" s="63" t="str">
        <f t="shared" si="4"/>
        <v/>
      </c>
      <c r="AH40" s="63" t="s">
        <v>304</v>
      </c>
      <c r="AI40" s="63" t="str">
        <f>VLOOKUP(G40,'Sheet 1 (2)'!$H$4:$AG$536,26,FALSE)</f>
        <v>SI</v>
      </c>
      <c r="AJ40" s="63" t="s">
        <v>329</v>
      </c>
      <c r="AK40" s="63" t="s">
        <v>304</v>
      </c>
      <c r="AL40" s="63" t="str">
        <f>VLOOKUP(G40,'Sheet 1 (2)'!$H$4:$AH$536,27,FALSE)</f>
        <v/>
      </c>
      <c r="AM40" s="63" t="str">
        <f t="shared" si="9"/>
        <v/>
      </c>
      <c r="AN40" s="63">
        <v>1</v>
      </c>
      <c r="AO40" s="63">
        <f t="shared" si="5"/>
        <v>1</v>
      </c>
      <c r="AP40" s="63" t="s">
        <v>329</v>
      </c>
      <c r="AQ40" s="71"/>
      <c r="AR40" s="71"/>
    </row>
    <row r="41" spans="1:44" ht="15.75" customHeight="1">
      <c r="A41" s="63" t="s">
        <v>296</v>
      </c>
      <c r="B41" s="63" t="s">
        <v>3</v>
      </c>
      <c r="C41" s="63" t="s">
        <v>532</v>
      </c>
      <c r="D41" s="63" t="s">
        <v>24</v>
      </c>
      <c r="E41" s="63" t="s">
        <v>533</v>
      </c>
      <c r="F41" s="63" t="s">
        <v>25</v>
      </c>
      <c r="G41" s="63" t="s">
        <v>534</v>
      </c>
      <c r="H41" s="63" t="s">
        <v>535</v>
      </c>
      <c r="I41" s="63" t="s">
        <v>329</v>
      </c>
      <c r="J41" s="63"/>
      <c r="K41" s="63"/>
      <c r="L41" s="63" t="s">
        <v>388</v>
      </c>
      <c r="M41" s="63" t="s">
        <v>536</v>
      </c>
      <c r="N41" s="63" t="s">
        <v>304</v>
      </c>
      <c r="O41" s="63" t="str">
        <f>VLOOKUP(G41,'Sheet 1 (2)'!$H$4:$M$536,6,FALSE)</f>
        <v/>
      </c>
      <c r="P41" s="63" t="str">
        <f t="shared" si="8"/>
        <v/>
      </c>
      <c r="Q41" s="63"/>
      <c r="R41" s="63" t="s">
        <v>498</v>
      </c>
      <c r="S41" s="63" t="s">
        <v>304</v>
      </c>
      <c r="T41" s="63" t="str">
        <f>VLOOKUP(G41,'Sheet 1 (2)'!$H$4:$O$536,8,FALSE)</f>
        <v/>
      </c>
      <c r="U41" s="63" t="str">
        <f t="shared" si="1"/>
        <v/>
      </c>
      <c r="V41" s="63" t="s">
        <v>427</v>
      </c>
      <c r="W41" s="63" t="s">
        <v>304</v>
      </c>
      <c r="X41" s="63" t="str">
        <f>VLOOKUP(G41,'Sheet 1 (2)'!$H$4:$Q$536,10,FALSE)</f>
        <v/>
      </c>
      <c r="Y41" s="63" t="str">
        <f t="shared" si="2"/>
        <v/>
      </c>
      <c r="Z41" s="63" t="s">
        <v>537</v>
      </c>
      <c r="AA41" s="63" t="s">
        <v>304</v>
      </c>
      <c r="AB41" s="63" t="str">
        <f>VLOOKUP(G41,'Sheet 1 (2)'!$H$4:$S$536,12,FALSE)</f>
        <v/>
      </c>
      <c r="AC41" s="63" t="str">
        <f t="shared" si="3"/>
        <v/>
      </c>
      <c r="AD41" s="63" t="s">
        <v>304</v>
      </c>
      <c r="AE41" s="63" t="str">
        <f>VLOOKUP(G41,'Sheet 1 (2)'!$H$4:$AF$536,25,FALSE)</f>
        <v/>
      </c>
      <c r="AF41" s="63" t="s">
        <v>429</v>
      </c>
      <c r="AG41" s="63" t="str">
        <f t="shared" si="4"/>
        <v/>
      </c>
      <c r="AH41" s="63" t="s">
        <v>304</v>
      </c>
      <c r="AI41" s="63" t="str">
        <f>VLOOKUP(G41,'Sheet 1 (2)'!$H$4:$AG$536,26,FALSE)</f>
        <v>SI</v>
      </c>
      <c r="AJ41" s="63" t="s">
        <v>329</v>
      </c>
      <c r="AK41" s="63" t="s">
        <v>304</v>
      </c>
      <c r="AL41" s="63" t="str">
        <f>VLOOKUP(G41,'Sheet 1 (2)'!$H$4:$AH$536,27,FALSE)</f>
        <v/>
      </c>
      <c r="AM41" s="63" t="str">
        <f t="shared" si="9"/>
        <v/>
      </c>
      <c r="AN41" s="63">
        <v>1</v>
      </c>
      <c r="AO41" s="63">
        <f t="shared" si="5"/>
        <v>1</v>
      </c>
      <c r="AP41" s="63" t="s">
        <v>329</v>
      </c>
      <c r="AQ41" s="71"/>
      <c r="AR41" s="71"/>
    </row>
    <row r="42" spans="1:44" ht="15.75" customHeight="1">
      <c r="A42" s="63" t="s">
        <v>296</v>
      </c>
      <c r="B42" s="63" t="s">
        <v>3</v>
      </c>
      <c r="C42" s="63" t="s">
        <v>532</v>
      </c>
      <c r="D42" s="63" t="s">
        <v>24</v>
      </c>
      <c r="E42" s="63" t="s">
        <v>533</v>
      </c>
      <c r="F42" s="63" t="s">
        <v>25</v>
      </c>
      <c r="G42" s="63" t="s">
        <v>538</v>
      </c>
      <c r="H42" s="63" t="s">
        <v>539</v>
      </c>
      <c r="I42" s="63" t="s">
        <v>329</v>
      </c>
      <c r="J42" s="63"/>
      <c r="K42" s="63"/>
      <c r="L42" s="63" t="s">
        <v>388</v>
      </c>
      <c r="M42" s="63" t="s">
        <v>540</v>
      </c>
      <c r="N42" s="63" t="s">
        <v>304</v>
      </c>
      <c r="O42" s="63" t="str">
        <f>VLOOKUP(G42,'Sheet 1 (2)'!$H$4:$M$536,6,FALSE)</f>
        <v>Programar como mínimo los casos de neumonía grave o enfermedad muy grave en niños menores de 2 meses,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P42" s="63" t="str">
        <f t="shared" si="8"/>
        <v>Programar como mínimo los casos de neumonía grave o enfermedad muy grave en niños menores de 2 meses,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Q42" s="63"/>
      <c r="R42" s="63" t="s">
        <v>498</v>
      </c>
      <c r="S42" s="63" t="s">
        <v>304</v>
      </c>
      <c r="T42" s="63" t="str">
        <f>VLOOKUP(G42,'Sheet 1 (2)'!$H$4:$O$536,8,FALSE)</f>
        <v/>
      </c>
      <c r="U42" s="63" t="str">
        <f t="shared" si="1"/>
        <v/>
      </c>
      <c r="V42" s="63" t="s">
        <v>427</v>
      </c>
      <c r="W42" s="63" t="s">
        <v>304</v>
      </c>
      <c r="X42" s="63" t="str">
        <f>VLOOKUP(G42,'Sheet 1 (2)'!$H$4:$Q$536,10,FALSE)</f>
        <v/>
      </c>
      <c r="Y42" s="63" t="str">
        <f t="shared" si="2"/>
        <v/>
      </c>
      <c r="Z42" s="63" t="s">
        <v>541</v>
      </c>
      <c r="AA42" s="63" t="s">
        <v>304</v>
      </c>
      <c r="AB42" s="63" t="str">
        <f>VLOOKUP(G42,'Sheet 1 (2)'!$H$4:$S$536,12,FALSE)</f>
        <v/>
      </c>
      <c r="AC42" s="63" t="str">
        <f t="shared" si="3"/>
        <v/>
      </c>
      <c r="AD42" s="63" t="s">
        <v>304</v>
      </c>
      <c r="AE42" s="63" t="str">
        <f>VLOOKUP(G42,'Sheet 1 (2)'!$H$4:$AF$536,25,FALSE)</f>
        <v/>
      </c>
      <c r="AF42" s="63" t="s">
        <v>429</v>
      </c>
      <c r="AG42" s="63" t="str">
        <f t="shared" si="4"/>
        <v/>
      </c>
      <c r="AH42" s="63" t="s">
        <v>304</v>
      </c>
      <c r="AI42" s="63" t="str">
        <f>VLOOKUP(G42,'Sheet 1 (2)'!$H$4:$AG$536,26,FALSE)</f>
        <v>SI</v>
      </c>
      <c r="AJ42" s="63" t="s">
        <v>329</v>
      </c>
      <c r="AK42" s="63" t="s">
        <v>304</v>
      </c>
      <c r="AL42" s="63" t="str">
        <f>VLOOKUP(G42,'Sheet 1 (2)'!$H$4:$AH$536,27,FALSE)</f>
        <v/>
      </c>
      <c r="AM42" s="63" t="str">
        <f t="shared" si="9"/>
        <v/>
      </c>
      <c r="AN42" s="63">
        <v>1</v>
      </c>
      <c r="AO42" s="63">
        <f t="shared" si="5"/>
        <v>1</v>
      </c>
      <c r="AP42" s="63" t="s">
        <v>329</v>
      </c>
      <c r="AQ42" s="71"/>
      <c r="AR42" s="71"/>
    </row>
    <row r="43" spans="1:44" ht="15.75" customHeight="1">
      <c r="A43" s="63" t="s">
        <v>296</v>
      </c>
      <c r="B43" s="63" t="s">
        <v>3</v>
      </c>
      <c r="C43" s="63" t="s">
        <v>532</v>
      </c>
      <c r="D43" s="63" t="s">
        <v>24</v>
      </c>
      <c r="E43" s="63" t="s">
        <v>533</v>
      </c>
      <c r="F43" s="63" t="s">
        <v>25</v>
      </c>
      <c r="G43" s="63" t="s">
        <v>542</v>
      </c>
      <c r="H43" s="63" t="s">
        <v>543</v>
      </c>
      <c r="I43" s="63" t="s">
        <v>329</v>
      </c>
      <c r="J43" s="63"/>
      <c r="K43" s="63"/>
      <c r="L43" s="63" t="s">
        <v>388</v>
      </c>
      <c r="M43" s="63" t="s">
        <v>544</v>
      </c>
      <c r="N43" s="63" t="s">
        <v>304</v>
      </c>
      <c r="O43" s="63" t="str">
        <f>VLOOKUP(G43,'Sheet 1 (2)'!$H$4:$M$536,6,FALSE)</f>
        <v>Programar como mínimo los casos de neumonía o enfermedad muy grave en niños menores de 2 meses a 4 años,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P43" s="63" t="str">
        <f t="shared" si="8"/>
        <v>Programar como mínimo los casos de neumonía o enfermedad muy grave en niños menores de 2 meses a 4 años,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Q43" s="63"/>
      <c r="R43" s="63" t="s">
        <v>498</v>
      </c>
      <c r="S43" s="63" t="s">
        <v>304</v>
      </c>
      <c r="T43" s="63" t="str">
        <f>VLOOKUP(G43,'Sheet 1 (2)'!$H$4:$O$536,8,FALSE)</f>
        <v/>
      </c>
      <c r="U43" s="63" t="str">
        <f t="shared" si="1"/>
        <v/>
      </c>
      <c r="V43" s="63" t="s">
        <v>427</v>
      </c>
      <c r="W43" s="63" t="s">
        <v>304</v>
      </c>
      <c r="X43" s="63" t="str">
        <f>VLOOKUP(G43,'Sheet 1 (2)'!$H$4:$Q$536,10,FALSE)</f>
        <v/>
      </c>
      <c r="Y43" s="63" t="str">
        <f t="shared" si="2"/>
        <v/>
      </c>
      <c r="Z43" s="63" t="s">
        <v>541</v>
      </c>
      <c r="AA43" s="63" t="s">
        <v>304</v>
      </c>
      <c r="AB43" s="63" t="str">
        <f>VLOOKUP(G43,'Sheet 1 (2)'!$H$4:$S$536,12,FALSE)</f>
        <v/>
      </c>
      <c r="AC43" s="63" t="str">
        <f t="shared" si="3"/>
        <v/>
      </c>
      <c r="AD43" s="63" t="s">
        <v>304</v>
      </c>
      <c r="AE43" s="63" t="str">
        <f>VLOOKUP(G43,'Sheet 1 (2)'!$H$4:$AF$536,25,FALSE)</f>
        <v/>
      </c>
      <c r="AF43" s="63" t="s">
        <v>429</v>
      </c>
      <c r="AG43" s="63" t="str">
        <f t="shared" si="4"/>
        <v/>
      </c>
      <c r="AH43" s="63" t="s">
        <v>304</v>
      </c>
      <c r="AI43" s="63" t="str">
        <f>VLOOKUP(G43,'Sheet 1 (2)'!$H$4:$AG$536,26,FALSE)</f>
        <v>SI</v>
      </c>
      <c r="AJ43" s="63" t="s">
        <v>329</v>
      </c>
      <c r="AK43" s="63" t="s">
        <v>304</v>
      </c>
      <c r="AL43" s="63" t="str">
        <f>VLOOKUP(G43,'Sheet 1 (2)'!$H$4:$AH$536,27,FALSE)</f>
        <v/>
      </c>
      <c r="AM43" s="63" t="str">
        <f t="shared" si="9"/>
        <v/>
      </c>
      <c r="AN43" s="63">
        <v>1</v>
      </c>
      <c r="AO43" s="63">
        <f t="shared" si="5"/>
        <v>1</v>
      </c>
      <c r="AP43" s="63" t="s">
        <v>329</v>
      </c>
      <c r="AQ43" s="71"/>
      <c r="AR43" s="71"/>
    </row>
    <row r="44" spans="1:44" ht="15.75" customHeight="1">
      <c r="A44" s="63" t="s">
        <v>296</v>
      </c>
      <c r="B44" s="63" t="s">
        <v>3</v>
      </c>
      <c r="C44" s="63" t="s">
        <v>545</v>
      </c>
      <c r="D44" s="63" t="s">
        <v>26</v>
      </c>
      <c r="E44" s="63" t="s">
        <v>546</v>
      </c>
      <c r="F44" s="63" t="s">
        <v>27</v>
      </c>
      <c r="G44" s="63" t="s">
        <v>547</v>
      </c>
      <c r="H44" s="63" t="s">
        <v>548</v>
      </c>
      <c r="I44" s="63" t="s">
        <v>329</v>
      </c>
      <c r="J44" s="63"/>
      <c r="K44" s="63"/>
      <c r="L44" s="63" t="s">
        <v>388</v>
      </c>
      <c r="M44" s="63" t="s">
        <v>549</v>
      </c>
      <c r="N44" s="63" t="s">
        <v>304</v>
      </c>
      <c r="O44" s="63" t="str">
        <f>VLOOKUP(G44,'Sheet 1 (2)'!$H$4:$M$536,6,FALSE)</f>
        <v/>
      </c>
      <c r="P44" s="63" t="str">
        <f t="shared" si="8"/>
        <v/>
      </c>
      <c r="Q44" s="63"/>
      <c r="R44" s="63" t="s">
        <v>498</v>
      </c>
      <c r="S44" s="63" t="s">
        <v>304</v>
      </c>
      <c r="T44" s="63" t="str">
        <f>VLOOKUP(G44,'Sheet 1 (2)'!$H$4:$O$536,8,FALSE)</f>
        <v/>
      </c>
      <c r="U44" s="63" t="str">
        <f t="shared" si="1"/>
        <v/>
      </c>
      <c r="V44" s="63" t="s">
        <v>427</v>
      </c>
      <c r="W44" s="63" t="s">
        <v>304</v>
      </c>
      <c r="X44" s="63" t="str">
        <f>VLOOKUP(G44,'Sheet 1 (2)'!$H$4:$Q$536,10,FALSE)</f>
        <v/>
      </c>
      <c r="Y44" s="63" t="str">
        <f t="shared" si="2"/>
        <v/>
      </c>
      <c r="Z44" s="63" t="s">
        <v>550</v>
      </c>
      <c r="AA44" s="63" t="s">
        <v>304</v>
      </c>
      <c r="AB44" s="63" t="str">
        <f>VLOOKUP(G44,'Sheet 1 (2)'!$H$4:$S$536,12,FALSE)</f>
        <v/>
      </c>
      <c r="AC44" s="63" t="str">
        <f t="shared" si="3"/>
        <v/>
      </c>
      <c r="AD44" s="63" t="s">
        <v>304</v>
      </c>
      <c r="AE44" s="63" t="str">
        <f>VLOOKUP(G44,'Sheet 1 (2)'!$H$4:$AF$536,25,FALSE)</f>
        <v/>
      </c>
      <c r="AF44" s="63" t="s">
        <v>391</v>
      </c>
      <c r="AG44" s="63" t="str">
        <f t="shared" si="4"/>
        <v/>
      </c>
      <c r="AH44" s="63" t="s">
        <v>304</v>
      </c>
      <c r="AI44" s="63" t="str">
        <f>VLOOKUP(G44,'Sheet 1 (2)'!$H$4:$AG$536,26,FALSE)</f>
        <v>SI</v>
      </c>
      <c r="AJ44" s="63" t="s">
        <v>329</v>
      </c>
      <c r="AK44" s="63" t="s">
        <v>304</v>
      </c>
      <c r="AL44" s="63" t="str">
        <f>VLOOKUP(G44,'Sheet 1 (2)'!$H$4:$AH$536,27,FALSE)</f>
        <v/>
      </c>
      <c r="AM44" s="63" t="str">
        <f t="shared" si="9"/>
        <v/>
      </c>
      <c r="AN44" s="63">
        <v>1</v>
      </c>
      <c r="AO44" s="63">
        <f t="shared" si="5"/>
        <v>1</v>
      </c>
      <c r="AP44" s="63" t="s">
        <v>329</v>
      </c>
      <c r="AQ44" s="71"/>
      <c r="AR44" s="71"/>
    </row>
    <row r="45" spans="1:44" ht="15.75" customHeight="1">
      <c r="A45" s="63" t="s">
        <v>296</v>
      </c>
      <c r="B45" s="63" t="s">
        <v>3</v>
      </c>
      <c r="C45" s="63" t="s">
        <v>545</v>
      </c>
      <c r="D45" s="63" t="s">
        <v>26</v>
      </c>
      <c r="E45" s="63" t="s">
        <v>546</v>
      </c>
      <c r="F45" s="63" t="s">
        <v>27</v>
      </c>
      <c r="G45" s="63" t="s">
        <v>551</v>
      </c>
      <c r="H45" s="63" t="s">
        <v>552</v>
      </c>
      <c r="I45" s="63" t="s">
        <v>329</v>
      </c>
      <c r="J45" s="63"/>
      <c r="K45" s="63"/>
      <c r="L45" s="63" t="s">
        <v>388</v>
      </c>
      <c r="M45" s="63" t="s">
        <v>553</v>
      </c>
      <c r="N45" s="63" t="s">
        <v>304</v>
      </c>
      <c r="O45" s="63" t="str">
        <f>VLOOKUP(G45,'Sheet 1 (2)'!$H$4:$M$536,6,FALSE)</f>
        <v/>
      </c>
      <c r="P45" s="63" t="str">
        <f t="shared" si="8"/>
        <v/>
      </c>
      <c r="Q45" s="63"/>
      <c r="R45" s="63" t="s">
        <v>498</v>
      </c>
      <c r="S45" s="63" t="s">
        <v>304</v>
      </c>
      <c r="T45" s="63" t="str">
        <f>VLOOKUP(G45,'Sheet 1 (2)'!$H$4:$O$536,8,FALSE)</f>
        <v/>
      </c>
      <c r="U45" s="63" t="str">
        <f t="shared" si="1"/>
        <v/>
      </c>
      <c r="V45" s="63" t="s">
        <v>427</v>
      </c>
      <c r="W45" s="63" t="s">
        <v>304</v>
      </c>
      <c r="X45" s="63" t="str">
        <f>VLOOKUP(G45,'Sheet 1 (2)'!$H$4:$Q$536,10,FALSE)</f>
        <v/>
      </c>
      <c r="Y45" s="63" t="str">
        <f t="shared" si="2"/>
        <v/>
      </c>
      <c r="Z45" s="63" t="s">
        <v>554</v>
      </c>
      <c r="AA45" s="63" t="s">
        <v>304</v>
      </c>
      <c r="AB45" s="63" t="str">
        <f>VLOOKUP(G45,'Sheet 1 (2)'!$H$4:$S$536,12,FALSE)</f>
        <v/>
      </c>
      <c r="AC45" s="63" t="str">
        <f t="shared" si="3"/>
        <v/>
      </c>
      <c r="AD45" s="63" t="s">
        <v>304</v>
      </c>
      <c r="AE45" s="63" t="str">
        <f>VLOOKUP(G45,'Sheet 1 (2)'!$H$4:$AF$536,25,FALSE)</f>
        <v/>
      </c>
      <c r="AF45" s="63" t="s">
        <v>555</v>
      </c>
      <c r="AG45" s="63" t="str">
        <f t="shared" si="4"/>
        <v/>
      </c>
      <c r="AH45" s="63" t="s">
        <v>304</v>
      </c>
      <c r="AI45" s="63" t="str">
        <f>VLOOKUP(G45,'Sheet 1 (2)'!$H$4:$AG$536,26,FALSE)</f>
        <v>SI</v>
      </c>
      <c r="AJ45" s="63" t="s">
        <v>329</v>
      </c>
      <c r="AK45" s="63" t="s">
        <v>304</v>
      </c>
      <c r="AL45" s="63" t="str">
        <f>VLOOKUP(G45,'Sheet 1 (2)'!$H$4:$AH$536,27,FALSE)</f>
        <v/>
      </c>
      <c r="AM45" s="63" t="str">
        <f t="shared" si="9"/>
        <v/>
      </c>
      <c r="AN45" s="63">
        <v>1</v>
      </c>
      <c r="AO45" s="63">
        <f t="shared" si="5"/>
        <v>1</v>
      </c>
      <c r="AP45" s="63" t="s">
        <v>329</v>
      </c>
      <c r="AQ45" s="71"/>
      <c r="AR45" s="71"/>
    </row>
    <row r="46" spans="1:44" ht="15.75" customHeight="1">
      <c r="A46" s="63" t="s">
        <v>296</v>
      </c>
      <c r="B46" s="63" t="s">
        <v>3</v>
      </c>
      <c r="C46" s="63" t="s">
        <v>556</v>
      </c>
      <c r="D46" s="63" t="s">
        <v>28</v>
      </c>
      <c r="E46" s="63" t="s">
        <v>557</v>
      </c>
      <c r="F46" s="63" t="s">
        <v>29</v>
      </c>
      <c r="G46" s="63" t="s">
        <v>558</v>
      </c>
      <c r="H46" s="63" t="s">
        <v>559</v>
      </c>
      <c r="I46" s="63" t="s">
        <v>329</v>
      </c>
      <c r="J46" s="63"/>
      <c r="K46" s="63"/>
      <c r="L46" s="63" t="s">
        <v>388</v>
      </c>
      <c r="M46" s="68" t="s">
        <v>560</v>
      </c>
      <c r="N46" s="63" t="s">
        <v>304</v>
      </c>
      <c r="O46" s="63" t="str">
        <f>VLOOKUP(G46,'Sheet 1 (2)'!$H$4:$M$536,6,FALSE)</f>
        <v/>
      </c>
      <c r="P46" s="63" t="str">
        <f t="shared" si="8"/>
        <v/>
      </c>
      <c r="Q46" s="63"/>
      <c r="R46" s="63" t="s">
        <v>340</v>
      </c>
      <c r="S46" s="63" t="s">
        <v>304</v>
      </c>
      <c r="T46" s="63" t="str">
        <f>VLOOKUP(G46,'Sheet 1 (2)'!$H$4:$O$536,8,FALSE)</f>
        <v/>
      </c>
      <c r="U46" s="63" t="str">
        <f t="shared" si="1"/>
        <v/>
      </c>
      <c r="V46" s="63" t="s">
        <v>498</v>
      </c>
      <c r="W46" s="63" t="s">
        <v>304</v>
      </c>
      <c r="X46" s="63" t="str">
        <f>VLOOKUP(G46,'Sheet 1 (2)'!$H$4:$Q$536,10,FALSE)</f>
        <v/>
      </c>
      <c r="Y46" s="63" t="str">
        <f t="shared" si="2"/>
        <v/>
      </c>
      <c r="Z46" s="63" t="s">
        <v>561</v>
      </c>
      <c r="AA46" s="63" t="s">
        <v>304</v>
      </c>
      <c r="AB46" s="63" t="str">
        <f>VLOOKUP(G46,'Sheet 1 (2)'!$H$4:$S$536,12,FALSE)</f>
        <v/>
      </c>
      <c r="AC46" s="63" t="str">
        <f t="shared" si="3"/>
        <v/>
      </c>
      <c r="AD46" s="63" t="s">
        <v>304</v>
      </c>
      <c r="AE46" s="63" t="str">
        <f>VLOOKUP(G46,'Sheet 1 (2)'!$H$4:$AF$536,25,FALSE)</f>
        <v/>
      </c>
      <c r="AF46" s="63" t="s">
        <v>364</v>
      </c>
      <c r="AG46" s="63" t="str">
        <f t="shared" si="4"/>
        <v/>
      </c>
      <c r="AH46" s="63" t="s">
        <v>304</v>
      </c>
      <c r="AI46" s="91" t="str">
        <f>VLOOKUP(G46,'Sheet 1 (2)'!$H$4:$AG$536,26,FALSE)</f>
        <v>/</v>
      </c>
      <c r="AJ46" s="68" t="s">
        <v>329</v>
      </c>
      <c r="AK46" s="63" t="s">
        <v>304</v>
      </c>
      <c r="AL46" s="63" t="str">
        <f>VLOOKUP(G46,'Sheet 1 (2)'!$H$4:$AH$536,27,FALSE)</f>
        <v/>
      </c>
      <c r="AM46" s="63" t="str">
        <f t="shared" si="9"/>
        <v/>
      </c>
      <c r="AN46" s="63">
        <v>1</v>
      </c>
      <c r="AO46" s="63">
        <f t="shared" si="5"/>
        <v>1</v>
      </c>
      <c r="AP46" s="63" t="s">
        <v>329</v>
      </c>
      <c r="AQ46" s="71"/>
      <c r="AR46" s="71"/>
    </row>
    <row r="47" spans="1:44" ht="15.75" customHeight="1">
      <c r="A47" s="63" t="s">
        <v>296</v>
      </c>
      <c r="B47" s="63" t="s">
        <v>3</v>
      </c>
      <c r="C47" s="63" t="s">
        <v>556</v>
      </c>
      <c r="D47" s="63" t="s">
        <v>28</v>
      </c>
      <c r="E47" s="63" t="s">
        <v>557</v>
      </c>
      <c r="F47" s="63" t="s">
        <v>29</v>
      </c>
      <c r="G47" s="63" t="s">
        <v>562</v>
      </c>
      <c r="H47" s="63" t="s">
        <v>563</v>
      </c>
      <c r="I47" s="63" t="s">
        <v>329</v>
      </c>
      <c r="J47" s="63"/>
      <c r="K47" s="63"/>
      <c r="L47" s="63" t="s">
        <v>388</v>
      </c>
      <c r="M47" s="63" t="s">
        <v>564</v>
      </c>
      <c r="N47" s="63" t="s">
        <v>304</v>
      </c>
      <c r="O47" s="63" t="str">
        <f>VLOOKUP(G47,'Sheet 1 (2)'!$H$4:$M$536,6,FALSE)</f>
        <v/>
      </c>
      <c r="P47" s="63" t="str">
        <f t="shared" si="8"/>
        <v/>
      </c>
      <c r="Q47" s="63"/>
      <c r="R47" s="63" t="s">
        <v>498</v>
      </c>
      <c r="S47" s="63" t="s">
        <v>304</v>
      </c>
      <c r="T47" s="63" t="str">
        <f>VLOOKUP(G47,'Sheet 1 (2)'!$H$4:$O$536,8,FALSE)</f>
        <v/>
      </c>
      <c r="U47" s="63" t="str">
        <f t="shared" si="1"/>
        <v/>
      </c>
      <c r="V47" s="63" t="s">
        <v>427</v>
      </c>
      <c r="W47" s="63" t="s">
        <v>304</v>
      </c>
      <c r="X47" s="63" t="str">
        <f>VLOOKUP(G47,'Sheet 1 (2)'!$H$4:$Q$536,10,FALSE)</f>
        <v/>
      </c>
      <c r="Y47" s="63" t="str">
        <f t="shared" si="2"/>
        <v/>
      </c>
      <c r="Z47" s="63" t="s">
        <v>565</v>
      </c>
      <c r="AA47" s="63" t="s">
        <v>304</v>
      </c>
      <c r="AB47" s="63" t="str">
        <f>VLOOKUP(G47,'Sheet 1 (2)'!$H$4:$S$536,12,FALSE)</f>
        <v/>
      </c>
      <c r="AC47" s="63" t="str">
        <f t="shared" si="3"/>
        <v/>
      </c>
      <c r="AD47" s="63" t="s">
        <v>304</v>
      </c>
      <c r="AE47" s="63" t="str">
        <f>VLOOKUP(G47,'Sheet 1 (2)'!$H$4:$AF$536,25,FALSE)</f>
        <v/>
      </c>
      <c r="AF47" s="63" t="s">
        <v>364</v>
      </c>
      <c r="AG47" s="63" t="str">
        <f t="shared" si="4"/>
        <v/>
      </c>
      <c r="AH47" s="63" t="s">
        <v>304</v>
      </c>
      <c r="AI47" s="63" t="str">
        <f>VLOOKUP(G47,'Sheet 1 (2)'!$H$4:$AG$536,26,FALSE)</f>
        <v>SI</v>
      </c>
      <c r="AJ47" s="63" t="s">
        <v>329</v>
      </c>
      <c r="AK47" s="63" t="s">
        <v>304</v>
      </c>
      <c r="AL47" s="63" t="str">
        <f>VLOOKUP(G47,'Sheet 1 (2)'!$H$4:$AH$536,27,FALSE)</f>
        <v/>
      </c>
      <c r="AM47" s="63" t="str">
        <f t="shared" si="9"/>
        <v/>
      </c>
      <c r="AN47" s="63">
        <v>1</v>
      </c>
      <c r="AO47" s="63">
        <f t="shared" si="5"/>
        <v>1</v>
      </c>
      <c r="AP47" s="63" t="s">
        <v>329</v>
      </c>
      <c r="AQ47" s="71"/>
      <c r="AR47" s="71"/>
    </row>
    <row r="48" spans="1:44" ht="15.75" customHeight="1">
      <c r="A48" s="63" t="s">
        <v>296</v>
      </c>
      <c r="B48" s="63" t="s">
        <v>3</v>
      </c>
      <c r="C48" s="63" t="s">
        <v>556</v>
      </c>
      <c r="D48" s="63" t="s">
        <v>28</v>
      </c>
      <c r="E48" s="63" t="s">
        <v>557</v>
      </c>
      <c r="F48" s="63" t="s">
        <v>29</v>
      </c>
      <c r="G48" s="63" t="s">
        <v>566</v>
      </c>
      <c r="H48" s="63" t="s">
        <v>567</v>
      </c>
      <c r="I48" s="63" t="s">
        <v>329</v>
      </c>
      <c r="J48" s="63"/>
      <c r="K48" s="63"/>
      <c r="L48" s="63" t="s">
        <v>464</v>
      </c>
      <c r="M48" s="63" t="s">
        <v>568</v>
      </c>
      <c r="N48" s="63" t="s">
        <v>304</v>
      </c>
      <c r="O48" s="63" t="str">
        <f>VLOOKUP(G48,'Sheet 1 (2)'!$H$4:$M$536,6,FALSE)</f>
        <v/>
      </c>
      <c r="P48" s="63" t="str">
        <f t="shared" si="8"/>
        <v/>
      </c>
      <c r="Q48" s="63"/>
      <c r="R48" s="63" t="s">
        <v>340</v>
      </c>
      <c r="S48" s="63" t="s">
        <v>304</v>
      </c>
      <c r="T48" s="63" t="str">
        <f>VLOOKUP(G48,'Sheet 1 (2)'!$H$4:$O$536,8,FALSE)</f>
        <v/>
      </c>
      <c r="U48" s="63" t="str">
        <f t="shared" si="1"/>
        <v/>
      </c>
      <c r="V48" s="63" t="s">
        <v>498</v>
      </c>
      <c r="W48" s="63" t="s">
        <v>304</v>
      </c>
      <c r="X48" s="63" t="str">
        <f>VLOOKUP(G48,'Sheet 1 (2)'!$H$4:$Q$536,10,FALSE)</f>
        <v/>
      </c>
      <c r="Y48" s="63" t="str">
        <f t="shared" si="2"/>
        <v/>
      </c>
      <c r="Z48" s="63" t="s">
        <v>561</v>
      </c>
      <c r="AA48" s="63" t="s">
        <v>304</v>
      </c>
      <c r="AB48" s="63" t="str">
        <f>VLOOKUP(G48,'Sheet 1 (2)'!$H$4:$S$536,12,FALSE)</f>
        <v/>
      </c>
      <c r="AC48" s="63" t="str">
        <f t="shared" si="3"/>
        <v/>
      </c>
      <c r="AD48" s="63" t="s">
        <v>304</v>
      </c>
      <c r="AE48" s="63" t="str">
        <f>VLOOKUP(G48,'Sheet 1 (2)'!$H$4:$AF$536,25,FALSE)</f>
        <v/>
      </c>
      <c r="AF48" s="63" t="s">
        <v>364</v>
      </c>
      <c r="AG48" s="63" t="str">
        <f t="shared" si="4"/>
        <v/>
      </c>
      <c r="AH48" s="63" t="s">
        <v>304</v>
      </c>
      <c r="AI48" s="63" t="str">
        <f>VLOOKUP(G48,'Sheet 1 (2)'!$H$4:$AG$536,26,FALSE)</f>
        <v>NO</v>
      </c>
      <c r="AJ48" s="68" t="s">
        <v>329</v>
      </c>
      <c r="AK48" s="63" t="s">
        <v>304</v>
      </c>
      <c r="AL48" s="63" t="str">
        <f>VLOOKUP(G48,'Sheet 1 (2)'!$H$4:$AH$536,27,FALSE)</f>
        <v>Establecimientos de Salud con Población asignada</v>
      </c>
      <c r="AM48" s="63" t="str">
        <f t="shared" si="9"/>
        <v>Establecimientos de Salud con Población asignada</v>
      </c>
      <c r="AN48" s="63">
        <v>1</v>
      </c>
      <c r="AO48" s="63">
        <f t="shared" si="5"/>
        <v>1</v>
      </c>
      <c r="AP48" s="63" t="s">
        <v>329</v>
      </c>
      <c r="AQ48" s="71"/>
      <c r="AR48" s="71"/>
    </row>
    <row r="49" spans="1:44" ht="15.75" customHeight="1">
      <c r="A49" s="63" t="s">
        <v>296</v>
      </c>
      <c r="B49" s="63" t="s">
        <v>3</v>
      </c>
      <c r="C49" s="63" t="s">
        <v>569</v>
      </c>
      <c r="D49" s="63" t="s">
        <v>30</v>
      </c>
      <c r="E49" s="63" t="s">
        <v>570</v>
      </c>
      <c r="F49" s="63" t="s">
        <v>31</v>
      </c>
      <c r="G49" s="63" t="s">
        <v>571</v>
      </c>
      <c r="H49" s="63" t="s">
        <v>572</v>
      </c>
      <c r="I49" s="63" t="s">
        <v>329</v>
      </c>
      <c r="J49" s="63"/>
      <c r="K49" s="63"/>
      <c r="L49" s="63" t="s">
        <v>573</v>
      </c>
      <c r="M49" s="63" t="s">
        <v>574</v>
      </c>
      <c r="N49" s="63" t="s">
        <v>304</v>
      </c>
      <c r="O49" s="63" t="str">
        <f>VLOOKUP(G49,'Sheet 1 (2)'!$H$4:$M$536,6,FALSE)</f>
        <v>Igual meta de atención prenatal reenfocada del PP002</v>
      </c>
      <c r="P49" s="63" t="str">
        <f t="shared" si="8"/>
        <v>Igual meta de atención prenatal reenfocada del PP002</v>
      </c>
      <c r="Q49" s="63"/>
      <c r="R49" s="63" t="s">
        <v>575</v>
      </c>
      <c r="S49" s="63" t="s">
        <v>304</v>
      </c>
      <c r="T49" s="63" t="str">
        <f>VLOOKUP(G49,'Sheet 1 (2)'!$H$4:$O$536,8,FALSE)</f>
        <v/>
      </c>
      <c r="U49" s="63" t="str">
        <f t="shared" si="1"/>
        <v/>
      </c>
      <c r="V49" s="63"/>
      <c r="W49" s="63" t="s">
        <v>304</v>
      </c>
      <c r="X49" s="63" t="str">
        <f>VLOOKUP(G49,'Sheet 1 (2)'!$H$4:$Q$536,10,FALSE)</f>
        <v/>
      </c>
      <c r="Y49" s="63" t="str">
        <f t="shared" si="2"/>
        <v/>
      </c>
      <c r="Z49" s="63"/>
      <c r="AA49" s="63" t="s">
        <v>304</v>
      </c>
      <c r="AB49" s="63" t="str">
        <f>VLOOKUP(G49,'Sheet 1 (2)'!$H$4:$S$536,12,FALSE)</f>
        <v/>
      </c>
      <c r="AC49" s="63" t="str">
        <f t="shared" si="3"/>
        <v/>
      </c>
      <c r="AD49" s="63" t="s">
        <v>304</v>
      </c>
      <c r="AE49" s="63" t="str">
        <f>VLOOKUP(G49,'Sheet 1 (2)'!$H$4:$AF$536,25,FALSE)</f>
        <v/>
      </c>
      <c r="AF49" s="63" t="s">
        <v>364</v>
      </c>
      <c r="AG49" s="63" t="str">
        <f t="shared" si="4"/>
        <v/>
      </c>
      <c r="AH49" s="63" t="s">
        <v>304</v>
      </c>
      <c r="AI49" s="63" t="str">
        <f>VLOOKUP(G49,'Sheet 1 (2)'!$H$4:$AG$536,26,FALSE)</f>
        <v>SI</v>
      </c>
      <c r="AJ49" s="63" t="s">
        <v>329</v>
      </c>
      <c r="AK49" s="63" t="s">
        <v>304</v>
      </c>
      <c r="AL49" s="63" t="str">
        <f>VLOOKUP(G49,'Sheet 1 (2)'!$H$4:$AH$536,27,FALSE)</f>
        <v/>
      </c>
      <c r="AM49" s="63" t="str">
        <f t="shared" si="9"/>
        <v/>
      </c>
      <c r="AN49" s="63">
        <v>1</v>
      </c>
      <c r="AO49" s="63">
        <f t="shared" si="5"/>
        <v>1</v>
      </c>
      <c r="AP49" s="63" t="s">
        <v>329</v>
      </c>
      <c r="AQ49" s="71"/>
      <c r="AR49" s="71"/>
    </row>
    <row r="50" spans="1:44" ht="15.75" customHeight="1">
      <c r="A50" s="63" t="s">
        <v>296</v>
      </c>
      <c r="B50" s="63" t="s">
        <v>3</v>
      </c>
      <c r="C50" s="63" t="s">
        <v>576</v>
      </c>
      <c r="D50" s="63" t="s">
        <v>32</v>
      </c>
      <c r="E50" s="63" t="s">
        <v>577</v>
      </c>
      <c r="F50" s="63" t="s">
        <v>33</v>
      </c>
      <c r="G50" s="63" t="s">
        <v>578</v>
      </c>
      <c r="H50" s="63" t="s">
        <v>579</v>
      </c>
      <c r="I50" s="63" t="s">
        <v>329</v>
      </c>
      <c r="J50" s="63"/>
      <c r="K50" s="63"/>
      <c r="L50" s="63" t="s">
        <v>388</v>
      </c>
      <c r="M50" s="63" t="s">
        <v>580</v>
      </c>
      <c r="N50" s="63" t="s">
        <v>304</v>
      </c>
      <c r="O50" s="63" t="str">
        <f>VLOOKUP(G50,'Sheet 1 (2)'!$H$4:$M$536,6,FALSE)</f>
        <v>Promedio de los últimos 3 años de Niñas y niños  de 1 a 4 años.</v>
      </c>
      <c r="P50" s="63" t="str">
        <f t="shared" si="8"/>
        <v>Promedio de los últimos 3 años de Niñas y niños  de 1 a 4 años.</v>
      </c>
      <c r="Q50" s="63"/>
      <c r="R50" s="63" t="s">
        <v>498</v>
      </c>
      <c r="S50" s="63" t="s">
        <v>304</v>
      </c>
      <c r="T50" s="63" t="str">
        <f>VLOOKUP(G50,'Sheet 1 (2)'!$H$4:$O$536,8,FALSE)</f>
        <v/>
      </c>
      <c r="U50" s="63" t="str">
        <f t="shared" si="1"/>
        <v/>
      </c>
      <c r="V50" s="63"/>
      <c r="W50" s="63" t="s">
        <v>304</v>
      </c>
      <c r="X50" s="63" t="str">
        <f>VLOOKUP(G50,'Sheet 1 (2)'!$H$4:$Q$536,10,FALSE)</f>
        <v/>
      </c>
      <c r="Y50" s="63" t="str">
        <f t="shared" si="2"/>
        <v/>
      </c>
      <c r="Z50" s="63" t="s">
        <v>581</v>
      </c>
      <c r="AA50" s="63" t="s">
        <v>304</v>
      </c>
      <c r="AB50" s="63" t="str">
        <f>VLOOKUP(G50,'Sheet 1 (2)'!$H$4:$S$536,12,FALSE)</f>
        <v/>
      </c>
      <c r="AC50" s="63" t="str">
        <f t="shared" si="3"/>
        <v/>
      </c>
      <c r="AD50" s="63" t="s">
        <v>304</v>
      </c>
      <c r="AE50" s="63" t="str">
        <f>VLOOKUP(G50,'Sheet 1 (2)'!$H$4:$AF$536,25,FALSE)</f>
        <v/>
      </c>
      <c r="AF50" s="63" t="s">
        <v>582</v>
      </c>
      <c r="AG50" s="63" t="str">
        <f t="shared" si="4"/>
        <v/>
      </c>
      <c r="AH50" s="63" t="s">
        <v>304</v>
      </c>
      <c r="AI50" s="63" t="str">
        <f>VLOOKUP(G50,'Sheet 1 (2)'!$H$4:$AG$536,26,FALSE)</f>
        <v>SI</v>
      </c>
      <c r="AJ50" s="63" t="s">
        <v>329</v>
      </c>
      <c r="AK50" s="63" t="s">
        <v>304</v>
      </c>
      <c r="AL50" s="63" t="str">
        <f>VLOOKUP(G50,'Sheet 1 (2)'!$H$4:$AH$536,27,FALSE)</f>
        <v/>
      </c>
      <c r="AM50" s="63" t="str">
        <f t="shared" si="9"/>
        <v/>
      </c>
      <c r="AN50" s="63">
        <v>1</v>
      </c>
      <c r="AO50" s="63">
        <f t="shared" si="5"/>
        <v>1</v>
      </c>
      <c r="AP50" s="63" t="s">
        <v>329</v>
      </c>
      <c r="AQ50" s="71"/>
      <c r="AR50" s="71"/>
    </row>
    <row r="51" spans="1:44" ht="15.75" customHeight="1">
      <c r="A51" s="63" t="s">
        <v>296</v>
      </c>
      <c r="B51" s="63" t="s">
        <v>3</v>
      </c>
      <c r="C51" s="63" t="s">
        <v>486</v>
      </c>
      <c r="D51" s="63" t="s">
        <v>6</v>
      </c>
      <c r="E51" s="63" t="s">
        <v>583</v>
      </c>
      <c r="F51" s="63" t="s">
        <v>8</v>
      </c>
      <c r="G51" s="63" t="s">
        <v>584</v>
      </c>
      <c r="H51" s="63" t="s">
        <v>585</v>
      </c>
      <c r="I51" s="63" t="s">
        <v>329</v>
      </c>
      <c r="J51" s="63"/>
      <c r="K51" s="63"/>
      <c r="L51" s="63" t="s">
        <v>586</v>
      </c>
      <c r="M51" s="63" t="s">
        <v>587</v>
      </c>
      <c r="N51" s="63" t="s">
        <v>304</v>
      </c>
      <c r="O51" s="63" t="str">
        <f>VLOOKUP(G51,'Sheet 1 (2)'!$H$4:$M$536,6,FALSE)</f>
        <v/>
      </c>
      <c r="P51" s="63" t="str">
        <f t="shared" si="8"/>
        <v/>
      </c>
      <c r="Q51" s="63"/>
      <c r="R51" s="63" t="s">
        <v>492</v>
      </c>
      <c r="S51" s="63" t="s">
        <v>304</v>
      </c>
      <c r="T51" s="91" t="str">
        <f>VLOOKUP(G51,'Sheet 1 (2)'!$H$4:$O$536,8,FALSE)</f>
        <v>- Reporte de centros poblados (variable: Tiene Sitema de Abastecimiento (Sí,No, vacías))
-Base que linkea el centro poblado con establecimiento de salud</v>
      </c>
      <c r="U51" s="91" t="str">
        <f t="shared" si="1"/>
        <v>- Reporte de centros poblados (variable: Tiene Sitema de Abastecimiento (Sí,No, vacías))
-Base que linkea el centro poblado con establecimiento de salud</v>
      </c>
      <c r="V51" s="63"/>
      <c r="W51" s="63" t="s">
        <v>304</v>
      </c>
      <c r="X51" s="63" t="str">
        <f>VLOOKUP(G51,'Sheet 1 (2)'!$H$4:$Q$536,10,FALSE)</f>
        <v/>
      </c>
      <c r="Y51" s="63" t="str">
        <f t="shared" si="2"/>
        <v/>
      </c>
      <c r="Z51" s="63"/>
      <c r="AA51" s="63" t="s">
        <v>304</v>
      </c>
      <c r="AB51" s="63" t="str">
        <f>VLOOKUP(G51,'Sheet 1 (2)'!$H$4:$S$536,12,FALSE)</f>
        <v/>
      </c>
      <c r="AC51" s="63" t="str">
        <f t="shared" si="3"/>
        <v/>
      </c>
      <c r="AD51" s="63" t="s">
        <v>304</v>
      </c>
      <c r="AE51" s="63" t="str">
        <f>VLOOKUP(G51,'Sheet 1 (2)'!$H$4:$AF$536,25,FALSE)</f>
        <v/>
      </c>
      <c r="AF51" s="63" t="s">
        <v>588</v>
      </c>
      <c r="AG51" s="63" t="str">
        <f t="shared" si="4"/>
        <v/>
      </c>
      <c r="AH51" s="63" t="s">
        <v>304</v>
      </c>
      <c r="AI51" s="63" t="str">
        <f>VLOOKUP(G51,'Sheet 1 (2)'!$H$4:$AG$536,26,FALSE)</f>
        <v>NO</v>
      </c>
      <c r="AJ51" s="63" t="s">
        <v>301</v>
      </c>
      <c r="AK51" s="63" t="s">
        <v>304</v>
      </c>
      <c r="AL51" s="91" t="str">
        <f>VLOOKUP(G51,'Sheet 1 (2)'!$H$4:$AH$536,27,FALSE)</f>
        <v>- Reporte de centros poblados (variable: Tiene Sitema de Abastecimiento (Sí,No, vacías))
-Base que linkea el centro poblado con establecimiento de salud</v>
      </c>
      <c r="AM51" s="91" t="str">
        <f t="shared" si="9"/>
        <v>- Reporte de centros poblados (variable: Tiene Sitema de Abastecimiento (Sí,No, vacías))
-Base que linkea el centro poblado con establecimiento de salud</v>
      </c>
      <c r="AN51" s="63">
        <v>1</v>
      </c>
      <c r="AO51" s="63">
        <f t="shared" si="5"/>
        <v>0</v>
      </c>
      <c r="AP51" s="71"/>
      <c r="AQ51" s="71"/>
      <c r="AR51" s="71"/>
    </row>
    <row r="52" spans="1:44" ht="15.75" customHeight="1">
      <c r="A52" s="63" t="s">
        <v>296</v>
      </c>
      <c r="B52" s="63" t="s">
        <v>3</v>
      </c>
      <c r="C52" s="63" t="s">
        <v>486</v>
      </c>
      <c r="D52" s="63" t="s">
        <v>6</v>
      </c>
      <c r="E52" s="63" t="s">
        <v>487</v>
      </c>
      <c r="F52" s="63" t="s">
        <v>7</v>
      </c>
      <c r="G52" s="64" t="s">
        <v>589</v>
      </c>
      <c r="H52" s="63" t="s">
        <v>590</v>
      </c>
      <c r="I52" s="63" t="s">
        <v>329</v>
      </c>
      <c r="J52" s="63"/>
      <c r="K52" s="63"/>
      <c r="L52" s="63" t="s">
        <v>586</v>
      </c>
      <c r="M52" s="63" t="s">
        <v>591</v>
      </c>
      <c r="N52" s="63" t="s">
        <v>304</v>
      </c>
      <c r="O52" s="63" t="str">
        <f>VLOOKUP(G52,'Sheet 1 (2)'!$H$4:$M$536,6,FALSE)</f>
        <v/>
      </c>
      <c r="P52" s="63" t="str">
        <f t="shared" si="8"/>
        <v/>
      </c>
      <c r="Q52" s="63"/>
      <c r="R52" s="63" t="s">
        <v>492</v>
      </c>
      <c r="S52" s="63" t="s">
        <v>304</v>
      </c>
      <c r="T52" s="63" t="str">
        <f>VLOOKUP(G52,'Sheet 1 (2)'!$H$4:$O$536,8,FALSE)</f>
        <v>- Sistema de información actualizada de la Vigilancia de la calidad del agua para consumo humano
-Base que linkea el centro poblado con establecimiento de salud</v>
      </c>
      <c r="U52" s="63" t="str">
        <f t="shared" si="1"/>
        <v>- Sistema de información actualizada de la Vigilancia de la calidad del agua para consumo humano
-Base que linkea el centro poblado con establecimiento de salud</v>
      </c>
      <c r="V52" s="63"/>
      <c r="W52" s="63" t="s">
        <v>304</v>
      </c>
      <c r="X52" s="63" t="str">
        <f>VLOOKUP(G52,'Sheet 1 (2)'!$H$4:$Q$536,10,FALSE)</f>
        <v/>
      </c>
      <c r="Y52" s="63" t="str">
        <f t="shared" si="2"/>
        <v/>
      </c>
      <c r="Z52" s="63"/>
      <c r="AA52" s="63" t="s">
        <v>304</v>
      </c>
      <c r="AB52" s="63" t="str">
        <f>VLOOKUP(G52,'Sheet 1 (2)'!$H$4:$S$536,12,FALSE)</f>
        <v/>
      </c>
      <c r="AC52" s="63" t="str">
        <f t="shared" si="3"/>
        <v/>
      </c>
      <c r="AD52" s="63" t="s">
        <v>304</v>
      </c>
      <c r="AE52" s="63" t="str">
        <f>VLOOKUP(G52,'Sheet 1 (2)'!$H$4:$AF$536,25,FALSE)</f>
        <v/>
      </c>
      <c r="AF52" s="63" t="s">
        <v>588</v>
      </c>
      <c r="AG52" s="63" t="str">
        <f t="shared" si="4"/>
        <v/>
      </c>
      <c r="AH52" s="63" t="s">
        <v>304</v>
      </c>
      <c r="AI52" s="63" t="str">
        <f>VLOOKUP(G52,'Sheet 1 (2)'!$H$4:$AG$536,26,FALSE)</f>
        <v>NO</v>
      </c>
      <c r="AJ52" s="63" t="s">
        <v>301</v>
      </c>
      <c r="AK52" s="63" t="s">
        <v>304</v>
      </c>
      <c r="AL52" s="91" t="str">
        <f>VLOOKUP(G52,'Sheet 1 (2)'!$H$4:$AH$536,27,FALSE)</f>
        <v>- Sistema de información actualizada de la Vigilancia de la calidad del agua para consumo humano
-Base que linkea el centro poblado con establecimiento de salud</v>
      </c>
      <c r="AM52" s="91" t="str">
        <f t="shared" si="9"/>
        <v>- Sistema de información actualizada de la Vigilancia de la calidad del agua para consumo humano
-Base que linkea el centro poblado con establecimiento de salud</v>
      </c>
      <c r="AN52" s="63">
        <v>1</v>
      </c>
      <c r="AO52" s="63">
        <f t="shared" si="5"/>
        <v>0</v>
      </c>
      <c r="AP52" s="71"/>
      <c r="AQ52" s="71"/>
      <c r="AR52" s="71"/>
    </row>
    <row r="53" spans="1:44" ht="15.75" customHeight="1">
      <c r="A53" s="63" t="s">
        <v>296</v>
      </c>
      <c r="B53" s="63" t="s">
        <v>3</v>
      </c>
      <c r="C53" s="63" t="s">
        <v>486</v>
      </c>
      <c r="D53" s="63" t="s">
        <v>6</v>
      </c>
      <c r="E53" s="63" t="s">
        <v>487</v>
      </c>
      <c r="F53" s="63" t="s">
        <v>7</v>
      </c>
      <c r="G53" s="63" t="s">
        <v>592</v>
      </c>
      <c r="H53" s="63" t="s">
        <v>593</v>
      </c>
      <c r="I53" s="63" t="s">
        <v>329</v>
      </c>
      <c r="J53" s="63"/>
      <c r="K53" s="63"/>
      <c r="L53" s="63" t="s">
        <v>586</v>
      </c>
      <c r="M53" s="63" t="s">
        <v>594</v>
      </c>
      <c r="N53" s="63" t="s">
        <v>304</v>
      </c>
      <c r="O53" s="63" t="str">
        <f>VLOOKUP(G53,'Sheet 1 (2)'!$H$4:$M$536,6,FALSE)</f>
        <v/>
      </c>
      <c r="P53" s="63" t="str">
        <f t="shared" si="8"/>
        <v/>
      </c>
      <c r="Q53" s="63"/>
      <c r="R53" s="63" t="s">
        <v>492</v>
      </c>
      <c r="S53" s="63" t="s">
        <v>304</v>
      </c>
      <c r="T53" s="63" t="str">
        <f>VLOOKUP(G53,'Sheet 1 (2)'!$H$4:$O$536,8,FALSE)</f>
        <v>- Sistema de información actualizada de la Vigilancia de la calidad del agua para consumo humano
-Base que linkea el centro poblado con establecimiento de salud</v>
      </c>
      <c r="U53" s="63" t="str">
        <f t="shared" si="1"/>
        <v>- Sistema de información actualizada de la Vigilancia de la calidad del agua para consumo humano
-Base que linkea el centro poblado con establecimiento de salud</v>
      </c>
      <c r="V53" s="63"/>
      <c r="W53" s="63" t="s">
        <v>304</v>
      </c>
      <c r="X53" s="63" t="str">
        <f>VLOOKUP(G53,'Sheet 1 (2)'!$H$4:$Q$536,10,FALSE)</f>
        <v/>
      </c>
      <c r="Y53" s="63" t="str">
        <f t="shared" si="2"/>
        <v/>
      </c>
      <c r="Z53" s="63"/>
      <c r="AA53" s="63" t="s">
        <v>304</v>
      </c>
      <c r="AB53" s="63" t="str">
        <f>VLOOKUP(G53,'Sheet 1 (2)'!$H$4:$S$536,12,FALSE)</f>
        <v/>
      </c>
      <c r="AC53" s="63" t="str">
        <f t="shared" si="3"/>
        <v/>
      </c>
      <c r="AD53" s="63" t="s">
        <v>304</v>
      </c>
      <c r="AE53" s="63" t="str">
        <f>VLOOKUP(G53,'Sheet 1 (2)'!$H$4:$AF$536,25,FALSE)</f>
        <v/>
      </c>
      <c r="AF53" s="63" t="s">
        <v>588</v>
      </c>
      <c r="AG53" s="63" t="str">
        <f t="shared" si="4"/>
        <v/>
      </c>
      <c r="AH53" s="63" t="s">
        <v>304</v>
      </c>
      <c r="AI53" s="63" t="str">
        <f>VLOOKUP(G53,'Sheet 1 (2)'!$H$4:$AG$536,26,FALSE)</f>
        <v>NO</v>
      </c>
      <c r="AJ53" s="63" t="s">
        <v>301</v>
      </c>
      <c r="AK53" s="63" t="s">
        <v>304</v>
      </c>
      <c r="AL53" s="91" t="str">
        <f>VLOOKUP(G53,'Sheet 1 (2)'!$H$4:$AH$536,27,FALSE)</f>
        <v>- Sistema de información actualizada de la Vigilancia de la calidad del agua para consumo humano
-Base que linkea el centro poblado con establecimiento de salud</v>
      </c>
      <c r="AM53" s="91" t="str">
        <f t="shared" si="9"/>
        <v>- Sistema de información actualizada de la Vigilancia de la calidad del agua para consumo humano
-Base que linkea el centro poblado con establecimiento de salud</v>
      </c>
      <c r="AN53" s="63">
        <v>1</v>
      </c>
      <c r="AO53" s="63">
        <f t="shared" si="5"/>
        <v>0</v>
      </c>
      <c r="AP53" s="71"/>
      <c r="AQ53" s="71"/>
      <c r="AR53" s="71"/>
    </row>
    <row r="54" spans="1:44" ht="15.75" customHeight="1">
      <c r="A54" s="63" t="s">
        <v>296</v>
      </c>
      <c r="B54" s="63" t="s">
        <v>3</v>
      </c>
      <c r="C54" s="63" t="s">
        <v>486</v>
      </c>
      <c r="D54" s="63" t="s">
        <v>6</v>
      </c>
      <c r="E54" s="63" t="s">
        <v>487</v>
      </c>
      <c r="F54" s="63" t="s">
        <v>7</v>
      </c>
      <c r="G54" s="63" t="s">
        <v>595</v>
      </c>
      <c r="H54" s="63" t="s">
        <v>596</v>
      </c>
      <c r="I54" s="63" t="s">
        <v>329</v>
      </c>
      <c r="J54" s="63"/>
      <c r="K54" s="63"/>
      <c r="L54" s="63" t="s">
        <v>586</v>
      </c>
      <c r="M54" s="63" t="s">
        <v>597</v>
      </c>
      <c r="N54" s="63" t="s">
        <v>304</v>
      </c>
      <c r="O54" s="63" t="str">
        <f>VLOOKUP(G54,'Sheet 1 (2)'!$H$4:$M$536,6,FALSE)</f>
        <v/>
      </c>
      <c r="P54" s="63" t="str">
        <f t="shared" si="8"/>
        <v/>
      </c>
      <c r="Q54" s="63"/>
      <c r="R54" s="63" t="s">
        <v>492</v>
      </c>
      <c r="S54" s="63" t="s">
        <v>304</v>
      </c>
      <c r="T54" s="63" t="str">
        <f>VLOOKUP(G54,'Sheet 1 (2)'!$H$4:$O$536,8,FALSE)</f>
        <v>- Sistema de información actualizada de la Vigilancia de la calidad del agua para consumo humano
-Base que linkea el centro poblado con establecimiento de salud</v>
      </c>
      <c r="U54" s="63" t="str">
        <f t="shared" si="1"/>
        <v>- Sistema de información actualizada de la Vigilancia de la calidad del agua para consumo humano
-Base que linkea el centro poblado con establecimiento de salud</v>
      </c>
      <c r="V54" s="63"/>
      <c r="W54" s="63" t="s">
        <v>304</v>
      </c>
      <c r="X54" s="63" t="str">
        <f>VLOOKUP(G54,'Sheet 1 (2)'!$H$4:$Q$536,10,FALSE)</f>
        <v/>
      </c>
      <c r="Y54" s="63" t="str">
        <f t="shared" si="2"/>
        <v/>
      </c>
      <c r="Z54" s="63"/>
      <c r="AA54" s="63" t="s">
        <v>304</v>
      </c>
      <c r="AB54" s="63" t="str">
        <f>VLOOKUP(G54,'Sheet 1 (2)'!$H$4:$S$536,12,FALSE)</f>
        <v/>
      </c>
      <c r="AC54" s="63" t="str">
        <f t="shared" si="3"/>
        <v/>
      </c>
      <c r="AD54" s="63" t="s">
        <v>304</v>
      </c>
      <c r="AE54" s="63" t="str">
        <f>VLOOKUP(G54,'Sheet 1 (2)'!$H$4:$AF$536,25,FALSE)</f>
        <v/>
      </c>
      <c r="AF54" s="63" t="s">
        <v>588</v>
      </c>
      <c r="AG54" s="63" t="str">
        <f t="shared" si="4"/>
        <v/>
      </c>
      <c r="AH54" s="63" t="s">
        <v>304</v>
      </c>
      <c r="AI54" s="63" t="str">
        <f>VLOOKUP(G54,'Sheet 1 (2)'!$H$4:$AG$536,26,FALSE)</f>
        <v>NO</v>
      </c>
      <c r="AJ54" s="63" t="s">
        <v>301</v>
      </c>
      <c r="AK54" s="63" t="s">
        <v>304</v>
      </c>
      <c r="AL54" s="91" t="str">
        <f>VLOOKUP(G54,'Sheet 1 (2)'!$H$4:$AH$536,27,FALSE)</f>
        <v>- Sistema de información actualizada de la Vigilancia de la calidad del agua para consumo humano
-Base que linkea el centro poblado con establecimiento de salud</v>
      </c>
      <c r="AM54" s="91" t="str">
        <f t="shared" si="9"/>
        <v>- Sistema de información actualizada de la Vigilancia de la calidad del agua para consumo humano
-Base que linkea el centro poblado con establecimiento de salud</v>
      </c>
      <c r="AN54" s="63">
        <v>1</v>
      </c>
      <c r="AO54" s="63">
        <f t="shared" si="5"/>
        <v>0</v>
      </c>
      <c r="AP54" s="71"/>
      <c r="AQ54" s="71"/>
      <c r="AR54" s="71"/>
    </row>
    <row r="55" spans="1:44" ht="15.75" customHeight="1">
      <c r="A55" s="63" t="s">
        <v>296</v>
      </c>
      <c r="B55" s="63" t="s">
        <v>3</v>
      </c>
      <c r="C55" s="63" t="s">
        <v>486</v>
      </c>
      <c r="D55" s="63" t="s">
        <v>6</v>
      </c>
      <c r="E55" s="63" t="s">
        <v>487</v>
      </c>
      <c r="F55" s="63" t="s">
        <v>7</v>
      </c>
      <c r="G55" s="63" t="s">
        <v>598</v>
      </c>
      <c r="H55" s="63" t="s">
        <v>599</v>
      </c>
      <c r="I55" s="63" t="s">
        <v>329</v>
      </c>
      <c r="J55" s="63"/>
      <c r="K55" s="63"/>
      <c r="L55" s="63" t="s">
        <v>586</v>
      </c>
      <c r="M55" s="63" t="s">
        <v>600</v>
      </c>
      <c r="N55" s="63" t="s">
        <v>304</v>
      </c>
      <c r="O55" s="63" t="str">
        <f>VLOOKUP(G55,'Sheet 1 (2)'!$H$4:$M$536,6,FALSE)</f>
        <v/>
      </c>
      <c r="P55" s="63" t="str">
        <f t="shared" si="8"/>
        <v/>
      </c>
      <c r="Q55" s="63"/>
      <c r="R55" s="63" t="s">
        <v>492</v>
      </c>
      <c r="S55" s="63" t="s">
        <v>304</v>
      </c>
      <c r="T55" s="63" t="str">
        <f>VLOOKUP(G55,'Sheet 1 (2)'!$H$4:$O$536,8,FALSE)</f>
        <v>- Sistema de información actualizada de la Vigilancia de la calidad del agua para consumo humano
-Base que linkea el centro poblado con establecimiento de salud</v>
      </c>
      <c r="U55" s="63" t="str">
        <f t="shared" si="1"/>
        <v>- Sistema de información actualizada de la Vigilancia de la calidad del agua para consumo humano
-Base que linkea el centro poblado con establecimiento de salud</v>
      </c>
      <c r="V55" s="63"/>
      <c r="W55" s="63" t="s">
        <v>304</v>
      </c>
      <c r="X55" s="63" t="str">
        <f>VLOOKUP(G55,'Sheet 1 (2)'!$H$4:$Q$536,10,FALSE)</f>
        <v/>
      </c>
      <c r="Y55" s="63" t="str">
        <f t="shared" si="2"/>
        <v/>
      </c>
      <c r="Z55" s="63"/>
      <c r="AA55" s="63" t="s">
        <v>304</v>
      </c>
      <c r="AB55" s="63" t="str">
        <f>VLOOKUP(G55,'Sheet 1 (2)'!$H$4:$S$536,12,FALSE)</f>
        <v/>
      </c>
      <c r="AC55" s="63" t="str">
        <f t="shared" si="3"/>
        <v/>
      </c>
      <c r="AD55" s="63" t="s">
        <v>304</v>
      </c>
      <c r="AE55" s="63" t="str">
        <f>VLOOKUP(G55,'Sheet 1 (2)'!$H$4:$AF$536,25,FALSE)</f>
        <v/>
      </c>
      <c r="AF55" s="63" t="s">
        <v>307</v>
      </c>
      <c r="AG55" s="63" t="str">
        <f t="shared" si="4"/>
        <v/>
      </c>
      <c r="AH55" s="63" t="s">
        <v>304</v>
      </c>
      <c r="AI55" s="63" t="str">
        <f>VLOOKUP(G55,'Sheet 1 (2)'!$H$4:$AG$536,26,FALSE)</f>
        <v>NO</v>
      </c>
      <c r="AJ55" s="63" t="s">
        <v>301</v>
      </c>
      <c r="AK55" s="63" t="s">
        <v>304</v>
      </c>
      <c r="AL55" s="91" t="str">
        <f>VLOOKUP(G55,'Sheet 1 (2)'!$H$4:$AH$536,27,FALSE)</f>
        <v>- Sistema de información actualizada de la Vigilancia de la calidad del agua para consumo humano
-Base que linkea el centro poblado con establecimiento de salud</v>
      </c>
      <c r="AM55" s="91" t="str">
        <f t="shared" si="9"/>
        <v>- Sistema de información actualizada de la Vigilancia de la calidad del agua para consumo humano
-Base que linkea el centro poblado con establecimiento de salud</v>
      </c>
      <c r="AN55" s="63">
        <v>1</v>
      </c>
      <c r="AO55" s="63">
        <f t="shared" si="5"/>
        <v>0</v>
      </c>
      <c r="AP55" s="71"/>
      <c r="AQ55" s="71"/>
      <c r="AR55" s="71"/>
    </row>
    <row r="56" spans="1:44" ht="15.75" customHeight="1">
      <c r="A56" s="63" t="s">
        <v>296</v>
      </c>
      <c r="B56" s="63" t="s">
        <v>3</v>
      </c>
      <c r="C56" s="63" t="s">
        <v>486</v>
      </c>
      <c r="D56" s="63" t="s">
        <v>6</v>
      </c>
      <c r="E56" s="63" t="s">
        <v>487</v>
      </c>
      <c r="F56" s="63" t="s">
        <v>7</v>
      </c>
      <c r="G56" s="63" t="s">
        <v>601</v>
      </c>
      <c r="H56" s="63" t="s">
        <v>602</v>
      </c>
      <c r="I56" s="63" t="s">
        <v>329</v>
      </c>
      <c r="J56" s="63"/>
      <c r="K56" s="63"/>
      <c r="L56" s="63" t="s">
        <v>586</v>
      </c>
      <c r="M56" s="63" t="s">
        <v>603</v>
      </c>
      <c r="N56" s="63" t="s">
        <v>304</v>
      </c>
      <c r="O56" s="63" t="str">
        <f>VLOOKUP(G56,'Sheet 1 (2)'!$H$4:$M$536,6,FALSE)</f>
        <v/>
      </c>
      <c r="P56" s="63" t="str">
        <f t="shared" si="8"/>
        <v/>
      </c>
      <c r="Q56" s="63"/>
      <c r="R56" s="63" t="s">
        <v>492</v>
      </c>
      <c r="S56" s="63" t="s">
        <v>304</v>
      </c>
      <c r="T56" s="63" t="str">
        <f>VLOOKUP(G56,'Sheet 1 (2)'!$H$4:$O$536,8,FALSE)</f>
        <v>- Sistema de información actualizada de la Vigilancia de la calidad del agua para consumo humano
-Base que linkea el centro poblado con establecimiento de salud</v>
      </c>
      <c r="U56" s="63" t="str">
        <f t="shared" si="1"/>
        <v>- Sistema de información actualizada de la Vigilancia de la calidad del agua para consumo humano
-Base que linkea el centro poblado con establecimiento de salud</v>
      </c>
      <c r="V56" s="63"/>
      <c r="W56" s="63" t="s">
        <v>304</v>
      </c>
      <c r="X56" s="63" t="str">
        <f>VLOOKUP(G56,'Sheet 1 (2)'!$H$4:$Q$536,10,FALSE)</f>
        <v/>
      </c>
      <c r="Y56" s="63" t="str">
        <f t="shared" si="2"/>
        <v/>
      </c>
      <c r="Z56" s="63"/>
      <c r="AA56" s="63" t="s">
        <v>304</v>
      </c>
      <c r="AB56" s="63" t="str">
        <f>VLOOKUP(G56,'Sheet 1 (2)'!$H$4:$S$536,12,FALSE)</f>
        <v/>
      </c>
      <c r="AC56" s="63" t="str">
        <f t="shared" si="3"/>
        <v/>
      </c>
      <c r="AD56" s="63" t="s">
        <v>304</v>
      </c>
      <c r="AE56" s="63" t="str">
        <f>VLOOKUP(G56,'Sheet 1 (2)'!$H$4:$AF$536,25,FALSE)</f>
        <v/>
      </c>
      <c r="AF56" s="63" t="s">
        <v>307</v>
      </c>
      <c r="AG56" s="63" t="str">
        <f t="shared" si="4"/>
        <v/>
      </c>
      <c r="AH56" s="63" t="s">
        <v>304</v>
      </c>
      <c r="AI56" s="63" t="str">
        <f>VLOOKUP(G56,'Sheet 1 (2)'!$H$4:$AG$536,26,FALSE)</f>
        <v>NO</v>
      </c>
      <c r="AJ56" s="63" t="s">
        <v>301</v>
      </c>
      <c r="AK56" s="63" t="s">
        <v>304</v>
      </c>
      <c r="AL56" s="63" t="str">
        <f>VLOOKUP(G56,'Sheet 1 (2)'!$H$4:$AH$536,27,FALSE)</f>
        <v>- Sistema de información actualizada de la Vigilancia de la calidad del agua para consumo humano
-Base que linkea el centro poblado con establecimiento de salud</v>
      </c>
      <c r="AM56" s="63" t="str">
        <f t="shared" si="9"/>
        <v>- Sistema de información actualizada de la Vigilancia de la calidad del agua para consumo humano
-Base que linkea el centro poblado con establecimiento de salud</v>
      </c>
      <c r="AN56" s="63">
        <v>1</v>
      </c>
      <c r="AO56" s="63">
        <f t="shared" si="5"/>
        <v>0</v>
      </c>
      <c r="AP56" s="71"/>
      <c r="AQ56" s="71"/>
      <c r="AR56" s="71"/>
    </row>
    <row r="57" spans="1:44" ht="15.75" customHeight="1">
      <c r="A57" s="63" t="s">
        <v>296</v>
      </c>
      <c r="B57" s="63" t="s">
        <v>3</v>
      </c>
      <c r="C57" s="63" t="s">
        <v>486</v>
      </c>
      <c r="D57" s="63" t="s">
        <v>6</v>
      </c>
      <c r="E57" s="63" t="s">
        <v>487</v>
      </c>
      <c r="F57" s="63" t="s">
        <v>7</v>
      </c>
      <c r="G57" s="63" t="s">
        <v>604</v>
      </c>
      <c r="H57" s="63" t="s">
        <v>605</v>
      </c>
      <c r="I57" s="63" t="s">
        <v>329</v>
      </c>
      <c r="J57" s="63"/>
      <c r="K57" s="63"/>
      <c r="L57" s="63" t="s">
        <v>586</v>
      </c>
      <c r="M57" s="63" t="s">
        <v>606</v>
      </c>
      <c r="N57" s="63" t="s">
        <v>304</v>
      </c>
      <c r="O57" s="63" t="str">
        <f>VLOOKUP(G57,'Sheet 1 (2)'!$H$4:$M$536,6,FALSE)</f>
        <v>Centros poblados de la zona urbana y rural del Q1, Q2 y Q3 con sistemas de abastecimiento de agua cuyo valor de cloro este por debajo del LMP(&lt;0.5mg/L) y/o turbiedad por encima del LMP (&gt;5UNT).</v>
      </c>
      <c r="P57" s="63" t="str">
        <f t="shared" si="8"/>
        <v>Centros poblados de la zona urbana y rural del Q1, Q2 y Q3 con sistemas de abastecimiento de agua cuyo valor de cloro este por debajo del LMP(&lt;0.5mg/L) y/o turbiedad por encima del LMP (&gt;5UNT).</v>
      </c>
      <c r="Q57" s="63"/>
      <c r="R57" s="63" t="s">
        <v>492</v>
      </c>
      <c r="S57" s="63" t="s">
        <v>304</v>
      </c>
      <c r="T57" s="91" t="str">
        <f>VLOOKUP(G57,'Sheet 1 (2)'!$H$4:$O$536,8,FALSE)</f>
        <v>- Sistema de información actualizada de la Vigilancia de la calidad del agua para consumo humano
-Base que linkea el centro poblado con establecimiento de salud</v>
      </c>
      <c r="U57" s="91" t="str">
        <f t="shared" si="1"/>
        <v>- Sistema de información actualizada de la Vigilancia de la calidad del agua para consumo humano
-Base que linkea el centro poblado con establecimiento de salud</v>
      </c>
      <c r="V57" s="63"/>
      <c r="W57" s="63" t="s">
        <v>304</v>
      </c>
      <c r="X57" s="63" t="str">
        <f>VLOOKUP(G57,'Sheet 1 (2)'!$H$4:$Q$536,10,FALSE)</f>
        <v/>
      </c>
      <c r="Y57" s="63" t="str">
        <f t="shared" si="2"/>
        <v/>
      </c>
      <c r="Z57" s="63"/>
      <c r="AA57" s="63" t="s">
        <v>304</v>
      </c>
      <c r="AB57" s="63" t="str">
        <f>VLOOKUP(G57,'Sheet 1 (2)'!$H$4:$S$536,12,FALSE)</f>
        <v/>
      </c>
      <c r="AC57" s="63" t="str">
        <f t="shared" si="3"/>
        <v/>
      </c>
      <c r="AD57" s="63" t="s">
        <v>304</v>
      </c>
      <c r="AE57" s="63" t="str">
        <f>VLOOKUP(G57,'Sheet 1 (2)'!$H$4:$AF$536,25,FALSE)</f>
        <v/>
      </c>
      <c r="AF57" s="63" t="s">
        <v>607</v>
      </c>
      <c r="AG57" s="63" t="str">
        <f t="shared" si="4"/>
        <v/>
      </c>
      <c r="AH57" s="63" t="s">
        <v>304</v>
      </c>
      <c r="AI57" s="63" t="str">
        <f>VLOOKUP(G57,'Sheet 1 (2)'!$H$4:$AG$536,26,FALSE)</f>
        <v>NO</v>
      </c>
      <c r="AJ57" s="63" t="s">
        <v>301</v>
      </c>
      <c r="AK57" s="63" t="s">
        <v>304</v>
      </c>
      <c r="AL57" s="63" t="str">
        <f>VLOOKUP(G57,'Sheet 1 (2)'!$H$4:$AH$536,27,FALSE)</f>
        <v>- Sistema de información actualizada de la Vigilancia de la calidad del agua para consumo humano
-Base que linkea el centro poblado con establecimiento de salud</v>
      </c>
      <c r="AM57" s="63" t="str">
        <f t="shared" si="9"/>
        <v>- Sistema de información actualizada de la Vigilancia de la calidad del agua para consumo humano
-Base que linkea el centro poblado con establecimiento de salud</v>
      </c>
      <c r="AN57" s="63">
        <v>1</v>
      </c>
      <c r="AO57" s="63">
        <f t="shared" si="5"/>
        <v>0</v>
      </c>
      <c r="AP57" s="71"/>
      <c r="AQ57" s="71"/>
      <c r="AR57" s="71"/>
    </row>
    <row r="58" spans="1:44" ht="15.75" customHeight="1">
      <c r="A58" s="63" t="s">
        <v>296</v>
      </c>
      <c r="B58" s="63" t="s">
        <v>3</v>
      </c>
      <c r="C58" s="63" t="s">
        <v>486</v>
      </c>
      <c r="D58" s="63" t="s">
        <v>6</v>
      </c>
      <c r="E58" s="63" t="s">
        <v>487</v>
      </c>
      <c r="F58" s="63" t="s">
        <v>7</v>
      </c>
      <c r="G58" s="63" t="s">
        <v>608</v>
      </c>
      <c r="H58" s="63" t="s">
        <v>609</v>
      </c>
      <c r="I58" s="63" t="s">
        <v>329</v>
      </c>
      <c r="J58" s="63"/>
      <c r="K58" s="63"/>
      <c r="L58" s="63" t="s">
        <v>586</v>
      </c>
      <c r="M58" s="63" t="s">
        <v>610</v>
      </c>
      <c r="N58" s="63" t="s">
        <v>304</v>
      </c>
      <c r="O58" s="63" t="str">
        <f>VLOOKUP(G58,'Sheet 1 (2)'!$H$4:$M$536,6,FALSE)</f>
        <v/>
      </c>
      <c r="P58" s="63" t="str">
        <f t="shared" si="8"/>
        <v/>
      </c>
      <c r="Q58" s="63"/>
      <c r="R58" s="63" t="s">
        <v>492</v>
      </c>
      <c r="S58" s="63" t="s">
        <v>304</v>
      </c>
      <c r="T58" s="63" t="str">
        <f>VLOOKUP(G58,'Sheet 1 (2)'!$H$4:$O$536,8,FALSE)</f>
        <v>- Sistema de información actualizada de la Vigilancia de la calidad del agua para consumo humano
-Base que linkea el centro poblado con establecimiento de salud</v>
      </c>
      <c r="U58" s="63" t="str">
        <f t="shared" si="1"/>
        <v>- Sistema de información actualizada de la Vigilancia de la calidad del agua para consumo humano
-Base que linkea el centro poblado con establecimiento de salud</v>
      </c>
      <c r="V58" s="63"/>
      <c r="W58" s="63" t="s">
        <v>304</v>
      </c>
      <c r="X58" s="63" t="str">
        <f>VLOOKUP(G58,'Sheet 1 (2)'!$H$4:$Q$536,10,FALSE)</f>
        <v/>
      </c>
      <c r="Y58" s="63" t="str">
        <f t="shared" si="2"/>
        <v/>
      </c>
      <c r="Z58" s="63"/>
      <c r="AA58" s="63" t="s">
        <v>304</v>
      </c>
      <c r="AB58" s="63" t="str">
        <f>VLOOKUP(G58,'Sheet 1 (2)'!$H$4:$S$536,12,FALSE)</f>
        <v/>
      </c>
      <c r="AC58" s="63" t="str">
        <f t="shared" si="3"/>
        <v/>
      </c>
      <c r="AD58" s="63" t="s">
        <v>304</v>
      </c>
      <c r="AE58" s="63" t="str">
        <f>VLOOKUP(G58,'Sheet 1 (2)'!$H$4:$AF$536,25,FALSE)</f>
        <v/>
      </c>
      <c r="AF58" s="63" t="s">
        <v>607</v>
      </c>
      <c r="AG58" s="63" t="str">
        <f t="shared" si="4"/>
        <v/>
      </c>
      <c r="AH58" s="63" t="s">
        <v>304</v>
      </c>
      <c r="AI58" s="63" t="str">
        <f>VLOOKUP(G58,'Sheet 1 (2)'!$H$4:$AG$536,26,FALSE)</f>
        <v>NO</v>
      </c>
      <c r="AJ58" s="63" t="s">
        <v>301</v>
      </c>
      <c r="AK58" s="63" t="s">
        <v>304</v>
      </c>
      <c r="AL58" s="63" t="str">
        <f>VLOOKUP(G58,'Sheet 1 (2)'!$H$4:$AH$536,27,FALSE)</f>
        <v>- Sistema de información actualizada de la Vigilancia de la calidad del agua para consumo humano
-Base que linkea el centro poblado con establecimiento de salud</v>
      </c>
      <c r="AM58" s="63" t="str">
        <f t="shared" si="9"/>
        <v>- Sistema de información actualizada de la Vigilancia de la calidad del agua para consumo humano
-Base que linkea el centro poblado con establecimiento de salud</v>
      </c>
      <c r="AN58" s="63">
        <v>1</v>
      </c>
      <c r="AO58" s="63">
        <f t="shared" si="5"/>
        <v>0</v>
      </c>
      <c r="AP58" s="71"/>
      <c r="AQ58" s="71"/>
      <c r="AR58" s="71"/>
    </row>
    <row r="59" spans="1:44" ht="15.75" customHeight="1">
      <c r="A59" s="63" t="s">
        <v>296</v>
      </c>
      <c r="B59" s="63" t="s">
        <v>3</v>
      </c>
      <c r="C59" s="63" t="s">
        <v>486</v>
      </c>
      <c r="D59" s="63" t="s">
        <v>6</v>
      </c>
      <c r="E59" s="63" t="s">
        <v>487</v>
      </c>
      <c r="F59" s="63" t="s">
        <v>7</v>
      </c>
      <c r="G59" s="63" t="s">
        <v>611</v>
      </c>
      <c r="H59" s="63" t="s">
        <v>612</v>
      </c>
      <c r="I59" s="63" t="s">
        <v>329</v>
      </c>
      <c r="J59" s="63"/>
      <c r="K59" s="63"/>
      <c r="L59" s="63" t="s">
        <v>586</v>
      </c>
      <c r="M59" s="63" t="s">
        <v>613</v>
      </c>
      <c r="N59" s="63" t="s">
        <v>304</v>
      </c>
      <c r="O59" s="63" t="str">
        <f>VLOOKUP(G59,'Sheet 1 (2)'!$H$4:$M$536,6,FALSE)</f>
        <v/>
      </c>
      <c r="P59" s="63" t="str">
        <f t="shared" si="8"/>
        <v/>
      </c>
      <c r="Q59" s="63"/>
      <c r="R59" s="63" t="s">
        <v>492</v>
      </c>
      <c r="S59" s="63" t="s">
        <v>304</v>
      </c>
      <c r="T59" s="63" t="str">
        <f>VLOOKUP(G59,'Sheet 1 (2)'!$H$4:$O$536,8,FALSE)</f>
        <v>- Sistema de información actualizada de la Vigilancia de la calidad del agua para consumo humano
-Base que linkea el centro poblado con establecimiento de salud</v>
      </c>
      <c r="U59" s="63" t="str">
        <f t="shared" si="1"/>
        <v>- Sistema de información actualizada de la Vigilancia de la calidad del agua para consumo humano
-Base que linkea el centro poblado con establecimiento de salud</v>
      </c>
      <c r="V59" s="63"/>
      <c r="W59" s="63" t="s">
        <v>304</v>
      </c>
      <c r="X59" s="63" t="str">
        <f>VLOOKUP(G59,'Sheet 1 (2)'!$H$4:$Q$536,10,FALSE)</f>
        <v/>
      </c>
      <c r="Y59" s="63" t="str">
        <f t="shared" si="2"/>
        <v/>
      </c>
      <c r="Z59" s="63"/>
      <c r="AA59" s="63" t="s">
        <v>304</v>
      </c>
      <c r="AB59" s="63" t="str">
        <f>VLOOKUP(G59,'Sheet 1 (2)'!$H$4:$S$536,12,FALSE)</f>
        <v/>
      </c>
      <c r="AC59" s="63" t="str">
        <f t="shared" si="3"/>
        <v/>
      </c>
      <c r="AD59" s="63" t="s">
        <v>304</v>
      </c>
      <c r="AE59" s="63" t="str">
        <f>VLOOKUP(G59,'Sheet 1 (2)'!$H$4:$AF$536,25,FALSE)</f>
        <v/>
      </c>
      <c r="AF59" s="63" t="s">
        <v>307</v>
      </c>
      <c r="AG59" s="63" t="str">
        <f t="shared" si="4"/>
        <v/>
      </c>
      <c r="AH59" s="63" t="s">
        <v>304</v>
      </c>
      <c r="AI59" s="63" t="str">
        <f>VLOOKUP(G59,'Sheet 1 (2)'!$H$4:$AG$536,26,FALSE)</f>
        <v>NO</v>
      </c>
      <c r="AJ59" s="63" t="s">
        <v>301</v>
      </c>
      <c r="AK59" s="63" t="s">
        <v>304</v>
      </c>
      <c r="AL59" s="63" t="str">
        <f>VLOOKUP(G59,'Sheet 1 (2)'!$H$4:$AH$536,27,FALSE)</f>
        <v>- Sistema de información actualizada de la Vigilancia de la calidad del agua para consumo humano
-Base que linkea el centro poblado con establecimiento de salud</v>
      </c>
      <c r="AM59" s="63" t="str">
        <f t="shared" si="9"/>
        <v>- Sistema de información actualizada de la Vigilancia de la calidad del agua para consumo humano
-Base que linkea el centro poblado con establecimiento de salud</v>
      </c>
      <c r="AN59" s="63">
        <v>1</v>
      </c>
      <c r="AO59" s="63">
        <f t="shared" si="5"/>
        <v>0</v>
      </c>
      <c r="AP59" s="71"/>
      <c r="AQ59" s="71"/>
      <c r="AR59" s="71"/>
    </row>
    <row r="60" spans="1:44" ht="15.75" customHeight="1">
      <c r="A60" s="63" t="s">
        <v>296</v>
      </c>
      <c r="B60" s="63" t="s">
        <v>3</v>
      </c>
      <c r="C60" s="63" t="s">
        <v>486</v>
      </c>
      <c r="D60" s="63" t="s">
        <v>6</v>
      </c>
      <c r="E60" s="63" t="s">
        <v>487</v>
      </c>
      <c r="F60" s="63" t="s">
        <v>7</v>
      </c>
      <c r="G60" s="63" t="s">
        <v>614</v>
      </c>
      <c r="H60" s="63" t="s">
        <v>615</v>
      </c>
      <c r="I60" s="63" t="s">
        <v>329</v>
      </c>
      <c r="J60" s="63"/>
      <c r="K60" s="63"/>
      <c r="L60" s="63" t="s">
        <v>586</v>
      </c>
      <c r="M60" s="63" t="s">
        <v>616</v>
      </c>
      <c r="N60" s="63" t="s">
        <v>304</v>
      </c>
      <c r="O60" s="63" t="str">
        <f>VLOOKUP(G60,'Sheet 1 (2)'!$H$4:$M$536,6,FALSE)</f>
        <v/>
      </c>
      <c r="P60" s="63" t="str">
        <f t="shared" si="8"/>
        <v/>
      </c>
      <c r="Q60" s="63"/>
      <c r="R60" s="63" t="s">
        <v>492</v>
      </c>
      <c r="S60" s="63" t="s">
        <v>304</v>
      </c>
      <c r="T60" s="63" t="str">
        <f>VLOOKUP(G60,'Sheet 1 (2)'!$H$4:$O$536,8,FALSE)</f>
        <v>- Sistema de información actualizada de la Vigilancia de la calidad del agua para consumo humano
-Base que linkea el centro poblado con establecimiento de salud</v>
      </c>
      <c r="U60" s="63" t="str">
        <f t="shared" si="1"/>
        <v>- Sistema de información actualizada de la Vigilancia de la calidad del agua para consumo humano
-Base que linkea el centro poblado con establecimiento de salud</v>
      </c>
      <c r="V60" s="63"/>
      <c r="W60" s="63" t="s">
        <v>304</v>
      </c>
      <c r="X60" s="63" t="str">
        <f>VLOOKUP(G60,'Sheet 1 (2)'!$H$4:$Q$536,10,FALSE)</f>
        <v/>
      </c>
      <c r="Y60" s="63" t="str">
        <f t="shared" si="2"/>
        <v/>
      </c>
      <c r="Z60" s="63"/>
      <c r="AA60" s="63" t="s">
        <v>304</v>
      </c>
      <c r="AB60" s="63" t="str">
        <f>VLOOKUP(G60,'Sheet 1 (2)'!$H$4:$S$536,12,FALSE)</f>
        <v/>
      </c>
      <c r="AC60" s="63" t="str">
        <f t="shared" si="3"/>
        <v/>
      </c>
      <c r="AD60" s="63" t="s">
        <v>304</v>
      </c>
      <c r="AE60" s="63" t="str">
        <f>VLOOKUP(G60,'Sheet 1 (2)'!$H$4:$AF$536,25,FALSE)</f>
        <v/>
      </c>
      <c r="AF60" s="63" t="s">
        <v>307</v>
      </c>
      <c r="AG60" s="63" t="str">
        <f t="shared" si="4"/>
        <v/>
      </c>
      <c r="AH60" s="63" t="s">
        <v>304</v>
      </c>
      <c r="AI60" s="63" t="str">
        <f>VLOOKUP(G60,'Sheet 1 (2)'!$H$4:$AG$536,26,FALSE)</f>
        <v>NO</v>
      </c>
      <c r="AJ60" s="63" t="s">
        <v>301</v>
      </c>
      <c r="AK60" s="63" t="s">
        <v>304</v>
      </c>
      <c r="AL60" s="63" t="str">
        <f>VLOOKUP(G60,'Sheet 1 (2)'!$H$4:$AH$536,27,FALSE)</f>
        <v>- Sistema de información actualizada de la Vigilancia de la calidad del agua para consumo humano
-Base que linkea el centro poblado con establecimiento de salud</v>
      </c>
      <c r="AM60" s="63" t="str">
        <f t="shared" si="9"/>
        <v>- Sistema de información actualizada de la Vigilancia de la calidad del agua para consumo humano
-Base que linkea el centro poblado con establecimiento de salud</v>
      </c>
      <c r="AN60" s="63">
        <v>1</v>
      </c>
      <c r="AO60" s="63">
        <f t="shared" si="5"/>
        <v>0</v>
      </c>
      <c r="AP60" s="71"/>
      <c r="AQ60" s="71"/>
      <c r="AR60" s="71"/>
    </row>
    <row r="61" spans="1:44" ht="15.75" customHeight="1">
      <c r="A61" s="63" t="s">
        <v>296</v>
      </c>
      <c r="B61" s="63" t="s">
        <v>3</v>
      </c>
      <c r="C61" s="63" t="s">
        <v>486</v>
      </c>
      <c r="D61" s="63" t="s">
        <v>6</v>
      </c>
      <c r="E61" s="63" t="s">
        <v>487</v>
      </c>
      <c r="F61" s="63" t="s">
        <v>7</v>
      </c>
      <c r="G61" s="63" t="s">
        <v>617</v>
      </c>
      <c r="H61" s="63" t="s">
        <v>618</v>
      </c>
      <c r="I61" s="63" t="s">
        <v>301</v>
      </c>
      <c r="J61" s="63"/>
      <c r="K61" s="63"/>
      <c r="L61" s="63" t="s">
        <v>586</v>
      </c>
      <c r="M61" s="63" t="s">
        <v>619</v>
      </c>
      <c r="N61" s="63" t="s">
        <v>304</v>
      </c>
      <c r="O61" s="63" t="str">
        <f>VLOOKUP(G61,'Sheet 1 (2)'!$H$4:$M$536,6,FALSE)</f>
        <v/>
      </c>
      <c r="P61" s="63" t="str">
        <f t="shared" si="8"/>
        <v/>
      </c>
      <c r="Q61" s="63"/>
      <c r="R61" s="63" t="s">
        <v>492</v>
      </c>
      <c r="S61" s="63" t="s">
        <v>304</v>
      </c>
      <c r="T61" s="63" t="str">
        <f>VLOOKUP(G61,'Sheet 1 (2)'!$H$4:$O$536,8,FALSE)</f>
        <v>- Sistema de información actualizada de la Vigilancia de la calidad del agua para consumo humano
-Base que linkea el centro poblado con establecimiento de salud</v>
      </c>
      <c r="U61" s="63" t="str">
        <f t="shared" si="1"/>
        <v>- Sistema de información actualizada de la Vigilancia de la calidad del agua para consumo humano
-Base que linkea el centro poblado con establecimiento de salud</v>
      </c>
      <c r="V61" s="63"/>
      <c r="W61" s="63" t="s">
        <v>304</v>
      </c>
      <c r="X61" s="63" t="str">
        <f>VLOOKUP(G61,'Sheet 1 (2)'!$H$4:$Q$536,10,FALSE)</f>
        <v/>
      </c>
      <c r="Y61" s="63" t="str">
        <f t="shared" si="2"/>
        <v/>
      </c>
      <c r="Z61" s="63"/>
      <c r="AA61" s="63" t="s">
        <v>304</v>
      </c>
      <c r="AB61" s="63" t="str">
        <f>VLOOKUP(G61,'Sheet 1 (2)'!$H$4:$S$536,12,FALSE)</f>
        <v/>
      </c>
      <c r="AC61" s="63" t="str">
        <f t="shared" si="3"/>
        <v/>
      </c>
      <c r="AD61" s="63" t="s">
        <v>304</v>
      </c>
      <c r="AE61" s="63" t="str">
        <f>VLOOKUP(G61,'Sheet 1 (2)'!$H$4:$AF$536,25,FALSE)</f>
        <v/>
      </c>
      <c r="AF61" s="63"/>
      <c r="AG61" s="63" t="str">
        <f t="shared" si="4"/>
        <v/>
      </c>
      <c r="AH61" s="63" t="s">
        <v>304</v>
      </c>
      <c r="AI61" s="63" t="str">
        <f>VLOOKUP(G61,'Sheet 1 (2)'!$H$4:$AG$536,26,FALSE)</f>
        <v>NO</v>
      </c>
      <c r="AJ61" s="63" t="s">
        <v>301</v>
      </c>
      <c r="AK61" s="63" t="s">
        <v>304</v>
      </c>
      <c r="AL61" s="63" t="str">
        <f>VLOOKUP(G61,'Sheet 1 (2)'!$H$4:$AH$536,27,FALSE)</f>
        <v>- Sistema de información actualizada de la Vigilancia de la calidad del agua para consumo humano
-Base que linkea el centro poblado con establecimiento de salud</v>
      </c>
      <c r="AM61" s="63" t="str">
        <f t="shared" si="9"/>
        <v>- Sistema de información actualizada de la Vigilancia de la calidad del agua para consumo humano
-Base que linkea el centro poblado con establecimiento de salud</v>
      </c>
      <c r="AN61" s="63">
        <v>1</v>
      </c>
      <c r="AO61" s="63">
        <f t="shared" si="5"/>
        <v>0</v>
      </c>
      <c r="AP61" s="71"/>
      <c r="AQ61" s="71"/>
      <c r="AR61" s="71"/>
    </row>
    <row r="62" spans="1:44" ht="15.75" customHeight="1">
      <c r="A62" s="63" t="s">
        <v>296</v>
      </c>
      <c r="B62" s="63" t="s">
        <v>3</v>
      </c>
      <c r="C62" s="63" t="s">
        <v>486</v>
      </c>
      <c r="D62" s="63" t="s">
        <v>6</v>
      </c>
      <c r="E62" s="63" t="s">
        <v>583</v>
      </c>
      <c r="F62" s="63" t="s">
        <v>8</v>
      </c>
      <c r="G62" s="63" t="s">
        <v>620</v>
      </c>
      <c r="H62" s="63" t="s">
        <v>621</v>
      </c>
      <c r="I62" s="63" t="s">
        <v>329</v>
      </c>
      <c r="J62" s="63"/>
      <c r="K62" s="63"/>
      <c r="L62" s="63" t="s">
        <v>586</v>
      </c>
      <c r="M62" s="63" t="s">
        <v>622</v>
      </c>
      <c r="N62" s="63" t="s">
        <v>304</v>
      </c>
      <c r="O62" s="63" t="str">
        <f>VLOOKUP(G62,'Sheet 1 (2)'!$H$4:$M$536,6,FALSE)</f>
        <v/>
      </c>
      <c r="P62" s="63" t="str">
        <f t="shared" si="8"/>
        <v/>
      </c>
      <c r="Q62" s="63"/>
      <c r="R62" s="63" t="s">
        <v>492</v>
      </c>
      <c r="S62" s="63" t="s">
        <v>304</v>
      </c>
      <c r="T62" s="63" t="str">
        <f>VLOOKUP(G62,'Sheet 1 (2)'!$H$4:$O$536,8,FALSE)</f>
        <v>- Sistema de información actualizada de la Vigilancia de la calidad del agua para consumo humano
-Base que linkea el centro poblado con establecimiento de salud</v>
      </c>
      <c r="U62" s="63" t="str">
        <f t="shared" si="1"/>
        <v>- Sistema de información actualizada de la Vigilancia de la calidad del agua para consumo humano
-Base que linkea el centro poblado con establecimiento de salud</v>
      </c>
      <c r="V62" s="63"/>
      <c r="W62" s="63" t="s">
        <v>304</v>
      </c>
      <c r="X62" s="63" t="str">
        <f>VLOOKUP(G62,'Sheet 1 (2)'!$H$4:$Q$536,10,FALSE)</f>
        <v/>
      </c>
      <c r="Y62" s="63" t="str">
        <f t="shared" si="2"/>
        <v/>
      </c>
      <c r="Z62" s="63"/>
      <c r="AA62" s="63" t="s">
        <v>304</v>
      </c>
      <c r="AB62" s="63" t="str">
        <f>VLOOKUP(G62,'Sheet 1 (2)'!$H$4:$S$536,12,FALSE)</f>
        <v/>
      </c>
      <c r="AC62" s="63" t="str">
        <f t="shared" si="3"/>
        <v/>
      </c>
      <c r="AD62" s="63" t="s">
        <v>304</v>
      </c>
      <c r="AE62" s="63" t="str">
        <f>VLOOKUP(G62,'Sheet 1 (2)'!$H$4:$AF$536,25,FALSE)</f>
        <v/>
      </c>
      <c r="AF62" s="63" t="s">
        <v>588</v>
      </c>
      <c r="AG62" s="63" t="str">
        <f t="shared" si="4"/>
        <v/>
      </c>
      <c r="AH62" s="63" t="s">
        <v>304</v>
      </c>
      <c r="AI62" s="63" t="str">
        <f>VLOOKUP(G62,'Sheet 1 (2)'!$H$4:$AG$536,26,FALSE)</f>
        <v>NO</v>
      </c>
      <c r="AJ62" s="63" t="s">
        <v>301</v>
      </c>
      <c r="AK62" s="63" t="s">
        <v>304</v>
      </c>
      <c r="AL62" s="63" t="str">
        <f>VLOOKUP(G62,'Sheet 1 (2)'!$H$4:$AH$536,27,FALSE)</f>
        <v>- Sistema de información actualizada de la Vigilancia de la calidad del agua para consumo humano
-Base que linkea el centro poblado con establecimiento de salud</v>
      </c>
      <c r="AM62" s="63" t="str">
        <f t="shared" si="9"/>
        <v>- Sistema de información actualizada de la Vigilancia de la calidad del agua para consumo humano
-Base que linkea el centro poblado con establecimiento de salud</v>
      </c>
      <c r="AN62" s="63">
        <v>1</v>
      </c>
      <c r="AO62" s="63">
        <f t="shared" si="5"/>
        <v>0</v>
      </c>
      <c r="AP62" s="71"/>
      <c r="AQ62" s="71"/>
      <c r="AR62" s="71"/>
    </row>
    <row r="63" spans="1:44" ht="15.75" customHeight="1">
      <c r="A63" s="63" t="s">
        <v>296</v>
      </c>
      <c r="B63" s="63" t="s">
        <v>3</v>
      </c>
      <c r="C63" s="63" t="s">
        <v>356</v>
      </c>
      <c r="D63" s="63" t="s">
        <v>14</v>
      </c>
      <c r="E63" s="63" t="s">
        <v>357</v>
      </c>
      <c r="F63" s="63" t="s">
        <v>15</v>
      </c>
      <c r="G63" s="63" t="s">
        <v>623</v>
      </c>
      <c r="H63" s="63" t="s">
        <v>624</v>
      </c>
      <c r="I63" s="63" t="s">
        <v>329</v>
      </c>
      <c r="J63" s="63"/>
      <c r="K63" s="63"/>
      <c r="L63" s="63" t="s">
        <v>360</v>
      </c>
      <c r="M63" s="63" t="s">
        <v>625</v>
      </c>
      <c r="N63" s="63" t="s">
        <v>304</v>
      </c>
      <c r="O63" s="69" t="str">
        <f>VLOOKUP(G63,'Sheet 1 (2)'!$H$4:$M$536,6,FALSE)</f>
        <v>100% de la población menor de 1 año atendida en los establecimientos de salud de las categorías I3 y I4</v>
      </c>
      <c r="P63" s="69" t="str">
        <f t="shared" si="8"/>
        <v>100% de la población menor de 1 año atendida en los establecimientos de salud de las categorías I3 y I4</v>
      </c>
      <c r="Q63" s="63"/>
      <c r="R63" s="63" t="s">
        <v>340</v>
      </c>
      <c r="S63" s="63" t="s">
        <v>304</v>
      </c>
      <c r="T63" s="63" t="str">
        <f>VLOOKUP(G63,'Sheet 1 (2)'!$H$4:$O$536,8,FALSE)</f>
        <v>CNV</v>
      </c>
      <c r="U63" s="63" t="str">
        <f t="shared" si="1"/>
        <v>CNV</v>
      </c>
      <c r="V63" s="63" t="s">
        <v>626</v>
      </c>
      <c r="W63" s="63" t="s">
        <v>304</v>
      </c>
      <c r="X63" s="63" t="str">
        <f>VLOOKUP(G63,'Sheet 1 (2)'!$H$4:$Q$536,10,FALSE)</f>
        <v/>
      </c>
      <c r="Y63" s="63" t="str">
        <f t="shared" si="2"/>
        <v/>
      </c>
      <c r="Z63" s="63"/>
      <c r="AA63" s="63" t="s">
        <v>304</v>
      </c>
      <c r="AB63" s="63" t="str">
        <f>VLOOKUP(G63,'Sheet 1 (2)'!$H$4:$S$536,12,FALSE)</f>
        <v/>
      </c>
      <c r="AC63" s="63" t="str">
        <f t="shared" si="3"/>
        <v/>
      </c>
      <c r="AD63" s="63" t="s">
        <v>304</v>
      </c>
      <c r="AE63" s="63" t="str">
        <f>VLOOKUP(G63,'Sheet 1 (2)'!$H$4:$AF$536,25,FALSE)</f>
        <v>I3,I4</v>
      </c>
      <c r="AF63" s="63" t="s">
        <v>418</v>
      </c>
      <c r="AG63" s="63" t="str">
        <f t="shared" si="4"/>
        <v>I3,I4</v>
      </c>
      <c r="AH63" s="63" t="s">
        <v>304</v>
      </c>
      <c r="AI63" s="63" t="str">
        <f>VLOOKUP(G63,'Sheet 1 (2)'!$H$4:$AG$536,26,FALSE)</f>
        <v>SI</v>
      </c>
      <c r="AJ63" s="63" t="s">
        <v>329</v>
      </c>
      <c r="AK63" s="63" t="s">
        <v>304</v>
      </c>
      <c r="AL63" s="63" t="str">
        <f>VLOOKUP(G63,'Sheet 1 (2)'!$H$4:$AH$536,27,FALSE)</f>
        <v/>
      </c>
      <c r="AM63" s="63" t="str">
        <f t="shared" si="9"/>
        <v/>
      </c>
      <c r="AN63" s="63">
        <v>1</v>
      </c>
      <c r="AO63" s="63">
        <f t="shared" si="5"/>
        <v>1</v>
      </c>
      <c r="AP63" s="71" t="s">
        <v>329</v>
      </c>
      <c r="AQ63" s="71"/>
      <c r="AR63" s="71"/>
    </row>
    <row r="64" spans="1:44" ht="15.75" customHeight="1">
      <c r="A64" s="63" t="s">
        <v>296</v>
      </c>
      <c r="B64" s="63" t="s">
        <v>3</v>
      </c>
      <c r="C64" s="63" t="s">
        <v>356</v>
      </c>
      <c r="D64" s="63" t="s">
        <v>14</v>
      </c>
      <c r="E64" s="63" t="s">
        <v>357</v>
      </c>
      <c r="F64" s="63" t="s">
        <v>15</v>
      </c>
      <c r="G64" s="63" t="s">
        <v>627</v>
      </c>
      <c r="H64" s="63" t="s">
        <v>628</v>
      </c>
      <c r="I64" s="63" t="s">
        <v>329</v>
      </c>
      <c r="J64" s="63"/>
      <c r="K64" s="63"/>
      <c r="L64" s="63" t="s">
        <v>360</v>
      </c>
      <c r="M64" s="63" t="s">
        <v>629</v>
      </c>
      <c r="N64" s="63" t="s">
        <v>304</v>
      </c>
      <c r="O64" s="63" t="str">
        <f>VLOOKUP(G64,'Sheet 1 (2)'!$H$4:$M$536,6,FALSE)</f>
        <v/>
      </c>
      <c r="P64" s="63" t="str">
        <f t="shared" si="8"/>
        <v/>
      </c>
      <c r="Q64" s="63"/>
      <c r="R64" s="63" t="s">
        <v>630</v>
      </c>
      <c r="S64" s="63" t="s">
        <v>304</v>
      </c>
      <c r="T64" s="63" t="str">
        <f>VLOOKUP(G64,'Sheet 1 (2)'!$H$4:$O$536,8,FALSE)</f>
        <v>HIS</v>
      </c>
      <c r="U64" s="63" t="str">
        <f t="shared" si="1"/>
        <v>HIS</v>
      </c>
      <c r="V64" s="63"/>
      <c r="W64" s="63" t="s">
        <v>304</v>
      </c>
      <c r="X64" s="63" t="str">
        <f>VLOOKUP(G64,'Sheet 1 (2)'!$H$4:$Q$536,10,FALSE)</f>
        <v/>
      </c>
      <c r="Y64" s="63" t="str">
        <f t="shared" si="2"/>
        <v/>
      </c>
      <c r="Z64" s="63" t="s">
        <v>631</v>
      </c>
      <c r="AA64" s="63" t="s">
        <v>304</v>
      </c>
      <c r="AB64" s="63" t="str">
        <f>VLOOKUP(G64,'Sheet 1 (2)'!$H$4:$S$536,12,FALSE)</f>
        <v/>
      </c>
      <c r="AC64" s="63" t="str">
        <f t="shared" si="3"/>
        <v/>
      </c>
      <c r="AD64" s="63" t="s">
        <v>304</v>
      </c>
      <c r="AE64" s="63" t="str">
        <f>VLOOKUP(G64,'Sheet 1 (2)'!$H$4:$AF$536,25,FALSE)</f>
        <v/>
      </c>
      <c r="AF64" s="63" t="s">
        <v>632</v>
      </c>
      <c r="AG64" s="63" t="str">
        <f t="shared" si="4"/>
        <v/>
      </c>
      <c r="AH64" s="63" t="s">
        <v>304</v>
      </c>
      <c r="AI64" s="63" t="str">
        <f>VLOOKUP(G64,'Sheet 1 (2)'!$H$4:$AG$536,26,FALSE)</f>
        <v>NO</v>
      </c>
      <c r="AJ64" s="68" t="s">
        <v>329</v>
      </c>
      <c r="AK64" s="63" t="s">
        <v>304</v>
      </c>
      <c r="AL64" s="63" t="str">
        <f>VLOOKUP(G64,'Sheet 1 (2)'!$H$4:$AH$536,27,FALSE)</f>
        <v>Código CIE10</v>
      </c>
      <c r="AM64" s="63" t="s">
        <v>633</v>
      </c>
      <c r="AN64" s="63">
        <v>1</v>
      </c>
      <c r="AO64" s="63">
        <f t="shared" si="5"/>
        <v>1</v>
      </c>
      <c r="AP64" s="71" t="s">
        <v>365</v>
      </c>
      <c r="AQ64" s="71"/>
      <c r="AR64" s="71"/>
    </row>
    <row r="65" spans="1:44" ht="15.75" customHeight="1">
      <c r="A65" s="63" t="s">
        <v>634</v>
      </c>
      <c r="B65" s="63" t="s">
        <v>34</v>
      </c>
      <c r="C65" s="63" t="s">
        <v>635</v>
      </c>
      <c r="D65" s="63" t="s">
        <v>39</v>
      </c>
      <c r="E65" s="63" t="s">
        <v>636</v>
      </c>
      <c r="F65" s="63" t="s">
        <v>40</v>
      </c>
      <c r="G65" s="63" t="s">
        <v>637</v>
      </c>
      <c r="H65" s="63" t="s">
        <v>638</v>
      </c>
      <c r="I65" s="63" t="s">
        <v>329</v>
      </c>
      <c r="J65" s="63"/>
      <c r="K65" s="63"/>
      <c r="L65" s="63" t="s">
        <v>639</v>
      </c>
      <c r="M65" s="63" t="s">
        <v>640</v>
      </c>
      <c r="N65" s="63" t="s">
        <v>304</v>
      </c>
      <c r="O65" s="63" t="str">
        <f>VLOOKUP(G65,'Sheet 1 (2)'!$H$4:$M$536,6,FALSE)</f>
        <v/>
      </c>
      <c r="P65" s="63" t="s">
        <v>641</v>
      </c>
      <c r="Q65" s="63"/>
      <c r="R65" s="63" t="s">
        <v>642</v>
      </c>
      <c r="S65" s="63" t="s">
        <v>304</v>
      </c>
      <c r="T65" s="63" t="str">
        <f>VLOOKUP(G65,'Sheet 1 (2)'!$H$4:$O$536,8,FALSE)</f>
        <v/>
      </c>
      <c r="U65" s="63" t="s">
        <v>643</v>
      </c>
      <c r="V65" s="63" t="s">
        <v>498</v>
      </c>
      <c r="W65" s="63" t="s">
        <v>304</v>
      </c>
      <c r="X65" s="63" t="str">
        <f>VLOOKUP(G65,'Sheet 1 (2)'!$H$4:$Q$536,10,FALSE)</f>
        <v/>
      </c>
      <c r="Y65" s="63" t="str">
        <f t="shared" si="2"/>
        <v/>
      </c>
      <c r="Z65" s="63" t="s">
        <v>644</v>
      </c>
      <c r="AA65" s="63" t="s">
        <v>304</v>
      </c>
      <c r="AB65" s="63" t="str">
        <f>VLOOKUP(G65,'Sheet 1 (2)'!$H$4:$S$536,12,FALSE)</f>
        <v/>
      </c>
      <c r="AC65" s="63" t="str">
        <f t="shared" si="3"/>
        <v/>
      </c>
      <c r="AD65" s="63" t="s">
        <v>304</v>
      </c>
      <c r="AE65" s="63" t="str">
        <f>VLOOKUP(G65,'Sheet 1 (2)'!$H$4:$AF$536,25,FALSE)</f>
        <v/>
      </c>
      <c r="AF65" s="63" t="s">
        <v>364</v>
      </c>
      <c r="AG65" s="63" t="s">
        <v>645</v>
      </c>
      <c r="AH65" s="63" t="s">
        <v>304</v>
      </c>
      <c r="AI65" s="63" t="str">
        <f>VLOOKUP(G65,'Sheet 1 (2)'!$H$4:$AG$536,26,FALSE)</f>
        <v/>
      </c>
      <c r="AJ65" s="63" t="s">
        <v>329</v>
      </c>
      <c r="AK65" s="63" t="s">
        <v>304</v>
      </c>
      <c r="AL65" s="63" t="str">
        <f>VLOOKUP(G65,'Sheet 1 (2)'!$H$4:$AH$536,27,FALSE)</f>
        <v/>
      </c>
      <c r="AM65" s="63" t="s">
        <v>646</v>
      </c>
      <c r="AN65" s="63">
        <v>1</v>
      </c>
      <c r="AO65" s="63">
        <f t="shared" si="5"/>
        <v>1</v>
      </c>
      <c r="AP65" s="71" t="s">
        <v>329</v>
      </c>
      <c r="AQ65" s="71" t="s">
        <v>329</v>
      </c>
      <c r="AR65" s="71" t="s">
        <v>329</v>
      </c>
    </row>
    <row r="66" spans="1:44" ht="15.75" customHeight="1">
      <c r="A66" s="63" t="s">
        <v>634</v>
      </c>
      <c r="B66" s="63" t="s">
        <v>34</v>
      </c>
      <c r="C66" s="63" t="s">
        <v>635</v>
      </c>
      <c r="D66" s="63" t="s">
        <v>39</v>
      </c>
      <c r="E66" s="63" t="s">
        <v>636</v>
      </c>
      <c r="F66" s="63" t="s">
        <v>40</v>
      </c>
      <c r="G66" s="63" t="s">
        <v>647</v>
      </c>
      <c r="H66" s="63" t="s">
        <v>648</v>
      </c>
      <c r="I66" s="63" t="s">
        <v>301</v>
      </c>
      <c r="J66" s="63"/>
      <c r="K66" s="63"/>
      <c r="L66" s="63" t="s">
        <v>639</v>
      </c>
      <c r="M66" s="63" t="s">
        <v>649</v>
      </c>
      <c r="N66" s="63" t="s">
        <v>304</v>
      </c>
      <c r="O66" s="63" t="str">
        <f>VLOOKUP(G66,'Sheet 1 (2)'!$H$4:$M$536,6,FALSE)</f>
        <v/>
      </c>
      <c r="P66" s="63" t="s">
        <v>650</v>
      </c>
      <c r="Q66" s="63"/>
      <c r="R66" s="63" t="s">
        <v>498</v>
      </c>
      <c r="S66" s="63" t="s">
        <v>304</v>
      </c>
      <c r="T66" s="63" t="str">
        <f>VLOOKUP(G66,'Sheet 1 (2)'!$H$4:$O$536,8,FALSE)</f>
        <v/>
      </c>
      <c r="U66" s="63" t="s">
        <v>643</v>
      </c>
      <c r="V66" s="63" t="s">
        <v>651</v>
      </c>
      <c r="W66" s="63" t="s">
        <v>304</v>
      </c>
      <c r="X66" s="63" t="str">
        <f>VLOOKUP(G66,'Sheet 1 (2)'!$H$4:$Q$536,10,FALSE)</f>
        <v/>
      </c>
      <c r="Y66" s="63" t="str">
        <f t="shared" si="2"/>
        <v/>
      </c>
      <c r="Z66" s="63" t="s">
        <v>652</v>
      </c>
      <c r="AA66" s="63" t="s">
        <v>304</v>
      </c>
      <c r="AB66" s="63" t="str">
        <f>VLOOKUP(G66,'Sheet 1 (2)'!$H$4:$S$536,12,FALSE)</f>
        <v/>
      </c>
      <c r="AC66" s="63" t="str">
        <f t="shared" si="3"/>
        <v/>
      </c>
      <c r="AD66" s="63" t="s">
        <v>304</v>
      </c>
      <c r="AE66" s="63" t="str">
        <f>VLOOKUP(G66,'Sheet 1 (2)'!$H$4:$AF$536,25,FALSE)</f>
        <v/>
      </c>
      <c r="AF66" s="63" t="s">
        <v>334</v>
      </c>
      <c r="AG66" s="63" t="s">
        <v>645</v>
      </c>
      <c r="AH66" s="63" t="s">
        <v>304</v>
      </c>
      <c r="AI66" s="63" t="str">
        <f>VLOOKUP(G66,'Sheet 1 (2)'!$H$4:$AG$536,26,FALSE)</f>
        <v/>
      </c>
      <c r="AJ66" s="63" t="s">
        <v>329</v>
      </c>
      <c r="AK66" s="63" t="s">
        <v>304</v>
      </c>
      <c r="AL66" s="63" t="str">
        <f>VLOOKUP(G66,'Sheet 1 (2)'!$H$4:$AH$536,27,FALSE)</f>
        <v/>
      </c>
      <c r="AM66" s="63" t="s">
        <v>646</v>
      </c>
      <c r="AN66" s="63">
        <v>1</v>
      </c>
      <c r="AO66" s="63">
        <f t="shared" ref="AO66:AO129" si="10">+IF(AJ66="SI",1,0)</f>
        <v>1</v>
      </c>
      <c r="AP66" s="71" t="s">
        <v>329</v>
      </c>
      <c r="AQ66" s="71" t="s">
        <v>329</v>
      </c>
      <c r="AR66" s="71" t="s">
        <v>329</v>
      </c>
    </row>
    <row r="67" spans="1:44" ht="15.75" customHeight="1">
      <c r="A67" s="63" t="s">
        <v>634</v>
      </c>
      <c r="B67" s="63" t="s">
        <v>34</v>
      </c>
      <c r="C67" s="63" t="s">
        <v>635</v>
      </c>
      <c r="D67" s="63" t="s">
        <v>39</v>
      </c>
      <c r="E67" s="63" t="s">
        <v>636</v>
      </c>
      <c r="F67" s="63" t="s">
        <v>40</v>
      </c>
      <c r="G67" s="63" t="s">
        <v>653</v>
      </c>
      <c r="H67" s="63" t="s">
        <v>654</v>
      </c>
      <c r="I67" s="63" t="s">
        <v>329</v>
      </c>
      <c r="J67" s="63"/>
      <c r="K67" s="63"/>
      <c r="L67" s="63" t="s">
        <v>655</v>
      </c>
      <c r="M67" s="63" t="s">
        <v>656</v>
      </c>
      <c r="N67" s="63" t="s">
        <v>304</v>
      </c>
      <c r="O67" s="63" t="str">
        <f>VLOOKUP(G67,'Sheet 1 (2)'!$H$4:$M$536,6,FALSE)</f>
        <v/>
      </c>
      <c r="P67" s="63" t="s">
        <v>641</v>
      </c>
      <c r="Q67" s="63"/>
      <c r="R67" s="63" t="s">
        <v>498</v>
      </c>
      <c r="S67" s="63" t="s">
        <v>304</v>
      </c>
      <c r="T67" s="63" t="str">
        <f>VLOOKUP(G67,'Sheet 1 (2)'!$H$4:$O$536,8,FALSE)</f>
        <v/>
      </c>
      <c r="U67" s="63" t="s">
        <v>643</v>
      </c>
      <c r="V67" s="63" t="s">
        <v>651</v>
      </c>
      <c r="W67" s="63" t="s">
        <v>304</v>
      </c>
      <c r="X67" s="63" t="str">
        <f>VLOOKUP(G67,'Sheet 1 (2)'!$H$4:$Q$536,10,FALSE)</f>
        <v/>
      </c>
      <c r="Y67" s="63" t="str">
        <f t="shared" si="2"/>
        <v/>
      </c>
      <c r="Z67" s="63" t="s">
        <v>657</v>
      </c>
      <c r="AA67" s="63" t="s">
        <v>304</v>
      </c>
      <c r="AB67" s="63" t="str">
        <f>VLOOKUP(G67,'Sheet 1 (2)'!$H$4:$S$536,12,FALSE)</f>
        <v/>
      </c>
      <c r="AC67" s="63" t="str">
        <f t="shared" si="3"/>
        <v/>
      </c>
      <c r="AD67" s="63" t="s">
        <v>304</v>
      </c>
      <c r="AE67" s="63" t="str">
        <f>VLOOKUP(G67,'Sheet 1 (2)'!$H$4:$AF$536,25,FALSE)</f>
        <v/>
      </c>
      <c r="AF67" s="63" t="s">
        <v>418</v>
      </c>
      <c r="AG67" s="63" t="s">
        <v>645</v>
      </c>
      <c r="AH67" s="63" t="s">
        <v>304</v>
      </c>
      <c r="AI67" s="63" t="str">
        <f>VLOOKUP(G67,'Sheet 1 (2)'!$H$4:$AG$536,26,FALSE)</f>
        <v/>
      </c>
      <c r="AJ67" s="63" t="s">
        <v>329</v>
      </c>
      <c r="AK67" s="63" t="s">
        <v>304</v>
      </c>
      <c r="AL67" s="63" t="str">
        <f>VLOOKUP(G67,'Sheet 1 (2)'!$H$4:$AH$536,27,FALSE)</f>
        <v/>
      </c>
      <c r="AM67" s="63" t="s">
        <v>646</v>
      </c>
      <c r="AN67" s="63">
        <v>1</v>
      </c>
      <c r="AO67" s="63">
        <f t="shared" si="10"/>
        <v>1</v>
      </c>
      <c r="AP67" s="71" t="s">
        <v>329</v>
      </c>
      <c r="AQ67" s="71" t="s">
        <v>329</v>
      </c>
      <c r="AR67" s="71" t="s">
        <v>329</v>
      </c>
    </row>
    <row r="68" spans="1:44" ht="15.75" customHeight="1">
      <c r="A68" s="63" t="s">
        <v>634</v>
      </c>
      <c r="B68" s="63" t="s">
        <v>34</v>
      </c>
      <c r="C68" s="63" t="s">
        <v>635</v>
      </c>
      <c r="D68" s="63" t="s">
        <v>39</v>
      </c>
      <c r="E68" s="63" t="s">
        <v>636</v>
      </c>
      <c r="F68" s="63" t="s">
        <v>40</v>
      </c>
      <c r="G68" s="63" t="s">
        <v>658</v>
      </c>
      <c r="H68" s="63" t="s">
        <v>659</v>
      </c>
      <c r="I68" s="63" t="s">
        <v>329</v>
      </c>
      <c r="J68" s="63"/>
      <c r="K68" s="63"/>
      <c r="L68" s="63" t="s">
        <v>655</v>
      </c>
      <c r="M68" s="63" t="s">
        <v>656</v>
      </c>
      <c r="N68" s="63" t="s">
        <v>304</v>
      </c>
      <c r="O68" s="63" t="str">
        <f>VLOOKUP(G68,'Sheet 1 (2)'!$H$4:$M$536,6,FALSE)</f>
        <v/>
      </c>
      <c r="P68" s="63" t="s">
        <v>641</v>
      </c>
      <c r="Q68" s="63"/>
      <c r="R68" s="63" t="s">
        <v>498</v>
      </c>
      <c r="S68" s="63" t="s">
        <v>304</v>
      </c>
      <c r="T68" s="63" t="str">
        <f>VLOOKUP(G68,'Sheet 1 (2)'!$H$4:$O$536,8,FALSE)</f>
        <v/>
      </c>
      <c r="U68" s="63" t="s">
        <v>643</v>
      </c>
      <c r="V68" s="63" t="s">
        <v>651</v>
      </c>
      <c r="W68" s="63" t="s">
        <v>304</v>
      </c>
      <c r="X68" s="63" t="str">
        <f>VLOOKUP(G68,'Sheet 1 (2)'!$H$4:$Q$536,10,FALSE)</f>
        <v/>
      </c>
      <c r="Y68" s="63" t="str">
        <f t="shared" si="2"/>
        <v/>
      </c>
      <c r="Z68" s="63" t="s">
        <v>660</v>
      </c>
      <c r="AA68" s="63" t="s">
        <v>304</v>
      </c>
      <c r="AB68" s="63" t="str">
        <f>VLOOKUP(G68,'Sheet 1 (2)'!$H$4:$S$536,12,FALSE)</f>
        <v/>
      </c>
      <c r="AC68" s="63" t="s">
        <v>660</v>
      </c>
      <c r="AD68" s="63" t="s">
        <v>304</v>
      </c>
      <c r="AE68" s="63" t="str">
        <f>VLOOKUP(G68,'Sheet 1 (2)'!$H$4:$AF$536,25,FALSE)</f>
        <v/>
      </c>
      <c r="AF68" s="63" t="s">
        <v>632</v>
      </c>
      <c r="AG68" s="63" t="s">
        <v>645</v>
      </c>
      <c r="AH68" s="63" t="s">
        <v>304</v>
      </c>
      <c r="AI68" s="63" t="str">
        <f>VLOOKUP(G68,'Sheet 1 (2)'!$H$4:$AG$536,26,FALSE)</f>
        <v/>
      </c>
      <c r="AJ68" s="63" t="s">
        <v>329</v>
      </c>
      <c r="AK68" s="63" t="s">
        <v>304</v>
      </c>
      <c r="AL68" s="63" t="str">
        <f>VLOOKUP(G68,'Sheet 1 (2)'!$H$4:$AH$536,27,FALSE)</f>
        <v/>
      </c>
      <c r="AM68" s="63" t="s">
        <v>646</v>
      </c>
      <c r="AN68" s="63">
        <v>1</v>
      </c>
      <c r="AO68" s="63">
        <f t="shared" si="10"/>
        <v>1</v>
      </c>
      <c r="AP68" s="71" t="s">
        <v>329</v>
      </c>
      <c r="AQ68" s="71" t="s">
        <v>329</v>
      </c>
      <c r="AR68" s="71" t="s">
        <v>329</v>
      </c>
    </row>
    <row r="69" spans="1:44" ht="15.75" customHeight="1">
      <c r="A69" s="63" t="s">
        <v>634</v>
      </c>
      <c r="B69" s="63" t="s">
        <v>34</v>
      </c>
      <c r="C69" s="63" t="s">
        <v>635</v>
      </c>
      <c r="D69" s="63" t="s">
        <v>39</v>
      </c>
      <c r="E69" s="63" t="s">
        <v>636</v>
      </c>
      <c r="F69" s="63" t="s">
        <v>40</v>
      </c>
      <c r="G69" s="63" t="s">
        <v>661</v>
      </c>
      <c r="H69" s="63" t="s">
        <v>662</v>
      </c>
      <c r="I69" s="63" t="s">
        <v>329</v>
      </c>
      <c r="J69" s="63"/>
      <c r="K69" s="63"/>
      <c r="L69" s="63" t="s">
        <v>655</v>
      </c>
      <c r="M69" s="63" t="s">
        <v>663</v>
      </c>
      <c r="N69" s="63" t="s">
        <v>304</v>
      </c>
      <c r="O69" s="63" t="str">
        <f>VLOOKUP(G69,'Sheet 1 (2)'!$H$4:$M$536,6,FALSE)</f>
        <v/>
      </c>
      <c r="P69" s="63" t="s">
        <v>664</v>
      </c>
      <c r="Q69" s="63"/>
      <c r="R69" s="63" t="s">
        <v>498</v>
      </c>
      <c r="S69" s="63" t="s">
        <v>304</v>
      </c>
      <c r="T69" s="63" t="str">
        <f>VLOOKUP(G69,'Sheet 1 (2)'!$H$4:$O$536,8,FALSE)</f>
        <v/>
      </c>
      <c r="U69" s="63" t="s">
        <v>643</v>
      </c>
      <c r="V69" s="63" t="s">
        <v>651</v>
      </c>
      <c r="W69" s="63" t="s">
        <v>304</v>
      </c>
      <c r="X69" s="63" t="str">
        <f>VLOOKUP(G69,'Sheet 1 (2)'!$H$4:$Q$536,10,FALSE)</f>
        <v/>
      </c>
      <c r="Y69" s="63" t="str">
        <f t="shared" si="2"/>
        <v/>
      </c>
      <c r="Z69" s="63" t="s">
        <v>665</v>
      </c>
      <c r="AA69" s="63" t="s">
        <v>304</v>
      </c>
      <c r="AB69" s="63" t="str">
        <f>VLOOKUP(G69,'Sheet 1 (2)'!$H$4:$S$536,12,FALSE)</f>
        <v/>
      </c>
      <c r="AC69" s="63" t="str">
        <f t="shared" ref="AC69:AC90" si="11">IF(AA69&lt;&gt;"",AA69,AB69)</f>
        <v/>
      </c>
      <c r="AD69" s="63" t="s">
        <v>304</v>
      </c>
      <c r="AE69" s="63" t="str">
        <f>VLOOKUP(G69,'Sheet 1 (2)'!$H$4:$AF$536,25,FALSE)</f>
        <v/>
      </c>
      <c r="AF69" s="63" t="s">
        <v>418</v>
      </c>
      <c r="AG69" s="63" t="s">
        <v>645</v>
      </c>
      <c r="AH69" s="63" t="s">
        <v>304</v>
      </c>
      <c r="AI69" s="63" t="str">
        <f>VLOOKUP(G69,'Sheet 1 (2)'!$H$4:$AG$536,26,FALSE)</f>
        <v/>
      </c>
      <c r="AJ69" s="63" t="s">
        <v>329</v>
      </c>
      <c r="AK69" s="63" t="s">
        <v>304</v>
      </c>
      <c r="AL69" s="63" t="str">
        <f>VLOOKUP(G69,'Sheet 1 (2)'!$H$4:$AH$536,27,FALSE)</f>
        <v/>
      </c>
      <c r="AM69" s="63" t="s">
        <v>646</v>
      </c>
      <c r="AN69" s="63">
        <v>1</v>
      </c>
      <c r="AO69" s="63">
        <f t="shared" si="10"/>
        <v>1</v>
      </c>
      <c r="AP69" s="71" t="s">
        <v>329</v>
      </c>
      <c r="AQ69" s="71" t="s">
        <v>329</v>
      </c>
      <c r="AR69" s="71" t="s">
        <v>329</v>
      </c>
    </row>
    <row r="70" spans="1:44" ht="15.75" customHeight="1">
      <c r="A70" s="63" t="s">
        <v>634</v>
      </c>
      <c r="B70" s="63" t="s">
        <v>34</v>
      </c>
      <c r="C70" s="63" t="s">
        <v>635</v>
      </c>
      <c r="D70" s="63" t="s">
        <v>39</v>
      </c>
      <c r="E70" s="63" t="s">
        <v>636</v>
      </c>
      <c r="F70" s="63" t="s">
        <v>40</v>
      </c>
      <c r="G70" s="63" t="s">
        <v>666</v>
      </c>
      <c r="H70" s="63" t="s">
        <v>667</v>
      </c>
      <c r="I70" s="63" t="s">
        <v>329</v>
      </c>
      <c r="J70" s="63"/>
      <c r="K70" s="63"/>
      <c r="L70" s="63" t="s">
        <v>668</v>
      </c>
      <c r="M70" s="63" t="s">
        <v>669</v>
      </c>
      <c r="N70" s="63" t="s">
        <v>304</v>
      </c>
      <c r="O70" s="63" t="str">
        <f>VLOOKUP(G70,'Sheet 1 (2)'!$H$4:$M$536,6,FALSE)</f>
        <v/>
      </c>
      <c r="P70" s="63" t="s">
        <v>670</v>
      </c>
      <c r="Q70" s="63"/>
      <c r="R70" s="63" t="s">
        <v>498</v>
      </c>
      <c r="S70" s="63" t="s">
        <v>304</v>
      </c>
      <c r="T70" s="63" t="str">
        <f>VLOOKUP(G70,'Sheet 1 (2)'!$H$4:$O$536,8,FALSE)</f>
        <v/>
      </c>
      <c r="U70" s="63" t="s">
        <v>498</v>
      </c>
      <c r="V70" s="63" t="s">
        <v>651</v>
      </c>
      <c r="W70" s="63" t="s">
        <v>304</v>
      </c>
      <c r="X70" s="63" t="str">
        <f>VLOOKUP(G70,'Sheet 1 (2)'!$H$4:$Q$536,10,FALSE)</f>
        <v/>
      </c>
      <c r="Y70" s="63" t="str">
        <f t="shared" si="2"/>
        <v/>
      </c>
      <c r="Z70" s="63" t="s">
        <v>671</v>
      </c>
      <c r="AA70" s="63" t="s">
        <v>304</v>
      </c>
      <c r="AB70" s="63" t="str">
        <f>VLOOKUP(G70,'Sheet 1 (2)'!$H$4:$S$536,12,FALSE)</f>
        <v/>
      </c>
      <c r="AC70" s="63" t="str">
        <f t="shared" si="11"/>
        <v/>
      </c>
      <c r="AD70" s="63" t="s">
        <v>304</v>
      </c>
      <c r="AE70" s="63" t="str">
        <f>VLOOKUP(G70,'Sheet 1 (2)'!$H$4:$AF$536,25,FALSE)</f>
        <v/>
      </c>
      <c r="AF70" s="63" t="s">
        <v>632</v>
      </c>
      <c r="AG70" s="63" t="s">
        <v>632</v>
      </c>
      <c r="AH70" s="63" t="s">
        <v>304</v>
      </c>
      <c r="AI70" s="63" t="str">
        <f>VLOOKUP(G70,'Sheet 1 (2)'!$H$4:$AG$536,26,FALSE)</f>
        <v/>
      </c>
      <c r="AJ70" s="63" t="s">
        <v>329</v>
      </c>
      <c r="AK70" s="63" t="s">
        <v>304</v>
      </c>
      <c r="AL70" s="63" t="str">
        <f>VLOOKUP(G70,'Sheet 1 (2)'!$H$4:$AH$536,27,FALSE)</f>
        <v/>
      </c>
      <c r="AM70" s="63" t="str">
        <f t="shared" ref="AM70:AM99" si="12">IF(AK70&lt;&gt;"",AK70,AL70)</f>
        <v/>
      </c>
      <c r="AN70" s="63">
        <v>1</v>
      </c>
      <c r="AO70" s="63">
        <f t="shared" si="10"/>
        <v>1</v>
      </c>
      <c r="AP70" s="71" t="s">
        <v>329</v>
      </c>
      <c r="AQ70" s="71" t="s">
        <v>329</v>
      </c>
      <c r="AR70" s="71" t="s">
        <v>329</v>
      </c>
    </row>
    <row r="71" spans="1:44" ht="15.75" customHeight="1">
      <c r="A71" s="63" t="s">
        <v>634</v>
      </c>
      <c r="B71" s="63" t="s">
        <v>34</v>
      </c>
      <c r="C71" s="63" t="s">
        <v>672</v>
      </c>
      <c r="D71" s="63" t="s">
        <v>41</v>
      </c>
      <c r="E71" s="63" t="s">
        <v>673</v>
      </c>
      <c r="F71" s="63" t="s">
        <v>42</v>
      </c>
      <c r="G71" s="63" t="s">
        <v>674</v>
      </c>
      <c r="H71" s="63" t="s">
        <v>675</v>
      </c>
      <c r="I71" s="63" t="s">
        <v>329</v>
      </c>
      <c r="J71" s="63"/>
      <c r="K71" s="63"/>
      <c r="L71" s="63" t="s">
        <v>676</v>
      </c>
      <c r="M71" s="63" t="s">
        <v>677</v>
      </c>
      <c r="N71" s="63" t="s">
        <v>304</v>
      </c>
      <c r="O71" s="63" t="str">
        <f>VLOOKUP(G71,'Sheet 1 (2)'!$H$4:$M$536,6,FALSE)</f>
        <v/>
      </c>
      <c r="P71" s="63" t="s">
        <v>678</v>
      </c>
      <c r="Q71" s="63"/>
      <c r="R71" s="63" t="s">
        <v>498</v>
      </c>
      <c r="S71" s="63" t="s">
        <v>304</v>
      </c>
      <c r="T71" s="63" t="str">
        <f>VLOOKUP(G71,'Sheet 1 (2)'!$H$4:$O$536,8,FALSE)</f>
        <v/>
      </c>
      <c r="U71" s="63" t="s">
        <v>498</v>
      </c>
      <c r="V71" s="63" t="s">
        <v>651</v>
      </c>
      <c r="W71" s="63" t="s">
        <v>304</v>
      </c>
      <c r="X71" s="63" t="str">
        <f>VLOOKUP(G71,'Sheet 1 (2)'!$H$4:$Q$536,10,FALSE)</f>
        <v/>
      </c>
      <c r="Y71" s="63" t="str">
        <f t="shared" si="2"/>
        <v/>
      </c>
      <c r="Z71" s="63" t="s">
        <v>679</v>
      </c>
      <c r="AA71" s="63" t="s">
        <v>304</v>
      </c>
      <c r="AB71" s="63" t="str">
        <f>VLOOKUP(G71,'Sheet 1 (2)'!$H$4:$S$536,12,FALSE)</f>
        <v/>
      </c>
      <c r="AC71" s="63" t="str">
        <f t="shared" si="11"/>
        <v/>
      </c>
      <c r="AD71" s="63" t="s">
        <v>304</v>
      </c>
      <c r="AE71" s="63" t="str">
        <f>VLOOKUP(G71,'Sheet 1 (2)'!$H$4:$AF$536,25,FALSE)</f>
        <v/>
      </c>
      <c r="AF71" s="63" t="s">
        <v>429</v>
      </c>
      <c r="AG71" s="63" t="str">
        <f t="shared" ref="AG71:AG117" si="13">IF(AD71&lt;&gt;"",AD71,AE71)</f>
        <v/>
      </c>
      <c r="AH71" s="63" t="s">
        <v>304</v>
      </c>
      <c r="AI71" s="63" t="str">
        <f>VLOOKUP(G71,'Sheet 1 (2)'!$H$4:$AG$536,26,FALSE)</f>
        <v/>
      </c>
      <c r="AJ71" s="63" t="s">
        <v>329</v>
      </c>
      <c r="AK71" s="63" t="s">
        <v>304</v>
      </c>
      <c r="AL71" s="63" t="str">
        <f>VLOOKUP(G71,'Sheet 1 (2)'!$H$4:$AH$536,27,FALSE)</f>
        <v/>
      </c>
      <c r="AM71" s="63" t="str">
        <f t="shared" si="12"/>
        <v/>
      </c>
      <c r="AN71" s="63">
        <v>1</v>
      </c>
      <c r="AO71" s="63">
        <f t="shared" si="10"/>
        <v>1</v>
      </c>
      <c r="AP71" s="71" t="s">
        <v>329</v>
      </c>
      <c r="AQ71" s="71" t="s">
        <v>680</v>
      </c>
      <c r="AR71" s="71" t="s">
        <v>329</v>
      </c>
    </row>
    <row r="72" spans="1:44" ht="15.75" customHeight="1">
      <c r="A72" s="63" t="s">
        <v>634</v>
      </c>
      <c r="B72" s="63" t="s">
        <v>34</v>
      </c>
      <c r="C72" s="63" t="s">
        <v>672</v>
      </c>
      <c r="D72" s="63" t="s">
        <v>41</v>
      </c>
      <c r="E72" s="63" t="s">
        <v>673</v>
      </c>
      <c r="F72" s="63" t="s">
        <v>42</v>
      </c>
      <c r="G72" s="63" t="s">
        <v>681</v>
      </c>
      <c r="H72" s="63" t="s">
        <v>682</v>
      </c>
      <c r="I72" s="63" t="s">
        <v>329</v>
      </c>
      <c r="J72" s="63"/>
      <c r="K72" s="63"/>
      <c r="L72" s="63" t="s">
        <v>683</v>
      </c>
      <c r="M72" s="63" t="s">
        <v>684</v>
      </c>
      <c r="N72" s="63" t="s">
        <v>304</v>
      </c>
      <c r="O72" s="63" t="str">
        <f>VLOOKUP(G72,'Sheet 1 (2)'!$H$4:$M$536,6,FALSE)</f>
        <v/>
      </c>
      <c r="P72" s="63" t="s">
        <v>678</v>
      </c>
      <c r="Q72" s="63"/>
      <c r="R72" s="63" t="s">
        <v>498</v>
      </c>
      <c r="S72" s="63" t="s">
        <v>304</v>
      </c>
      <c r="T72" s="63" t="str">
        <f>VLOOKUP(G72,'Sheet 1 (2)'!$H$4:$O$536,8,FALSE)</f>
        <v/>
      </c>
      <c r="U72" s="63" t="s">
        <v>498</v>
      </c>
      <c r="V72" s="63" t="s">
        <v>651</v>
      </c>
      <c r="W72" s="63" t="s">
        <v>304</v>
      </c>
      <c r="X72" s="63" t="str">
        <f>VLOOKUP(G72,'Sheet 1 (2)'!$H$4:$Q$536,10,FALSE)</f>
        <v/>
      </c>
      <c r="Y72" s="63" t="str">
        <f t="shared" si="2"/>
        <v/>
      </c>
      <c r="Z72" s="63" t="s">
        <v>685</v>
      </c>
      <c r="AA72" s="63" t="s">
        <v>304</v>
      </c>
      <c r="AB72" s="63" t="str">
        <f>VLOOKUP(G72,'Sheet 1 (2)'!$H$4:$S$536,12,FALSE)</f>
        <v/>
      </c>
      <c r="AC72" s="63" t="str">
        <f t="shared" si="11"/>
        <v/>
      </c>
      <c r="AD72" s="63" t="s">
        <v>304</v>
      </c>
      <c r="AE72" s="63" t="str">
        <f>VLOOKUP(G72,'Sheet 1 (2)'!$H$4:$AF$536,25,FALSE)</f>
        <v/>
      </c>
      <c r="AF72" s="63" t="s">
        <v>429</v>
      </c>
      <c r="AG72" s="63" t="str">
        <f t="shared" si="13"/>
        <v/>
      </c>
      <c r="AH72" s="63" t="s">
        <v>304</v>
      </c>
      <c r="AI72" s="63" t="str">
        <f>VLOOKUP(G72,'Sheet 1 (2)'!$H$4:$AG$536,26,FALSE)</f>
        <v/>
      </c>
      <c r="AJ72" s="63" t="s">
        <v>329</v>
      </c>
      <c r="AK72" s="63" t="s">
        <v>304</v>
      </c>
      <c r="AL72" s="63" t="str">
        <f>VLOOKUP(G72,'Sheet 1 (2)'!$H$4:$AH$536,27,FALSE)</f>
        <v/>
      </c>
      <c r="AM72" s="63" t="str">
        <f t="shared" si="12"/>
        <v/>
      </c>
      <c r="AN72" s="63">
        <v>1</v>
      </c>
      <c r="AO72" s="63">
        <f t="shared" si="10"/>
        <v>1</v>
      </c>
      <c r="AP72" s="71" t="s">
        <v>329</v>
      </c>
      <c r="AQ72" s="71" t="s">
        <v>680</v>
      </c>
      <c r="AR72" s="71" t="s">
        <v>329</v>
      </c>
    </row>
    <row r="73" spans="1:44" ht="15.75" customHeight="1">
      <c r="A73" s="63" t="s">
        <v>634</v>
      </c>
      <c r="B73" s="63" t="s">
        <v>34</v>
      </c>
      <c r="C73" s="63" t="s">
        <v>672</v>
      </c>
      <c r="D73" s="63" t="s">
        <v>41</v>
      </c>
      <c r="E73" s="63" t="s">
        <v>673</v>
      </c>
      <c r="F73" s="63" t="s">
        <v>42</v>
      </c>
      <c r="G73" s="63" t="s">
        <v>686</v>
      </c>
      <c r="H73" s="63" t="s">
        <v>687</v>
      </c>
      <c r="I73" s="63" t="s">
        <v>329</v>
      </c>
      <c r="J73" s="63"/>
      <c r="K73" s="63"/>
      <c r="L73" s="63" t="s">
        <v>676</v>
      </c>
      <c r="M73" s="63" t="s">
        <v>688</v>
      </c>
      <c r="N73" s="63" t="s">
        <v>304</v>
      </c>
      <c r="O73" s="63" t="str">
        <f>VLOOKUP(G73,'Sheet 1 (2)'!$H$4:$M$536,6,FALSE)</f>
        <v/>
      </c>
      <c r="P73" s="63" t="s">
        <v>678</v>
      </c>
      <c r="Q73" s="63"/>
      <c r="R73" s="63" t="s">
        <v>498</v>
      </c>
      <c r="S73" s="63" t="s">
        <v>304</v>
      </c>
      <c r="T73" s="63" t="str">
        <f>VLOOKUP(G73,'Sheet 1 (2)'!$H$4:$O$536,8,FALSE)</f>
        <v/>
      </c>
      <c r="U73" s="71" t="s">
        <v>498</v>
      </c>
      <c r="V73" s="63" t="s">
        <v>651</v>
      </c>
      <c r="W73" s="63" t="s">
        <v>304</v>
      </c>
      <c r="X73" s="63" t="str">
        <f>VLOOKUP(G73,'Sheet 1 (2)'!$H$4:$Q$536,10,FALSE)</f>
        <v/>
      </c>
      <c r="Y73" s="63" t="str">
        <f t="shared" si="2"/>
        <v/>
      </c>
      <c r="Z73" s="63" t="s">
        <v>689</v>
      </c>
      <c r="AA73" s="63" t="s">
        <v>304</v>
      </c>
      <c r="AB73" s="63" t="str">
        <f>VLOOKUP(G73,'Sheet 1 (2)'!$H$4:$S$536,12,FALSE)</f>
        <v/>
      </c>
      <c r="AC73" s="63" t="str">
        <f t="shared" si="11"/>
        <v/>
      </c>
      <c r="AD73" s="63" t="s">
        <v>304</v>
      </c>
      <c r="AE73" s="63" t="str">
        <f>VLOOKUP(G73,'Sheet 1 (2)'!$H$4:$AF$536,25,FALSE)</f>
        <v/>
      </c>
      <c r="AF73" s="63" t="s">
        <v>429</v>
      </c>
      <c r="AG73" s="63" t="str">
        <f t="shared" si="13"/>
        <v/>
      </c>
      <c r="AH73" s="63" t="s">
        <v>304</v>
      </c>
      <c r="AI73" s="63" t="str">
        <f>VLOOKUP(G73,'Sheet 1 (2)'!$H$4:$AG$536,26,FALSE)</f>
        <v/>
      </c>
      <c r="AJ73" s="63" t="s">
        <v>329</v>
      </c>
      <c r="AK73" s="63" t="s">
        <v>304</v>
      </c>
      <c r="AL73" s="63" t="str">
        <f>VLOOKUP(G73,'Sheet 1 (2)'!$H$4:$AH$536,27,FALSE)</f>
        <v/>
      </c>
      <c r="AM73" s="63" t="str">
        <f t="shared" si="12"/>
        <v/>
      </c>
      <c r="AN73" s="63">
        <v>1</v>
      </c>
      <c r="AO73" s="63">
        <f t="shared" si="10"/>
        <v>1</v>
      </c>
      <c r="AP73" s="71" t="s">
        <v>329</v>
      </c>
      <c r="AQ73" s="71" t="s">
        <v>680</v>
      </c>
      <c r="AR73" s="71" t="s">
        <v>329</v>
      </c>
    </row>
    <row r="74" spans="1:44" ht="15.75" customHeight="1">
      <c r="A74" s="63" t="s">
        <v>634</v>
      </c>
      <c r="B74" s="63" t="s">
        <v>34</v>
      </c>
      <c r="C74" s="63" t="s">
        <v>672</v>
      </c>
      <c r="D74" s="63" t="s">
        <v>41</v>
      </c>
      <c r="E74" s="63" t="s">
        <v>673</v>
      </c>
      <c r="F74" s="63" t="s">
        <v>42</v>
      </c>
      <c r="G74" s="63" t="s">
        <v>690</v>
      </c>
      <c r="H74" s="63" t="s">
        <v>691</v>
      </c>
      <c r="I74" s="63" t="s">
        <v>329</v>
      </c>
      <c r="J74" s="63"/>
      <c r="K74" s="63"/>
      <c r="L74" s="63" t="s">
        <v>683</v>
      </c>
      <c r="M74" s="63" t="s">
        <v>692</v>
      </c>
      <c r="N74" s="63" t="s">
        <v>304</v>
      </c>
      <c r="O74" s="63" t="str">
        <f>VLOOKUP(G74,'Sheet 1 (2)'!$H$4:$M$536,6,FALSE)</f>
        <v/>
      </c>
      <c r="P74" s="63" t="s">
        <v>678</v>
      </c>
      <c r="Q74" s="63"/>
      <c r="R74" s="63" t="s">
        <v>498</v>
      </c>
      <c r="S74" s="63" t="s">
        <v>304</v>
      </c>
      <c r="T74" s="63" t="str">
        <f>VLOOKUP(G74,'Sheet 1 (2)'!$H$4:$O$536,8,FALSE)</f>
        <v/>
      </c>
      <c r="U74" s="63" t="s">
        <v>498</v>
      </c>
      <c r="V74" s="63" t="s">
        <v>651</v>
      </c>
      <c r="W74" s="63" t="s">
        <v>304</v>
      </c>
      <c r="X74" s="63" t="str">
        <f>VLOOKUP(G74,'Sheet 1 (2)'!$H$4:$Q$536,10,FALSE)</f>
        <v/>
      </c>
      <c r="Y74" s="63" t="str">
        <f t="shared" si="2"/>
        <v/>
      </c>
      <c r="Z74" s="63" t="s">
        <v>693</v>
      </c>
      <c r="AA74" s="63" t="s">
        <v>304</v>
      </c>
      <c r="AB74" s="63" t="str">
        <f>VLOOKUP(G74,'Sheet 1 (2)'!$H$4:$S$536,12,FALSE)</f>
        <v/>
      </c>
      <c r="AC74" s="63" t="str">
        <f t="shared" si="11"/>
        <v/>
      </c>
      <c r="AD74" s="63" t="s">
        <v>304</v>
      </c>
      <c r="AE74" s="63" t="str">
        <f>VLOOKUP(G74,'Sheet 1 (2)'!$H$4:$AF$536,25,FALSE)</f>
        <v/>
      </c>
      <c r="AF74" s="63" t="s">
        <v>429</v>
      </c>
      <c r="AG74" s="63" t="str">
        <f t="shared" si="13"/>
        <v/>
      </c>
      <c r="AH74" s="63" t="s">
        <v>304</v>
      </c>
      <c r="AI74" s="63" t="str">
        <f>VLOOKUP(G74,'Sheet 1 (2)'!$H$4:$AG$536,26,FALSE)</f>
        <v/>
      </c>
      <c r="AJ74" s="63" t="s">
        <v>329</v>
      </c>
      <c r="AK74" s="63" t="s">
        <v>304</v>
      </c>
      <c r="AL74" s="63" t="str">
        <f>VLOOKUP(G74,'Sheet 1 (2)'!$H$4:$AH$536,27,FALSE)</f>
        <v/>
      </c>
      <c r="AM74" s="63" t="str">
        <f t="shared" si="12"/>
        <v/>
      </c>
      <c r="AN74" s="63">
        <v>1</v>
      </c>
      <c r="AO74" s="63">
        <f t="shared" si="10"/>
        <v>1</v>
      </c>
      <c r="AP74" s="71" t="s">
        <v>329</v>
      </c>
      <c r="AQ74" s="71" t="s">
        <v>680</v>
      </c>
      <c r="AR74" s="71" t="s">
        <v>329</v>
      </c>
    </row>
    <row r="75" spans="1:44" ht="15.75" customHeight="1">
      <c r="A75" s="63" t="s">
        <v>634</v>
      </c>
      <c r="B75" s="63" t="s">
        <v>34</v>
      </c>
      <c r="C75" s="63" t="s">
        <v>672</v>
      </c>
      <c r="D75" s="63" t="s">
        <v>41</v>
      </c>
      <c r="E75" s="63" t="s">
        <v>673</v>
      </c>
      <c r="F75" s="63" t="s">
        <v>42</v>
      </c>
      <c r="G75" s="63" t="s">
        <v>694</v>
      </c>
      <c r="H75" s="63" t="s">
        <v>695</v>
      </c>
      <c r="I75" s="63" t="s">
        <v>329</v>
      </c>
      <c r="J75" s="63"/>
      <c r="K75" s="63"/>
      <c r="L75" s="63" t="s">
        <v>676</v>
      </c>
      <c r="M75" s="63" t="s">
        <v>696</v>
      </c>
      <c r="N75" s="63" t="s">
        <v>304</v>
      </c>
      <c r="O75" s="63" t="str">
        <f>VLOOKUP(G75,'Sheet 1 (2)'!$H$4:$M$536,6,FALSE)</f>
        <v/>
      </c>
      <c r="P75" s="63" t="s">
        <v>678</v>
      </c>
      <c r="Q75" s="63"/>
      <c r="R75" s="63" t="s">
        <v>498</v>
      </c>
      <c r="S75" s="63" t="s">
        <v>304</v>
      </c>
      <c r="T75" s="63" t="str">
        <f>VLOOKUP(G75,'Sheet 1 (2)'!$H$4:$O$536,8,FALSE)</f>
        <v/>
      </c>
      <c r="U75" s="63" t="s">
        <v>498</v>
      </c>
      <c r="V75" s="63" t="s">
        <v>651</v>
      </c>
      <c r="W75" s="63" t="s">
        <v>304</v>
      </c>
      <c r="X75" s="63" t="str">
        <f>VLOOKUP(G75,'Sheet 1 (2)'!$H$4:$Q$536,10,FALSE)</f>
        <v/>
      </c>
      <c r="Y75" s="63" t="str">
        <f t="shared" si="2"/>
        <v/>
      </c>
      <c r="Z75" s="63" t="s">
        <v>697</v>
      </c>
      <c r="AA75" s="63" t="s">
        <v>304</v>
      </c>
      <c r="AB75" s="63" t="str">
        <f>VLOOKUP(G75,'Sheet 1 (2)'!$H$4:$S$536,12,FALSE)</f>
        <v/>
      </c>
      <c r="AC75" s="63" t="str">
        <f t="shared" si="11"/>
        <v/>
      </c>
      <c r="AD75" s="63" t="s">
        <v>304</v>
      </c>
      <c r="AE75" s="63" t="str">
        <f>VLOOKUP(G75,'Sheet 1 (2)'!$H$4:$AF$536,25,FALSE)</f>
        <v/>
      </c>
      <c r="AF75" s="63" t="s">
        <v>364</v>
      </c>
      <c r="AG75" s="63" t="str">
        <f t="shared" si="13"/>
        <v/>
      </c>
      <c r="AH75" s="63" t="s">
        <v>304</v>
      </c>
      <c r="AI75" s="63" t="str">
        <f>VLOOKUP(G75,'Sheet 1 (2)'!$H$4:$AG$536,26,FALSE)</f>
        <v/>
      </c>
      <c r="AJ75" s="63" t="s">
        <v>329</v>
      </c>
      <c r="AK75" s="63" t="s">
        <v>304</v>
      </c>
      <c r="AL75" s="63" t="str">
        <f>VLOOKUP(G75,'Sheet 1 (2)'!$H$4:$AH$536,27,FALSE)</f>
        <v/>
      </c>
      <c r="AM75" s="63" t="str">
        <f t="shared" si="12"/>
        <v/>
      </c>
      <c r="AN75" s="63">
        <v>1</v>
      </c>
      <c r="AO75" s="63">
        <f t="shared" si="10"/>
        <v>1</v>
      </c>
      <c r="AP75" s="71" t="s">
        <v>329</v>
      </c>
      <c r="AQ75" s="71" t="s">
        <v>680</v>
      </c>
      <c r="AR75" s="71" t="s">
        <v>329</v>
      </c>
    </row>
    <row r="76" spans="1:44" ht="15.75" customHeight="1">
      <c r="A76" s="63" t="s">
        <v>634</v>
      </c>
      <c r="B76" s="63" t="s">
        <v>34</v>
      </c>
      <c r="C76" s="63" t="s">
        <v>672</v>
      </c>
      <c r="D76" s="63" t="s">
        <v>41</v>
      </c>
      <c r="E76" s="63" t="s">
        <v>673</v>
      </c>
      <c r="F76" s="63" t="s">
        <v>42</v>
      </c>
      <c r="G76" s="63" t="s">
        <v>698</v>
      </c>
      <c r="H76" s="63" t="s">
        <v>699</v>
      </c>
      <c r="I76" s="63" t="s">
        <v>329</v>
      </c>
      <c r="J76" s="63"/>
      <c r="K76" s="63"/>
      <c r="L76" s="63" t="s">
        <v>676</v>
      </c>
      <c r="M76" s="63" t="s">
        <v>696</v>
      </c>
      <c r="N76" s="63" t="s">
        <v>304</v>
      </c>
      <c r="O76" s="63" t="str">
        <f>VLOOKUP(G76,'Sheet 1 (2)'!$H$4:$M$536,6,FALSE)</f>
        <v/>
      </c>
      <c r="P76" s="63" t="s">
        <v>678</v>
      </c>
      <c r="Q76" s="63"/>
      <c r="R76" s="63" t="s">
        <v>498</v>
      </c>
      <c r="S76" s="63" t="s">
        <v>304</v>
      </c>
      <c r="T76" s="63" t="str">
        <f>VLOOKUP(G76,'Sheet 1 (2)'!$H$4:$O$536,8,FALSE)</f>
        <v/>
      </c>
      <c r="U76" s="63" t="s">
        <v>498</v>
      </c>
      <c r="V76" s="63" t="s">
        <v>651</v>
      </c>
      <c r="W76" s="63" t="s">
        <v>304</v>
      </c>
      <c r="X76" s="63" t="str">
        <f>VLOOKUP(G76,'Sheet 1 (2)'!$H$4:$Q$536,10,FALSE)</f>
        <v/>
      </c>
      <c r="Y76" s="63" t="str">
        <f t="shared" si="2"/>
        <v/>
      </c>
      <c r="Z76" s="63" t="s">
        <v>700</v>
      </c>
      <c r="AA76" s="63" t="s">
        <v>304</v>
      </c>
      <c r="AB76" s="63" t="str">
        <f>VLOOKUP(G76,'Sheet 1 (2)'!$H$4:$S$536,12,FALSE)</f>
        <v/>
      </c>
      <c r="AC76" s="63" t="str">
        <f t="shared" si="11"/>
        <v/>
      </c>
      <c r="AD76" s="63" t="s">
        <v>304</v>
      </c>
      <c r="AE76" s="63" t="str">
        <f>VLOOKUP(G76,'Sheet 1 (2)'!$H$4:$AF$536,25,FALSE)</f>
        <v/>
      </c>
      <c r="AF76" s="63" t="s">
        <v>364</v>
      </c>
      <c r="AG76" s="63" t="str">
        <f t="shared" si="13"/>
        <v/>
      </c>
      <c r="AH76" s="63" t="s">
        <v>304</v>
      </c>
      <c r="AI76" s="63" t="str">
        <f>VLOOKUP(G76,'Sheet 1 (2)'!$H$4:$AG$536,26,FALSE)</f>
        <v/>
      </c>
      <c r="AJ76" s="63" t="s">
        <v>329</v>
      </c>
      <c r="AK76" s="63" t="s">
        <v>304</v>
      </c>
      <c r="AL76" s="63" t="str">
        <f>VLOOKUP(G76,'Sheet 1 (2)'!$H$4:$AH$536,27,FALSE)</f>
        <v/>
      </c>
      <c r="AM76" s="63" t="str">
        <f t="shared" si="12"/>
        <v/>
      </c>
      <c r="AN76" s="63">
        <v>1</v>
      </c>
      <c r="AO76" s="63">
        <f t="shared" si="10"/>
        <v>1</v>
      </c>
      <c r="AP76" s="71" t="s">
        <v>329</v>
      </c>
      <c r="AQ76" s="71" t="s">
        <v>680</v>
      </c>
      <c r="AR76" s="71" t="s">
        <v>329</v>
      </c>
    </row>
    <row r="77" spans="1:44" ht="15.75" customHeight="1">
      <c r="A77" s="63" t="s">
        <v>634</v>
      </c>
      <c r="B77" s="63" t="s">
        <v>34</v>
      </c>
      <c r="C77" s="63" t="s">
        <v>672</v>
      </c>
      <c r="D77" s="63" t="s">
        <v>41</v>
      </c>
      <c r="E77" s="63" t="s">
        <v>673</v>
      </c>
      <c r="F77" s="63" t="s">
        <v>42</v>
      </c>
      <c r="G77" s="63" t="s">
        <v>701</v>
      </c>
      <c r="H77" s="63" t="s">
        <v>702</v>
      </c>
      <c r="I77" s="63" t="s">
        <v>329</v>
      </c>
      <c r="J77" s="63"/>
      <c r="K77" s="63"/>
      <c r="L77" s="63" t="s">
        <v>676</v>
      </c>
      <c r="M77" s="63" t="s">
        <v>696</v>
      </c>
      <c r="N77" s="63" t="s">
        <v>304</v>
      </c>
      <c r="O77" s="63" t="str">
        <f>VLOOKUP(G77,'Sheet 1 (2)'!$H$4:$M$536,6,FALSE)</f>
        <v/>
      </c>
      <c r="P77" s="63" t="s">
        <v>678</v>
      </c>
      <c r="Q77" s="63"/>
      <c r="R77" s="63" t="s">
        <v>498</v>
      </c>
      <c r="S77" s="63" t="s">
        <v>304</v>
      </c>
      <c r="T77" s="63" t="str">
        <f>VLOOKUP(G77,'Sheet 1 (2)'!$H$4:$O$536,8,FALSE)</f>
        <v/>
      </c>
      <c r="U77" s="63" t="s">
        <v>498</v>
      </c>
      <c r="V77" s="63" t="s">
        <v>651</v>
      </c>
      <c r="W77" s="63" t="s">
        <v>304</v>
      </c>
      <c r="X77" s="63" t="str">
        <f>VLOOKUP(G77,'Sheet 1 (2)'!$H$4:$Q$536,10,FALSE)</f>
        <v/>
      </c>
      <c r="Y77" s="63" t="str">
        <f t="shared" si="2"/>
        <v/>
      </c>
      <c r="Z77" s="63" t="s">
        <v>703</v>
      </c>
      <c r="AA77" s="63" t="s">
        <v>304</v>
      </c>
      <c r="AB77" s="63" t="str">
        <f>VLOOKUP(G77,'Sheet 1 (2)'!$H$4:$S$536,12,FALSE)</f>
        <v/>
      </c>
      <c r="AC77" s="63" t="str">
        <f t="shared" si="11"/>
        <v/>
      </c>
      <c r="AD77" s="63" t="s">
        <v>304</v>
      </c>
      <c r="AE77" s="63" t="str">
        <f>VLOOKUP(G77,'Sheet 1 (2)'!$H$4:$AF$536,25,FALSE)</f>
        <v/>
      </c>
      <c r="AF77" s="63" t="s">
        <v>364</v>
      </c>
      <c r="AG77" s="63" t="str">
        <f t="shared" si="13"/>
        <v/>
      </c>
      <c r="AH77" s="63" t="s">
        <v>304</v>
      </c>
      <c r="AI77" s="63" t="str">
        <f>VLOOKUP(G77,'Sheet 1 (2)'!$H$4:$AG$536,26,FALSE)</f>
        <v/>
      </c>
      <c r="AJ77" s="63" t="s">
        <v>329</v>
      </c>
      <c r="AK77" s="63" t="s">
        <v>304</v>
      </c>
      <c r="AL77" s="63" t="str">
        <f>VLOOKUP(G77,'Sheet 1 (2)'!$H$4:$AH$536,27,FALSE)</f>
        <v/>
      </c>
      <c r="AM77" s="63" t="str">
        <f t="shared" si="12"/>
        <v/>
      </c>
      <c r="AN77" s="63">
        <v>1</v>
      </c>
      <c r="AO77" s="63">
        <f t="shared" si="10"/>
        <v>1</v>
      </c>
      <c r="AP77" s="71" t="s">
        <v>329</v>
      </c>
      <c r="AQ77" s="71" t="s">
        <v>329</v>
      </c>
      <c r="AR77" s="71" t="s">
        <v>329</v>
      </c>
    </row>
    <row r="78" spans="1:44" ht="15.75" customHeight="1">
      <c r="A78" s="63" t="s">
        <v>634</v>
      </c>
      <c r="B78" s="63" t="s">
        <v>34</v>
      </c>
      <c r="C78" s="63" t="s">
        <v>672</v>
      </c>
      <c r="D78" s="63" t="s">
        <v>41</v>
      </c>
      <c r="E78" s="63" t="s">
        <v>673</v>
      </c>
      <c r="F78" s="63" t="s">
        <v>42</v>
      </c>
      <c r="G78" s="63" t="s">
        <v>704</v>
      </c>
      <c r="H78" s="63" t="s">
        <v>705</v>
      </c>
      <c r="I78" s="63" t="s">
        <v>329</v>
      </c>
      <c r="J78" s="63"/>
      <c r="K78" s="63"/>
      <c r="L78" s="63" t="s">
        <v>676</v>
      </c>
      <c r="M78" s="63" t="s">
        <v>696</v>
      </c>
      <c r="N78" s="63" t="s">
        <v>304</v>
      </c>
      <c r="O78" s="63" t="str">
        <f>VLOOKUP(G78,'Sheet 1 (2)'!$H$4:$M$536,6,FALSE)</f>
        <v/>
      </c>
      <c r="P78" s="63" t="s">
        <v>678</v>
      </c>
      <c r="Q78" s="63"/>
      <c r="R78" s="63" t="s">
        <v>498</v>
      </c>
      <c r="S78" s="63" t="s">
        <v>304</v>
      </c>
      <c r="T78" s="63" t="str">
        <f>VLOOKUP(G78,'Sheet 1 (2)'!$H$4:$O$536,8,FALSE)</f>
        <v/>
      </c>
      <c r="U78" s="63" t="s">
        <v>498</v>
      </c>
      <c r="V78" s="63" t="s">
        <v>651</v>
      </c>
      <c r="W78" s="63" t="s">
        <v>304</v>
      </c>
      <c r="X78" s="63" t="str">
        <f>VLOOKUP(G78,'Sheet 1 (2)'!$H$4:$Q$536,10,FALSE)</f>
        <v/>
      </c>
      <c r="Y78" s="63" t="str">
        <f t="shared" si="2"/>
        <v/>
      </c>
      <c r="Z78" s="63" t="s">
        <v>706</v>
      </c>
      <c r="AA78" s="63" t="s">
        <v>304</v>
      </c>
      <c r="AB78" s="63" t="str">
        <f>VLOOKUP(G78,'Sheet 1 (2)'!$H$4:$S$536,12,FALSE)</f>
        <v/>
      </c>
      <c r="AC78" s="63" t="str">
        <f t="shared" si="11"/>
        <v/>
      </c>
      <c r="AD78" s="63" t="s">
        <v>304</v>
      </c>
      <c r="AE78" s="63" t="str">
        <f>VLOOKUP(G78,'Sheet 1 (2)'!$H$4:$AF$536,25,FALSE)</f>
        <v/>
      </c>
      <c r="AF78" s="63" t="s">
        <v>364</v>
      </c>
      <c r="AG78" s="63" t="str">
        <f t="shared" si="13"/>
        <v/>
      </c>
      <c r="AH78" s="63" t="s">
        <v>304</v>
      </c>
      <c r="AI78" s="63" t="str">
        <f>VLOOKUP(G78,'Sheet 1 (2)'!$H$4:$AG$536,26,FALSE)</f>
        <v/>
      </c>
      <c r="AJ78" s="63" t="s">
        <v>329</v>
      </c>
      <c r="AK78" s="63" t="s">
        <v>304</v>
      </c>
      <c r="AL78" s="63" t="str">
        <f>VLOOKUP(G78,'Sheet 1 (2)'!$H$4:$AH$536,27,FALSE)</f>
        <v/>
      </c>
      <c r="AM78" s="63" t="str">
        <f t="shared" si="12"/>
        <v/>
      </c>
      <c r="AN78" s="63">
        <v>1</v>
      </c>
      <c r="AO78" s="63">
        <f t="shared" si="10"/>
        <v>1</v>
      </c>
      <c r="AP78" s="71" t="s">
        <v>329</v>
      </c>
      <c r="AQ78" s="71" t="s">
        <v>329</v>
      </c>
      <c r="AR78" s="71" t="s">
        <v>329</v>
      </c>
    </row>
    <row r="79" spans="1:44" ht="15.75" customHeight="1">
      <c r="A79" s="63" t="s">
        <v>634</v>
      </c>
      <c r="B79" s="63" t="s">
        <v>34</v>
      </c>
      <c r="C79" s="63" t="s">
        <v>672</v>
      </c>
      <c r="D79" s="63" t="s">
        <v>41</v>
      </c>
      <c r="E79" s="63" t="s">
        <v>673</v>
      </c>
      <c r="F79" s="63" t="s">
        <v>42</v>
      </c>
      <c r="G79" s="63" t="s">
        <v>707</v>
      </c>
      <c r="H79" s="63" t="s">
        <v>708</v>
      </c>
      <c r="I79" s="63" t="s">
        <v>329</v>
      </c>
      <c r="J79" s="63"/>
      <c r="K79" s="63"/>
      <c r="L79" s="63" t="s">
        <v>709</v>
      </c>
      <c r="M79" s="63" t="s">
        <v>710</v>
      </c>
      <c r="N79" s="63" t="s">
        <v>304</v>
      </c>
      <c r="O79" s="63" t="str">
        <f>VLOOKUP(G79,'Sheet 1 (2)'!$H$4:$M$536,6,FALSE)</f>
        <v/>
      </c>
      <c r="P79" s="63"/>
      <c r="Q79" s="63"/>
      <c r="R79" s="63" t="s">
        <v>498</v>
      </c>
      <c r="S79" s="63" t="s">
        <v>304</v>
      </c>
      <c r="T79" s="63" t="str">
        <f>VLOOKUP(G79,'Sheet 1 (2)'!$H$4:$O$536,8,FALSE)</f>
        <v/>
      </c>
      <c r="U79" s="63" t="s">
        <v>498</v>
      </c>
      <c r="V79" s="63" t="s">
        <v>651</v>
      </c>
      <c r="W79" s="63" t="s">
        <v>304</v>
      </c>
      <c r="X79" s="63" t="str">
        <f>VLOOKUP(G79,'Sheet 1 (2)'!$H$4:$Q$536,10,FALSE)</f>
        <v/>
      </c>
      <c r="Y79" s="63" t="str">
        <f t="shared" si="2"/>
        <v/>
      </c>
      <c r="Z79" s="63" t="s">
        <v>711</v>
      </c>
      <c r="AA79" s="63" t="s">
        <v>304</v>
      </c>
      <c r="AB79" s="63" t="str">
        <f>VLOOKUP(G79,'Sheet 1 (2)'!$H$4:$S$536,12,FALSE)</f>
        <v/>
      </c>
      <c r="AC79" s="63" t="str">
        <f t="shared" si="11"/>
        <v/>
      </c>
      <c r="AD79" s="63" t="s">
        <v>304</v>
      </c>
      <c r="AE79" s="63" t="str">
        <f>VLOOKUP(G79,'Sheet 1 (2)'!$H$4:$AF$536,25,FALSE)</f>
        <v/>
      </c>
      <c r="AF79" s="63" t="s">
        <v>364</v>
      </c>
      <c r="AG79" s="63" t="str">
        <f t="shared" si="13"/>
        <v/>
      </c>
      <c r="AH79" s="63" t="s">
        <v>304</v>
      </c>
      <c r="AI79" s="63" t="str">
        <f>VLOOKUP(G79,'Sheet 1 (2)'!$H$4:$AG$536,26,FALSE)</f>
        <v/>
      </c>
      <c r="AJ79" s="63" t="s">
        <v>329</v>
      </c>
      <c r="AK79" s="63" t="s">
        <v>304</v>
      </c>
      <c r="AL79" s="63" t="str">
        <f>VLOOKUP(G79,'Sheet 1 (2)'!$H$4:$AH$536,27,FALSE)</f>
        <v/>
      </c>
      <c r="AM79" s="63" t="str">
        <f t="shared" si="12"/>
        <v/>
      </c>
      <c r="AN79" s="63">
        <v>1</v>
      </c>
      <c r="AO79" s="63">
        <f t="shared" si="10"/>
        <v>1</v>
      </c>
      <c r="AP79" s="71" t="s">
        <v>329</v>
      </c>
      <c r="AQ79" s="71" t="s">
        <v>329</v>
      </c>
      <c r="AR79" s="71" t="s">
        <v>329</v>
      </c>
    </row>
    <row r="80" spans="1:44" ht="15.75" customHeight="1">
      <c r="A80" s="63" t="s">
        <v>634</v>
      </c>
      <c r="B80" s="63" t="s">
        <v>34</v>
      </c>
      <c r="C80" s="63" t="s">
        <v>672</v>
      </c>
      <c r="D80" s="63" t="s">
        <v>41</v>
      </c>
      <c r="E80" s="63" t="s">
        <v>673</v>
      </c>
      <c r="F80" s="63" t="s">
        <v>42</v>
      </c>
      <c r="G80" s="63" t="s">
        <v>712</v>
      </c>
      <c r="H80" s="63" t="s">
        <v>713</v>
      </c>
      <c r="I80" s="63" t="s">
        <v>329</v>
      </c>
      <c r="J80" s="63"/>
      <c r="K80" s="63"/>
      <c r="L80" s="63" t="s">
        <v>676</v>
      </c>
      <c r="M80" s="63" t="s">
        <v>696</v>
      </c>
      <c r="N80" s="63" t="s">
        <v>304</v>
      </c>
      <c r="O80" s="63" t="str">
        <f>VLOOKUP(G80,'Sheet 1 (2)'!$H$4:$M$536,6,FALSE)</f>
        <v/>
      </c>
      <c r="P80" s="63" t="s">
        <v>678</v>
      </c>
      <c r="Q80" s="63"/>
      <c r="R80" s="63" t="s">
        <v>498</v>
      </c>
      <c r="S80" s="63" t="s">
        <v>304</v>
      </c>
      <c r="T80" s="63" t="str">
        <f>VLOOKUP(G80,'Sheet 1 (2)'!$H$4:$O$536,8,FALSE)</f>
        <v/>
      </c>
      <c r="U80" s="63" t="s">
        <v>498</v>
      </c>
      <c r="V80" s="63" t="s">
        <v>651</v>
      </c>
      <c r="W80" s="63" t="s">
        <v>304</v>
      </c>
      <c r="X80" s="63" t="str">
        <f>VLOOKUP(G80,'Sheet 1 (2)'!$H$4:$Q$536,10,FALSE)</f>
        <v/>
      </c>
      <c r="Y80" s="63" t="str">
        <f t="shared" si="2"/>
        <v/>
      </c>
      <c r="Z80" s="63" t="s">
        <v>714</v>
      </c>
      <c r="AA80" s="63" t="s">
        <v>304</v>
      </c>
      <c r="AB80" s="63" t="str">
        <f>VLOOKUP(G80,'Sheet 1 (2)'!$H$4:$S$536,12,FALSE)</f>
        <v/>
      </c>
      <c r="AC80" s="63" t="str">
        <f t="shared" si="11"/>
        <v/>
      </c>
      <c r="AD80" s="63" t="s">
        <v>304</v>
      </c>
      <c r="AE80" s="63" t="str">
        <f>VLOOKUP(G80,'Sheet 1 (2)'!$H$4:$AF$536,25,FALSE)</f>
        <v/>
      </c>
      <c r="AF80" s="63" t="s">
        <v>364</v>
      </c>
      <c r="AG80" s="63" t="str">
        <f t="shared" si="13"/>
        <v/>
      </c>
      <c r="AH80" s="63" t="s">
        <v>304</v>
      </c>
      <c r="AI80" s="63" t="str">
        <f>VLOOKUP(G80,'Sheet 1 (2)'!$H$4:$AG$536,26,FALSE)</f>
        <v/>
      </c>
      <c r="AJ80" s="63" t="s">
        <v>329</v>
      </c>
      <c r="AK80" s="63" t="s">
        <v>304</v>
      </c>
      <c r="AL80" s="63" t="str">
        <f>VLOOKUP(G80,'Sheet 1 (2)'!$H$4:$AH$536,27,FALSE)</f>
        <v/>
      </c>
      <c r="AM80" s="63" t="str">
        <f t="shared" si="12"/>
        <v/>
      </c>
      <c r="AN80" s="63">
        <v>1</v>
      </c>
      <c r="AO80" s="63">
        <f t="shared" si="10"/>
        <v>1</v>
      </c>
      <c r="AP80" s="71" t="s">
        <v>329</v>
      </c>
      <c r="AQ80" s="71" t="s">
        <v>329</v>
      </c>
      <c r="AR80" s="71" t="s">
        <v>329</v>
      </c>
    </row>
    <row r="81" spans="1:44" ht="15.75" customHeight="1">
      <c r="A81" s="63" t="s">
        <v>634</v>
      </c>
      <c r="B81" s="63" t="s">
        <v>34</v>
      </c>
      <c r="C81" s="63" t="s">
        <v>672</v>
      </c>
      <c r="D81" s="63" t="s">
        <v>41</v>
      </c>
      <c r="E81" s="63" t="s">
        <v>673</v>
      </c>
      <c r="F81" s="63" t="s">
        <v>42</v>
      </c>
      <c r="G81" s="63" t="s">
        <v>715</v>
      </c>
      <c r="H81" s="63" t="s">
        <v>716</v>
      </c>
      <c r="I81" s="63" t="s">
        <v>329</v>
      </c>
      <c r="J81" s="63"/>
      <c r="K81" s="63"/>
      <c r="L81" s="63" t="s">
        <v>676</v>
      </c>
      <c r="M81" s="63" t="s">
        <v>717</v>
      </c>
      <c r="N81" s="63" t="s">
        <v>304</v>
      </c>
      <c r="O81" s="63" t="str">
        <f>VLOOKUP(G81,'Sheet 1 (2)'!$H$4:$M$536,6,FALSE)</f>
        <v/>
      </c>
      <c r="P81" s="63" t="s">
        <v>678</v>
      </c>
      <c r="Q81" s="63"/>
      <c r="R81" s="63" t="s">
        <v>498</v>
      </c>
      <c r="S81" s="63" t="s">
        <v>304</v>
      </c>
      <c r="T81" s="63" t="str">
        <f>VLOOKUP(G81,'Sheet 1 (2)'!$H$4:$O$536,8,FALSE)</f>
        <v/>
      </c>
      <c r="U81" s="63" t="s">
        <v>498</v>
      </c>
      <c r="V81" s="63" t="s">
        <v>651</v>
      </c>
      <c r="W81" s="63" t="s">
        <v>304</v>
      </c>
      <c r="X81" s="63" t="str">
        <f>VLOOKUP(G81,'Sheet 1 (2)'!$H$4:$Q$536,10,FALSE)</f>
        <v/>
      </c>
      <c r="Y81" s="63" t="str">
        <f t="shared" si="2"/>
        <v/>
      </c>
      <c r="Z81" s="63" t="s">
        <v>718</v>
      </c>
      <c r="AA81" s="63" t="s">
        <v>304</v>
      </c>
      <c r="AB81" s="63" t="str">
        <f>VLOOKUP(G81,'Sheet 1 (2)'!$H$4:$S$536,12,FALSE)</f>
        <v/>
      </c>
      <c r="AC81" s="63" t="str">
        <f t="shared" si="11"/>
        <v/>
      </c>
      <c r="AD81" s="63" t="s">
        <v>304</v>
      </c>
      <c r="AE81" s="63" t="str">
        <f>VLOOKUP(G81,'Sheet 1 (2)'!$H$4:$AF$536,25,FALSE)</f>
        <v/>
      </c>
      <c r="AF81" s="63" t="s">
        <v>364</v>
      </c>
      <c r="AG81" s="63" t="str">
        <f t="shared" si="13"/>
        <v/>
      </c>
      <c r="AH81" s="63" t="s">
        <v>304</v>
      </c>
      <c r="AI81" s="63" t="str">
        <f>VLOOKUP(G81,'Sheet 1 (2)'!$H$4:$AG$536,26,FALSE)</f>
        <v/>
      </c>
      <c r="AJ81" s="63" t="s">
        <v>329</v>
      </c>
      <c r="AK81" s="63" t="s">
        <v>304</v>
      </c>
      <c r="AL81" s="63" t="str">
        <f>VLOOKUP(G81,'Sheet 1 (2)'!$H$4:$AH$536,27,FALSE)</f>
        <v/>
      </c>
      <c r="AM81" s="63" t="str">
        <f t="shared" si="12"/>
        <v/>
      </c>
      <c r="AN81" s="63">
        <v>1</v>
      </c>
      <c r="AO81" s="63">
        <f t="shared" si="10"/>
        <v>1</v>
      </c>
      <c r="AP81" s="71" t="s">
        <v>329</v>
      </c>
      <c r="AQ81" s="71" t="s">
        <v>329</v>
      </c>
      <c r="AR81" s="71" t="s">
        <v>329</v>
      </c>
    </row>
    <row r="82" spans="1:44" ht="15.75" customHeight="1">
      <c r="A82" s="63" t="s">
        <v>634</v>
      </c>
      <c r="B82" s="63" t="s">
        <v>34</v>
      </c>
      <c r="C82" s="63" t="s">
        <v>672</v>
      </c>
      <c r="D82" s="63" t="s">
        <v>41</v>
      </c>
      <c r="E82" s="63" t="s">
        <v>673</v>
      </c>
      <c r="F82" s="63" t="s">
        <v>42</v>
      </c>
      <c r="G82" s="63" t="s">
        <v>719</v>
      </c>
      <c r="H82" s="63" t="s">
        <v>720</v>
      </c>
      <c r="I82" s="63" t="s">
        <v>329</v>
      </c>
      <c r="J82" s="63"/>
      <c r="K82" s="63"/>
      <c r="L82" s="63" t="s">
        <v>683</v>
      </c>
      <c r="M82" s="63" t="s">
        <v>721</v>
      </c>
      <c r="N82" s="63" t="s">
        <v>304</v>
      </c>
      <c r="O82" s="63" t="str">
        <f>VLOOKUP(G82,'Sheet 1 (2)'!$H$4:$M$536,6,FALSE)</f>
        <v/>
      </c>
      <c r="P82" s="63" t="s">
        <v>678</v>
      </c>
      <c r="Q82" s="63"/>
      <c r="R82" s="63" t="s">
        <v>498</v>
      </c>
      <c r="S82" s="63" t="s">
        <v>304</v>
      </c>
      <c r="T82" s="63" t="str">
        <f>VLOOKUP(G82,'Sheet 1 (2)'!$H$4:$O$536,8,FALSE)</f>
        <v/>
      </c>
      <c r="U82" s="63" t="s">
        <v>498</v>
      </c>
      <c r="V82" s="63" t="s">
        <v>651</v>
      </c>
      <c r="W82" s="63" t="s">
        <v>304</v>
      </c>
      <c r="X82" s="63" t="str">
        <f>VLOOKUP(G82,'Sheet 1 (2)'!$H$4:$Q$536,10,FALSE)</f>
        <v/>
      </c>
      <c r="Y82" s="63" t="str">
        <f t="shared" si="2"/>
        <v/>
      </c>
      <c r="Z82" s="63" t="s">
        <v>722</v>
      </c>
      <c r="AA82" s="63" t="s">
        <v>304</v>
      </c>
      <c r="AB82" s="63" t="str">
        <f>VLOOKUP(G82,'Sheet 1 (2)'!$H$4:$S$536,12,FALSE)</f>
        <v/>
      </c>
      <c r="AC82" s="63" t="str">
        <f t="shared" si="11"/>
        <v/>
      </c>
      <c r="AD82" s="63" t="s">
        <v>304</v>
      </c>
      <c r="AE82" s="63" t="str">
        <f>VLOOKUP(G82,'Sheet 1 (2)'!$H$4:$AF$536,25,FALSE)</f>
        <v/>
      </c>
      <c r="AF82" s="63" t="s">
        <v>429</v>
      </c>
      <c r="AG82" s="63" t="str">
        <f t="shared" si="13"/>
        <v/>
      </c>
      <c r="AH82" s="63" t="s">
        <v>304</v>
      </c>
      <c r="AI82" s="63" t="str">
        <f>VLOOKUP(G82,'Sheet 1 (2)'!$H$4:$AG$536,26,FALSE)</f>
        <v/>
      </c>
      <c r="AJ82" s="63" t="s">
        <v>329</v>
      </c>
      <c r="AK82" s="63" t="s">
        <v>304</v>
      </c>
      <c r="AL82" s="63" t="str">
        <f>VLOOKUP(G82,'Sheet 1 (2)'!$H$4:$AH$536,27,FALSE)</f>
        <v/>
      </c>
      <c r="AM82" s="63" t="str">
        <f t="shared" si="12"/>
        <v/>
      </c>
      <c r="AN82" s="63">
        <v>1</v>
      </c>
      <c r="AO82" s="63">
        <f t="shared" si="10"/>
        <v>1</v>
      </c>
      <c r="AP82" s="71" t="s">
        <v>329</v>
      </c>
      <c r="AQ82" s="71" t="s">
        <v>329</v>
      </c>
      <c r="AR82" s="71" t="s">
        <v>329</v>
      </c>
    </row>
    <row r="83" spans="1:44" ht="15.75" customHeight="1">
      <c r="A83" s="63" t="s">
        <v>634</v>
      </c>
      <c r="B83" s="63" t="s">
        <v>34</v>
      </c>
      <c r="C83" s="63" t="s">
        <v>672</v>
      </c>
      <c r="D83" s="63" t="s">
        <v>41</v>
      </c>
      <c r="E83" s="63" t="s">
        <v>673</v>
      </c>
      <c r="F83" s="63" t="s">
        <v>42</v>
      </c>
      <c r="G83" s="63" t="s">
        <v>723</v>
      </c>
      <c r="H83" s="63" t="s">
        <v>724</v>
      </c>
      <c r="I83" s="63" t="s">
        <v>329</v>
      </c>
      <c r="J83" s="63"/>
      <c r="K83" s="63"/>
      <c r="L83" s="63" t="s">
        <v>676</v>
      </c>
      <c r="M83" s="63" t="s">
        <v>725</v>
      </c>
      <c r="N83" s="63" t="s">
        <v>304</v>
      </c>
      <c r="O83" s="63" t="str">
        <f>VLOOKUP(G83,'Sheet 1 (2)'!$H$4:$M$536,6,FALSE)</f>
        <v/>
      </c>
      <c r="P83" s="63" t="s">
        <v>678</v>
      </c>
      <c r="Q83" s="63"/>
      <c r="R83" s="63" t="s">
        <v>498</v>
      </c>
      <c r="S83" s="63" t="s">
        <v>304</v>
      </c>
      <c r="T83" s="63" t="str">
        <f>VLOOKUP(G83,'Sheet 1 (2)'!$H$4:$O$536,8,FALSE)</f>
        <v/>
      </c>
      <c r="U83" s="63" t="s">
        <v>498</v>
      </c>
      <c r="V83" s="63" t="s">
        <v>651</v>
      </c>
      <c r="W83" s="63" t="s">
        <v>304</v>
      </c>
      <c r="X83" s="63" t="str">
        <f>VLOOKUP(G83,'Sheet 1 (2)'!$H$4:$Q$536,10,FALSE)</f>
        <v/>
      </c>
      <c r="Y83" s="63" t="str">
        <f t="shared" si="2"/>
        <v/>
      </c>
      <c r="Z83" s="63" t="s">
        <v>726</v>
      </c>
      <c r="AA83" s="63" t="s">
        <v>304</v>
      </c>
      <c r="AB83" s="63" t="str">
        <f>VLOOKUP(G83,'Sheet 1 (2)'!$H$4:$S$536,12,FALSE)</f>
        <v/>
      </c>
      <c r="AC83" s="63" t="str">
        <f t="shared" si="11"/>
        <v/>
      </c>
      <c r="AD83" s="63" t="s">
        <v>304</v>
      </c>
      <c r="AE83" s="63" t="str">
        <f>VLOOKUP(G83,'Sheet 1 (2)'!$H$4:$AF$536,25,FALSE)</f>
        <v/>
      </c>
      <c r="AF83" s="63" t="s">
        <v>364</v>
      </c>
      <c r="AG83" s="63" t="str">
        <f t="shared" si="13"/>
        <v/>
      </c>
      <c r="AH83" s="63" t="s">
        <v>304</v>
      </c>
      <c r="AI83" s="63" t="str">
        <f>VLOOKUP(G83,'Sheet 1 (2)'!$H$4:$AG$536,26,FALSE)</f>
        <v/>
      </c>
      <c r="AJ83" s="63" t="s">
        <v>329</v>
      </c>
      <c r="AK83" s="63" t="s">
        <v>304</v>
      </c>
      <c r="AL83" s="63" t="str">
        <f>VLOOKUP(G83,'Sheet 1 (2)'!$H$4:$AH$536,27,FALSE)</f>
        <v/>
      </c>
      <c r="AM83" s="63" t="str">
        <f t="shared" si="12"/>
        <v/>
      </c>
      <c r="AN83" s="63">
        <v>1</v>
      </c>
      <c r="AO83" s="63">
        <f t="shared" si="10"/>
        <v>1</v>
      </c>
      <c r="AP83" s="71" t="s">
        <v>329</v>
      </c>
      <c r="AQ83" s="71" t="s">
        <v>329</v>
      </c>
      <c r="AR83" s="71" t="s">
        <v>329</v>
      </c>
    </row>
    <row r="84" spans="1:44" ht="15.75" customHeight="1">
      <c r="A84" s="63" t="s">
        <v>634</v>
      </c>
      <c r="B84" s="63" t="s">
        <v>34</v>
      </c>
      <c r="C84" s="63" t="s">
        <v>672</v>
      </c>
      <c r="D84" s="63" t="s">
        <v>41</v>
      </c>
      <c r="E84" s="63" t="s">
        <v>673</v>
      </c>
      <c r="F84" s="63" t="s">
        <v>42</v>
      </c>
      <c r="G84" s="63" t="s">
        <v>727</v>
      </c>
      <c r="H84" s="63" t="s">
        <v>728</v>
      </c>
      <c r="I84" s="63" t="s">
        <v>329</v>
      </c>
      <c r="J84" s="63"/>
      <c r="K84" s="63"/>
      <c r="L84" s="63" t="s">
        <v>676</v>
      </c>
      <c r="M84" s="63" t="s">
        <v>688</v>
      </c>
      <c r="N84" s="63" t="s">
        <v>304</v>
      </c>
      <c r="O84" s="63" t="str">
        <f>VLOOKUP(G84,'Sheet 1 (2)'!$H$4:$M$536,6,FALSE)</f>
        <v/>
      </c>
      <c r="P84" s="63" t="s">
        <v>678</v>
      </c>
      <c r="Q84" s="63"/>
      <c r="R84" s="63" t="s">
        <v>498</v>
      </c>
      <c r="S84" s="63" t="s">
        <v>304</v>
      </c>
      <c r="T84" s="63" t="str">
        <f>VLOOKUP(G84,'Sheet 1 (2)'!$H$4:$O$536,8,FALSE)</f>
        <v/>
      </c>
      <c r="U84" s="63" t="s">
        <v>498</v>
      </c>
      <c r="V84" s="63" t="s">
        <v>651</v>
      </c>
      <c r="W84" s="63" t="s">
        <v>304</v>
      </c>
      <c r="X84" s="63" t="str">
        <f>VLOOKUP(G84,'Sheet 1 (2)'!$H$4:$Q$536,10,FALSE)</f>
        <v/>
      </c>
      <c r="Y84" s="63" t="str">
        <f t="shared" si="2"/>
        <v/>
      </c>
      <c r="Z84" s="63" t="s">
        <v>729</v>
      </c>
      <c r="AA84" s="63" t="s">
        <v>304</v>
      </c>
      <c r="AB84" s="63" t="str">
        <f>VLOOKUP(G84,'Sheet 1 (2)'!$H$4:$S$536,12,FALSE)</f>
        <v/>
      </c>
      <c r="AC84" s="63" t="str">
        <f t="shared" si="11"/>
        <v/>
      </c>
      <c r="AD84" s="63" t="s">
        <v>304</v>
      </c>
      <c r="AE84" s="63" t="str">
        <f>VLOOKUP(G84,'Sheet 1 (2)'!$H$4:$AF$536,25,FALSE)</f>
        <v/>
      </c>
      <c r="AF84" s="63" t="s">
        <v>364</v>
      </c>
      <c r="AG84" s="63" t="str">
        <f t="shared" si="13"/>
        <v/>
      </c>
      <c r="AH84" s="63" t="s">
        <v>304</v>
      </c>
      <c r="AI84" s="63" t="str">
        <f>VLOOKUP(G84,'Sheet 1 (2)'!$H$4:$AG$536,26,FALSE)</f>
        <v/>
      </c>
      <c r="AJ84" s="63" t="s">
        <v>329</v>
      </c>
      <c r="AK84" s="63" t="s">
        <v>304</v>
      </c>
      <c r="AL84" s="63" t="str">
        <f>VLOOKUP(G84,'Sheet 1 (2)'!$H$4:$AH$536,27,FALSE)</f>
        <v/>
      </c>
      <c r="AM84" s="63" t="str">
        <f t="shared" si="12"/>
        <v/>
      </c>
      <c r="AN84" s="63">
        <v>1</v>
      </c>
      <c r="AO84" s="63">
        <f t="shared" si="10"/>
        <v>1</v>
      </c>
      <c r="AP84" s="71" t="s">
        <v>329</v>
      </c>
      <c r="AQ84" s="71" t="s">
        <v>329</v>
      </c>
      <c r="AR84" s="71" t="s">
        <v>329</v>
      </c>
    </row>
    <row r="85" spans="1:44" ht="15.75" customHeight="1">
      <c r="A85" s="63" t="s">
        <v>634</v>
      </c>
      <c r="B85" s="63" t="s">
        <v>34</v>
      </c>
      <c r="C85" s="63" t="s">
        <v>672</v>
      </c>
      <c r="D85" s="63" t="s">
        <v>41</v>
      </c>
      <c r="E85" s="63" t="s">
        <v>673</v>
      </c>
      <c r="F85" s="63" t="s">
        <v>42</v>
      </c>
      <c r="G85" s="63" t="s">
        <v>730</v>
      </c>
      <c r="H85" s="63" t="s">
        <v>731</v>
      </c>
      <c r="I85" s="63" t="s">
        <v>329</v>
      </c>
      <c r="J85" s="63"/>
      <c r="K85" s="63"/>
      <c r="L85" s="63" t="s">
        <v>676</v>
      </c>
      <c r="M85" s="63" t="s">
        <v>688</v>
      </c>
      <c r="N85" s="63" t="s">
        <v>304</v>
      </c>
      <c r="O85" s="63" t="str">
        <f>VLOOKUP(G85,'Sheet 1 (2)'!$H$4:$M$536,6,FALSE)</f>
        <v/>
      </c>
      <c r="P85" s="63" t="s">
        <v>678</v>
      </c>
      <c r="Q85" s="63"/>
      <c r="R85" s="63" t="s">
        <v>498</v>
      </c>
      <c r="S85" s="63" t="s">
        <v>304</v>
      </c>
      <c r="T85" s="63" t="str">
        <f>VLOOKUP(G85,'Sheet 1 (2)'!$H$4:$O$536,8,FALSE)</f>
        <v/>
      </c>
      <c r="U85" s="63" t="s">
        <v>498</v>
      </c>
      <c r="V85" s="63" t="s">
        <v>651</v>
      </c>
      <c r="W85" s="63" t="s">
        <v>304</v>
      </c>
      <c r="X85" s="63" t="str">
        <f>VLOOKUP(G85,'Sheet 1 (2)'!$H$4:$Q$536,10,FALSE)</f>
        <v/>
      </c>
      <c r="Y85" s="63" t="str">
        <f t="shared" si="2"/>
        <v/>
      </c>
      <c r="Z85" s="63" t="s">
        <v>732</v>
      </c>
      <c r="AA85" s="63" t="s">
        <v>304</v>
      </c>
      <c r="AB85" s="63" t="str">
        <f>VLOOKUP(G85,'Sheet 1 (2)'!$H$4:$S$536,12,FALSE)</f>
        <v/>
      </c>
      <c r="AC85" s="63" t="str">
        <f t="shared" si="11"/>
        <v/>
      </c>
      <c r="AD85" s="63" t="s">
        <v>304</v>
      </c>
      <c r="AE85" s="63" t="str">
        <f>VLOOKUP(G85,'Sheet 1 (2)'!$H$4:$AF$536,25,FALSE)</f>
        <v/>
      </c>
      <c r="AF85" s="63" t="s">
        <v>418</v>
      </c>
      <c r="AG85" s="63" t="str">
        <f t="shared" si="13"/>
        <v/>
      </c>
      <c r="AH85" s="63" t="s">
        <v>304</v>
      </c>
      <c r="AI85" s="63" t="str">
        <f>VLOOKUP(G85,'Sheet 1 (2)'!$H$4:$AG$536,26,FALSE)</f>
        <v/>
      </c>
      <c r="AJ85" s="63" t="s">
        <v>329</v>
      </c>
      <c r="AK85" s="63" t="s">
        <v>304</v>
      </c>
      <c r="AL85" s="63" t="str">
        <f>VLOOKUP(G85,'Sheet 1 (2)'!$H$4:$AH$536,27,FALSE)</f>
        <v/>
      </c>
      <c r="AM85" s="63" t="str">
        <f t="shared" si="12"/>
        <v/>
      </c>
      <c r="AN85" s="63">
        <v>1</v>
      </c>
      <c r="AO85" s="63">
        <f t="shared" si="10"/>
        <v>1</v>
      </c>
      <c r="AP85" s="71" t="s">
        <v>329</v>
      </c>
      <c r="AQ85" s="71" t="s">
        <v>329</v>
      </c>
      <c r="AR85" s="71" t="s">
        <v>329</v>
      </c>
    </row>
    <row r="86" spans="1:44" ht="15.75" customHeight="1">
      <c r="A86" s="63" t="s">
        <v>634</v>
      </c>
      <c r="B86" s="63" t="s">
        <v>34</v>
      </c>
      <c r="C86" s="63" t="s">
        <v>672</v>
      </c>
      <c r="D86" s="63" t="s">
        <v>41</v>
      </c>
      <c r="E86" s="63" t="s">
        <v>673</v>
      </c>
      <c r="F86" s="63" t="s">
        <v>42</v>
      </c>
      <c r="G86" s="63" t="s">
        <v>733</v>
      </c>
      <c r="H86" s="63" t="s">
        <v>734</v>
      </c>
      <c r="I86" s="63" t="s">
        <v>329</v>
      </c>
      <c r="J86" s="63"/>
      <c r="K86" s="63"/>
      <c r="L86" s="63" t="s">
        <v>683</v>
      </c>
      <c r="M86" s="63" t="s">
        <v>735</v>
      </c>
      <c r="N86" s="63" t="s">
        <v>304</v>
      </c>
      <c r="O86" s="63" t="str">
        <f>VLOOKUP(G86,'Sheet 1 (2)'!$H$4:$M$536,6,FALSE)</f>
        <v/>
      </c>
      <c r="P86" s="63" t="s">
        <v>678</v>
      </c>
      <c r="Q86" s="63"/>
      <c r="R86" s="63" t="s">
        <v>498</v>
      </c>
      <c r="S86" s="63" t="s">
        <v>304</v>
      </c>
      <c r="T86" s="63" t="str">
        <f>VLOOKUP(G86,'Sheet 1 (2)'!$H$4:$O$536,8,FALSE)</f>
        <v/>
      </c>
      <c r="U86" s="63" t="s">
        <v>498</v>
      </c>
      <c r="V86" s="63" t="s">
        <v>651</v>
      </c>
      <c r="W86" s="63" t="s">
        <v>304</v>
      </c>
      <c r="X86" s="63" t="str">
        <f>VLOOKUP(G86,'Sheet 1 (2)'!$H$4:$Q$536,10,FALSE)</f>
        <v/>
      </c>
      <c r="Y86" s="63" t="str">
        <f t="shared" si="2"/>
        <v/>
      </c>
      <c r="Z86" s="63" t="s">
        <v>736</v>
      </c>
      <c r="AA86" s="63" t="s">
        <v>304</v>
      </c>
      <c r="AB86" s="63" t="str">
        <f>VLOOKUP(G86,'Sheet 1 (2)'!$H$4:$S$536,12,FALSE)</f>
        <v/>
      </c>
      <c r="AC86" s="63" t="str">
        <f t="shared" si="11"/>
        <v/>
      </c>
      <c r="AD86" s="63" t="s">
        <v>304</v>
      </c>
      <c r="AE86" s="63" t="str">
        <f>VLOOKUP(G86,'Sheet 1 (2)'!$H$4:$AF$536,25,FALSE)</f>
        <v/>
      </c>
      <c r="AF86" s="63" t="s">
        <v>418</v>
      </c>
      <c r="AG86" s="63" t="str">
        <f t="shared" si="13"/>
        <v/>
      </c>
      <c r="AH86" s="63" t="s">
        <v>304</v>
      </c>
      <c r="AI86" s="63" t="str">
        <f>VLOOKUP(G86,'Sheet 1 (2)'!$H$4:$AG$536,26,FALSE)</f>
        <v/>
      </c>
      <c r="AJ86" s="63" t="s">
        <v>329</v>
      </c>
      <c r="AK86" s="63" t="s">
        <v>304</v>
      </c>
      <c r="AL86" s="63" t="str">
        <f>VLOOKUP(G86,'Sheet 1 (2)'!$H$4:$AH$536,27,FALSE)</f>
        <v/>
      </c>
      <c r="AM86" s="63" t="str">
        <f t="shared" si="12"/>
        <v/>
      </c>
      <c r="AN86" s="63">
        <v>1</v>
      </c>
      <c r="AO86" s="63">
        <f t="shared" si="10"/>
        <v>1</v>
      </c>
      <c r="AP86" s="71" t="s">
        <v>329</v>
      </c>
      <c r="AQ86" s="71" t="s">
        <v>329</v>
      </c>
      <c r="AR86" s="71" t="s">
        <v>329</v>
      </c>
    </row>
    <row r="87" spans="1:44" ht="15.75" customHeight="1">
      <c r="A87" s="63" t="s">
        <v>634</v>
      </c>
      <c r="B87" s="63" t="s">
        <v>34</v>
      </c>
      <c r="C87" s="63" t="s">
        <v>672</v>
      </c>
      <c r="D87" s="63" t="s">
        <v>41</v>
      </c>
      <c r="E87" s="63" t="s">
        <v>673</v>
      </c>
      <c r="F87" s="63" t="s">
        <v>42</v>
      </c>
      <c r="G87" s="63" t="s">
        <v>737</v>
      </c>
      <c r="H87" s="63" t="s">
        <v>738</v>
      </c>
      <c r="I87" s="63" t="s">
        <v>329</v>
      </c>
      <c r="J87" s="63"/>
      <c r="K87" s="63"/>
      <c r="L87" s="63" t="s">
        <v>683</v>
      </c>
      <c r="M87" s="63" t="s">
        <v>739</v>
      </c>
      <c r="N87" s="63" t="s">
        <v>304</v>
      </c>
      <c r="O87" s="63" t="str">
        <f>VLOOKUP(G87,'Sheet 1 (2)'!$H$4:$M$536,6,FALSE)</f>
        <v/>
      </c>
      <c r="P87" s="63" t="s">
        <v>678</v>
      </c>
      <c r="Q87" s="63"/>
      <c r="R87" s="63" t="s">
        <v>498</v>
      </c>
      <c r="S87" s="63" t="s">
        <v>304</v>
      </c>
      <c r="T87" s="63" t="str">
        <f>VLOOKUP(G87,'Sheet 1 (2)'!$H$4:$O$536,8,FALSE)</f>
        <v/>
      </c>
      <c r="U87" s="63" t="s">
        <v>498</v>
      </c>
      <c r="V87" s="63" t="s">
        <v>651</v>
      </c>
      <c r="W87" s="63" t="s">
        <v>304</v>
      </c>
      <c r="X87" s="63" t="str">
        <f>VLOOKUP(G87,'Sheet 1 (2)'!$H$4:$Q$536,10,FALSE)</f>
        <v/>
      </c>
      <c r="Y87" s="63" t="str">
        <f t="shared" si="2"/>
        <v/>
      </c>
      <c r="Z87" s="63" t="s">
        <v>740</v>
      </c>
      <c r="AA87" s="63" t="s">
        <v>304</v>
      </c>
      <c r="AB87" s="63" t="str">
        <f>VLOOKUP(G87,'Sheet 1 (2)'!$H$4:$S$536,12,FALSE)</f>
        <v/>
      </c>
      <c r="AC87" s="63" t="str">
        <f t="shared" si="11"/>
        <v/>
      </c>
      <c r="AD87" s="63" t="s">
        <v>304</v>
      </c>
      <c r="AE87" s="63" t="str">
        <f>VLOOKUP(G87,'Sheet 1 (2)'!$H$4:$AF$536,25,FALSE)</f>
        <v/>
      </c>
      <c r="AF87" s="63" t="s">
        <v>418</v>
      </c>
      <c r="AG87" s="63" t="str">
        <f t="shared" si="13"/>
        <v/>
      </c>
      <c r="AH87" s="63" t="s">
        <v>304</v>
      </c>
      <c r="AI87" s="63" t="str">
        <f>VLOOKUP(G87,'Sheet 1 (2)'!$H$4:$AG$536,26,FALSE)</f>
        <v/>
      </c>
      <c r="AJ87" s="63" t="s">
        <v>329</v>
      </c>
      <c r="AK87" s="63" t="s">
        <v>304</v>
      </c>
      <c r="AL87" s="63" t="str">
        <f>VLOOKUP(G87,'Sheet 1 (2)'!$H$4:$AH$536,27,FALSE)</f>
        <v/>
      </c>
      <c r="AM87" s="63" t="str">
        <f t="shared" si="12"/>
        <v/>
      </c>
      <c r="AN87" s="63">
        <v>1</v>
      </c>
      <c r="AO87" s="63">
        <f t="shared" si="10"/>
        <v>1</v>
      </c>
      <c r="AP87" s="71" t="s">
        <v>329</v>
      </c>
      <c r="AQ87" s="71" t="s">
        <v>329</v>
      </c>
      <c r="AR87" s="71" t="s">
        <v>329</v>
      </c>
    </row>
    <row r="88" spans="1:44" ht="15.75" customHeight="1">
      <c r="A88" s="63" t="s">
        <v>634</v>
      </c>
      <c r="B88" s="63" t="s">
        <v>34</v>
      </c>
      <c r="C88" s="63" t="s">
        <v>741</v>
      </c>
      <c r="D88" s="63" t="s">
        <v>43</v>
      </c>
      <c r="E88" s="63" t="s">
        <v>742</v>
      </c>
      <c r="F88" s="63" t="s">
        <v>44</v>
      </c>
      <c r="G88" s="63" t="s">
        <v>743</v>
      </c>
      <c r="H88" s="63" t="s">
        <v>744</v>
      </c>
      <c r="I88" s="63" t="s">
        <v>329</v>
      </c>
      <c r="J88" s="63"/>
      <c r="K88" s="63"/>
      <c r="L88" s="63" t="s">
        <v>709</v>
      </c>
      <c r="M88" s="63" t="s">
        <v>745</v>
      </c>
      <c r="N88" s="63" t="s">
        <v>304</v>
      </c>
      <c r="O88" s="63" t="str">
        <f>VLOOKUP(G88,'Sheet 1 (2)'!$H$4:$M$536,6,FALSE)</f>
        <v/>
      </c>
      <c r="P88" s="63" t="s">
        <v>745</v>
      </c>
      <c r="Q88" s="63"/>
      <c r="R88" s="63" t="s">
        <v>498</v>
      </c>
      <c r="S88" s="63" t="s">
        <v>304</v>
      </c>
      <c r="T88" s="63" t="str">
        <f>VLOOKUP(G88,'Sheet 1 (2)'!$H$4:$O$536,8,FALSE)</f>
        <v/>
      </c>
      <c r="U88" s="63" t="s">
        <v>498</v>
      </c>
      <c r="V88" s="63" t="s">
        <v>651</v>
      </c>
      <c r="W88" s="63" t="s">
        <v>304</v>
      </c>
      <c r="X88" s="63" t="str">
        <f>VLOOKUP(G88,'Sheet 1 (2)'!$H$4:$Q$536,10,FALSE)</f>
        <v/>
      </c>
      <c r="Y88" s="63" t="str">
        <f t="shared" si="2"/>
        <v/>
      </c>
      <c r="Z88" s="63" t="s">
        <v>746</v>
      </c>
      <c r="AA88" s="63" t="s">
        <v>304</v>
      </c>
      <c r="AB88" s="63" t="str">
        <f>VLOOKUP(G88,'Sheet 1 (2)'!$H$4:$S$536,12,FALSE)</f>
        <v/>
      </c>
      <c r="AC88" s="63" t="str">
        <f t="shared" si="11"/>
        <v/>
      </c>
      <c r="AD88" s="63" t="s">
        <v>304</v>
      </c>
      <c r="AE88" s="63" t="str">
        <f>VLOOKUP(G88,'Sheet 1 (2)'!$H$4:$AF$536,25,FALSE)</f>
        <v/>
      </c>
      <c r="AF88" s="63" t="s">
        <v>364</v>
      </c>
      <c r="AG88" s="63" t="str">
        <f t="shared" si="13"/>
        <v/>
      </c>
      <c r="AH88" s="63" t="s">
        <v>304</v>
      </c>
      <c r="AI88" s="63" t="str">
        <f>VLOOKUP(G88,'Sheet 1 (2)'!$H$4:$AG$536,26,FALSE)</f>
        <v/>
      </c>
      <c r="AJ88" s="63" t="s">
        <v>329</v>
      </c>
      <c r="AK88" s="63" t="s">
        <v>304</v>
      </c>
      <c r="AL88" s="63" t="str">
        <f>VLOOKUP(G88,'Sheet 1 (2)'!$H$4:$AH$536,27,FALSE)</f>
        <v/>
      </c>
      <c r="AM88" s="63" t="str">
        <f t="shared" si="12"/>
        <v/>
      </c>
      <c r="AN88" s="63">
        <v>1</v>
      </c>
      <c r="AO88" s="63">
        <f t="shared" si="10"/>
        <v>1</v>
      </c>
      <c r="AP88" s="71" t="s">
        <v>329</v>
      </c>
      <c r="AQ88" s="71" t="s">
        <v>747</v>
      </c>
      <c r="AR88" s="71" t="s">
        <v>329</v>
      </c>
    </row>
    <row r="89" spans="1:44" ht="15.75" customHeight="1">
      <c r="A89" s="63" t="s">
        <v>634</v>
      </c>
      <c r="B89" s="63" t="s">
        <v>34</v>
      </c>
      <c r="C89" s="63" t="s">
        <v>741</v>
      </c>
      <c r="D89" s="63" t="s">
        <v>43</v>
      </c>
      <c r="E89" s="63" t="s">
        <v>742</v>
      </c>
      <c r="F89" s="63" t="s">
        <v>44</v>
      </c>
      <c r="G89" s="63" t="s">
        <v>748</v>
      </c>
      <c r="H89" s="63" t="s">
        <v>749</v>
      </c>
      <c r="I89" s="63" t="s">
        <v>329</v>
      </c>
      <c r="J89" s="63"/>
      <c r="K89" s="63"/>
      <c r="L89" s="63" t="s">
        <v>709</v>
      </c>
      <c r="M89" s="63" t="s">
        <v>750</v>
      </c>
      <c r="N89" s="63" t="s">
        <v>304</v>
      </c>
      <c r="O89" s="63" t="str">
        <f>VLOOKUP(G89,'Sheet 1 (2)'!$H$4:$M$536,6,FALSE)</f>
        <v/>
      </c>
      <c r="P89" s="63" t="s">
        <v>751</v>
      </c>
      <c r="Q89" s="63"/>
      <c r="R89" s="63" t="s">
        <v>498</v>
      </c>
      <c r="S89" s="63" t="s">
        <v>304</v>
      </c>
      <c r="T89" s="63" t="str">
        <f>VLOOKUP(G89,'Sheet 1 (2)'!$H$4:$O$536,8,FALSE)</f>
        <v/>
      </c>
      <c r="U89" s="63" t="s">
        <v>498</v>
      </c>
      <c r="V89" s="63" t="s">
        <v>651</v>
      </c>
      <c r="W89" s="63" t="s">
        <v>304</v>
      </c>
      <c r="X89" s="63" t="str">
        <f>VLOOKUP(G89,'Sheet 1 (2)'!$H$4:$Q$536,10,FALSE)</f>
        <v/>
      </c>
      <c r="Y89" s="63" t="str">
        <f t="shared" si="2"/>
        <v/>
      </c>
      <c r="Z89" s="63" t="s">
        <v>752</v>
      </c>
      <c r="AA89" s="63" t="s">
        <v>304</v>
      </c>
      <c r="AB89" s="63" t="str">
        <f>VLOOKUP(G89,'Sheet 1 (2)'!$H$4:$S$536,12,FALSE)</f>
        <v/>
      </c>
      <c r="AC89" s="63" t="str">
        <f t="shared" si="11"/>
        <v/>
      </c>
      <c r="AD89" s="63" t="s">
        <v>304</v>
      </c>
      <c r="AE89" s="63" t="str">
        <f>VLOOKUP(G89,'Sheet 1 (2)'!$H$4:$AF$536,25,FALSE)</f>
        <v/>
      </c>
      <c r="AF89" s="63" t="s">
        <v>364</v>
      </c>
      <c r="AG89" s="63" t="str">
        <f t="shared" si="13"/>
        <v/>
      </c>
      <c r="AH89" s="63" t="s">
        <v>304</v>
      </c>
      <c r="AI89" s="63" t="str">
        <f>VLOOKUP(G89,'Sheet 1 (2)'!$H$4:$AG$536,26,FALSE)</f>
        <v/>
      </c>
      <c r="AJ89" s="63" t="s">
        <v>329</v>
      </c>
      <c r="AK89" s="63" t="s">
        <v>304</v>
      </c>
      <c r="AL89" s="63" t="str">
        <f>VLOOKUP(G89,'Sheet 1 (2)'!$H$4:$AH$536,27,FALSE)</f>
        <v/>
      </c>
      <c r="AM89" s="63" t="str">
        <f t="shared" si="12"/>
        <v/>
      </c>
      <c r="AN89" s="63">
        <v>1</v>
      </c>
      <c r="AO89" s="63">
        <f t="shared" si="10"/>
        <v>1</v>
      </c>
      <c r="AP89" s="71" t="s">
        <v>329</v>
      </c>
      <c r="AQ89" s="71" t="s">
        <v>747</v>
      </c>
      <c r="AR89" s="71" t="s">
        <v>329</v>
      </c>
    </row>
    <row r="90" spans="1:44" ht="15.75" customHeight="1">
      <c r="A90" s="63" t="s">
        <v>634</v>
      </c>
      <c r="B90" s="63" t="s">
        <v>34</v>
      </c>
      <c r="C90" s="63" t="s">
        <v>741</v>
      </c>
      <c r="D90" s="63" t="s">
        <v>43</v>
      </c>
      <c r="E90" s="63" t="s">
        <v>742</v>
      </c>
      <c r="F90" s="63" t="s">
        <v>44</v>
      </c>
      <c r="G90" s="63" t="s">
        <v>753</v>
      </c>
      <c r="H90" s="63" t="s">
        <v>754</v>
      </c>
      <c r="I90" s="63" t="s">
        <v>329</v>
      </c>
      <c r="J90" s="63"/>
      <c r="K90" s="63"/>
      <c r="L90" s="63" t="s">
        <v>709</v>
      </c>
      <c r="M90" s="63" t="s">
        <v>755</v>
      </c>
      <c r="N90" s="63" t="s">
        <v>304</v>
      </c>
      <c r="O90" s="63" t="str">
        <f>VLOOKUP(G90,'Sheet 1 (2)'!$H$4:$M$536,6,FALSE)</f>
        <v/>
      </c>
      <c r="P90" s="63" t="s">
        <v>756</v>
      </c>
      <c r="Q90" s="63"/>
      <c r="R90" s="63" t="s">
        <v>498</v>
      </c>
      <c r="S90" s="63" t="s">
        <v>304</v>
      </c>
      <c r="T90" s="63" t="str">
        <f>VLOOKUP(G90,'Sheet 1 (2)'!$H$4:$O$536,8,FALSE)</f>
        <v/>
      </c>
      <c r="U90" s="63" t="s">
        <v>643</v>
      </c>
      <c r="V90" s="63" t="s">
        <v>651</v>
      </c>
      <c r="W90" s="63" t="s">
        <v>304</v>
      </c>
      <c r="X90" s="63" t="str">
        <f>VLOOKUP(G90,'Sheet 1 (2)'!$H$4:$Q$536,10,FALSE)</f>
        <v/>
      </c>
      <c r="Y90" s="63" t="str">
        <f t="shared" si="2"/>
        <v/>
      </c>
      <c r="Z90" s="63" t="s">
        <v>757</v>
      </c>
      <c r="AA90" s="63" t="s">
        <v>304</v>
      </c>
      <c r="AB90" s="63" t="str">
        <f>VLOOKUP(G90,'Sheet 1 (2)'!$H$4:$S$536,12,FALSE)</f>
        <v/>
      </c>
      <c r="AC90" s="63" t="str">
        <f t="shared" si="11"/>
        <v/>
      </c>
      <c r="AD90" s="63" t="s">
        <v>304</v>
      </c>
      <c r="AE90" s="63" t="str">
        <f>VLOOKUP(G90,'Sheet 1 (2)'!$H$4:$AF$536,25,FALSE)</f>
        <v/>
      </c>
      <c r="AF90" s="63" t="s">
        <v>364</v>
      </c>
      <c r="AG90" s="63" t="str">
        <f t="shared" si="13"/>
        <v/>
      </c>
      <c r="AH90" s="63" t="s">
        <v>304</v>
      </c>
      <c r="AI90" s="63" t="str">
        <f>VLOOKUP(G90,'Sheet 1 (2)'!$H$4:$AG$536,26,FALSE)</f>
        <v/>
      </c>
      <c r="AJ90" s="63" t="s">
        <v>329</v>
      </c>
      <c r="AK90" s="63" t="s">
        <v>304</v>
      </c>
      <c r="AL90" s="63" t="str">
        <f>VLOOKUP(G90,'Sheet 1 (2)'!$H$4:$AH$536,27,FALSE)</f>
        <v/>
      </c>
      <c r="AM90" s="63" t="str">
        <f t="shared" si="12"/>
        <v/>
      </c>
      <c r="AN90" s="63">
        <v>1</v>
      </c>
      <c r="AO90" s="63">
        <f t="shared" si="10"/>
        <v>1</v>
      </c>
      <c r="AP90" s="71" t="s">
        <v>329</v>
      </c>
      <c r="AQ90" s="71" t="s">
        <v>747</v>
      </c>
      <c r="AR90" s="71" t="s">
        <v>329</v>
      </c>
    </row>
    <row r="91" spans="1:44" ht="15.75" customHeight="1">
      <c r="A91" s="63" t="s">
        <v>634</v>
      </c>
      <c r="B91" s="63" t="s">
        <v>34</v>
      </c>
      <c r="C91" s="63" t="s">
        <v>758</v>
      </c>
      <c r="D91" s="63" t="s">
        <v>45</v>
      </c>
      <c r="E91" s="63" t="s">
        <v>759</v>
      </c>
      <c r="F91" s="63" t="s">
        <v>46</v>
      </c>
      <c r="G91" s="63" t="s">
        <v>760</v>
      </c>
      <c r="H91" s="63" t="s">
        <v>761</v>
      </c>
      <c r="I91" s="63" t="s">
        <v>329</v>
      </c>
      <c r="J91" s="63"/>
      <c r="K91" s="63"/>
      <c r="L91" s="63" t="s">
        <v>388</v>
      </c>
      <c r="M91" s="63" t="s">
        <v>762</v>
      </c>
      <c r="N91" s="63" t="s">
        <v>304</v>
      </c>
      <c r="O91" s="63" t="str">
        <f>VLOOKUP(G91,'Sheet 1 (2)'!$H$4:$M$536,6,FALSE)</f>
        <v/>
      </c>
      <c r="P91" s="63" t="str">
        <f t="shared" ref="P91:P105" si="14">IF(N91&lt;&gt;"",N91,O91)</f>
        <v/>
      </c>
      <c r="Q91" s="63"/>
      <c r="R91" s="63" t="s">
        <v>763</v>
      </c>
      <c r="S91" s="63" t="s">
        <v>304</v>
      </c>
      <c r="T91" s="63" t="str">
        <f>VLOOKUP(G91,'Sheet 1 (2)'!$H$4:$O$536,8,FALSE)</f>
        <v/>
      </c>
      <c r="U91" s="63" t="s">
        <v>763</v>
      </c>
      <c r="V91" s="63" t="s">
        <v>651</v>
      </c>
      <c r="W91" s="63" t="s">
        <v>304</v>
      </c>
      <c r="X91" s="63" t="str">
        <f>VLOOKUP(G91,'Sheet 1 (2)'!$H$4:$Q$536,10,FALSE)</f>
        <v/>
      </c>
      <c r="Y91" s="63" t="str">
        <f t="shared" si="2"/>
        <v/>
      </c>
      <c r="Z91" s="63" t="s">
        <v>301</v>
      </c>
      <c r="AA91" s="63" t="s">
        <v>304</v>
      </c>
      <c r="AB91" s="63" t="str">
        <f>VLOOKUP(G91,'Sheet 1 (2)'!$H$4:$S$536,12,FALSE)</f>
        <v/>
      </c>
      <c r="AC91" s="63" t="s">
        <v>764</v>
      </c>
      <c r="AD91" s="63" t="s">
        <v>304</v>
      </c>
      <c r="AE91" s="63" t="str">
        <f>VLOOKUP(G91,'Sheet 1 (2)'!$H$4:$AF$536,25,FALSE)</f>
        <v/>
      </c>
      <c r="AF91" s="63" t="s">
        <v>429</v>
      </c>
      <c r="AG91" s="63" t="str">
        <f t="shared" si="13"/>
        <v/>
      </c>
      <c r="AH91" s="63" t="s">
        <v>304</v>
      </c>
      <c r="AI91" s="63" t="str">
        <f>VLOOKUP(G91,'Sheet 1 (2)'!$H$4:$AG$536,26,FALSE)</f>
        <v/>
      </c>
      <c r="AJ91" s="63" t="s">
        <v>329</v>
      </c>
      <c r="AK91" s="63" t="s">
        <v>304</v>
      </c>
      <c r="AL91" s="63" t="str">
        <f>VLOOKUP(G91,'Sheet 1 (2)'!$H$4:$AH$536,27,FALSE)</f>
        <v/>
      </c>
      <c r="AM91" s="63" t="str">
        <f t="shared" si="12"/>
        <v/>
      </c>
      <c r="AN91" s="63">
        <v>1</v>
      </c>
      <c r="AO91" s="63">
        <f t="shared" si="10"/>
        <v>1</v>
      </c>
      <c r="AP91" s="71" t="s">
        <v>329</v>
      </c>
      <c r="AQ91" s="71" t="s">
        <v>747</v>
      </c>
      <c r="AR91" s="71" t="s">
        <v>301</v>
      </c>
    </row>
    <row r="92" spans="1:44" ht="15.75" customHeight="1">
      <c r="A92" s="63" t="s">
        <v>634</v>
      </c>
      <c r="B92" s="63" t="s">
        <v>34</v>
      </c>
      <c r="C92" s="63" t="s">
        <v>758</v>
      </c>
      <c r="D92" s="63" t="s">
        <v>45</v>
      </c>
      <c r="E92" s="63" t="s">
        <v>759</v>
      </c>
      <c r="F92" s="63" t="s">
        <v>46</v>
      </c>
      <c r="G92" s="63" t="s">
        <v>765</v>
      </c>
      <c r="H92" s="63" t="s">
        <v>766</v>
      </c>
      <c r="I92" s="63" t="s">
        <v>329</v>
      </c>
      <c r="J92" s="63"/>
      <c r="K92" s="63"/>
      <c r="L92" s="63" t="s">
        <v>388</v>
      </c>
      <c r="M92" s="63" t="s">
        <v>767</v>
      </c>
      <c r="N92" s="63" t="s">
        <v>304</v>
      </c>
      <c r="O92" s="63" t="str">
        <f>VLOOKUP(G92,'Sheet 1 (2)'!$H$4:$M$536,6,FALSE)</f>
        <v/>
      </c>
      <c r="P92" s="63" t="str">
        <f t="shared" si="14"/>
        <v/>
      </c>
      <c r="Q92" s="63"/>
      <c r="R92" s="63" t="s">
        <v>763</v>
      </c>
      <c r="S92" s="63" t="s">
        <v>304</v>
      </c>
      <c r="T92" s="63" t="str">
        <f>VLOOKUP(G92,'Sheet 1 (2)'!$H$4:$O$536,8,FALSE)</f>
        <v/>
      </c>
      <c r="U92" s="63" t="s">
        <v>763</v>
      </c>
      <c r="V92" s="63" t="s">
        <v>651</v>
      </c>
      <c r="W92" s="63" t="s">
        <v>304</v>
      </c>
      <c r="X92" s="63" t="str">
        <f>VLOOKUP(G92,'Sheet 1 (2)'!$H$4:$Q$536,10,FALSE)</f>
        <v/>
      </c>
      <c r="Y92" s="63" t="str">
        <f t="shared" si="2"/>
        <v/>
      </c>
      <c r="Z92" s="72" t="s">
        <v>768</v>
      </c>
      <c r="AA92" s="63" t="s">
        <v>304</v>
      </c>
      <c r="AB92" s="63" t="str">
        <f>VLOOKUP(G92,'Sheet 1 (2)'!$H$4:$S$536,12,FALSE)</f>
        <v/>
      </c>
      <c r="AC92" s="63" t="str">
        <f t="shared" ref="AC92:AC102" si="15">IF(AA92&lt;&gt;"",AA92,AB92)</f>
        <v/>
      </c>
      <c r="AD92" s="63" t="s">
        <v>304</v>
      </c>
      <c r="AE92" s="63" t="str">
        <f>VLOOKUP(G92,'Sheet 1 (2)'!$H$4:$AF$536,25,FALSE)</f>
        <v/>
      </c>
      <c r="AF92" s="63" t="s">
        <v>632</v>
      </c>
      <c r="AG92" s="63" t="str">
        <f t="shared" si="13"/>
        <v/>
      </c>
      <c r="AH92" s="63" t="s">
        <v>304</v>
      </c>
      <c r="AI92" s="63" t="str">
        <f>VLOOKUP(G92,'Sheet 1 (2)'!$H$4:$AG$536,26,FALSE)</f>
        <v/>
      </c>
      <c r="AJ92" s="63" t="s">
        <v>329</v>
      </c>
      <c r="AK92" s="63" t="s">
        <v>304</v>
      </c>
      <c r="AL92" s="63" t="str">
        <f>VLOOKUP(G92,'Sheet 1 (2)'!$H$4:$AH$536,27,FALSE)</f>
        <v/>
      </c>
      <c r="AM92" s="63" t="str">
        <f t="shared" si="12"/>
        <v/>
      </c>
      <c r="AN92" s="63">
        <v>1</v>
      </c>
      <c r="AO92" s="63">
        <f t="shared" si="10"/>
        <v>1</v>
      </c>
      <c r="AP92" s="71" t="s">
        <v>329</v>
      </c>
      <c r="AQ92" s="71" t="s">
        <v>747</v>
      </c>
      <c r="AR92" s="71" t="s">
        <v>301</v>
      </c>
    </row>
    <row r="93" spans="1:44" ht="15.75" customHeight="1">
      <c r="A93" s="63" t="s">
        <v>634</v>
      </c>
      <c r="B93" s="63" t="s">
        <v>34</v>
      </c>
      <c r="C93" s="63" t="s">
        <v>758</v>
      </c>
      <c r="D93" s="63" t="s">
        <v>45</v>
      </c>
      <c r="E93" s="63" t="s">
        <v>759</v>
      </c>
      <c r="F93" s="63" t="s">
        <v>46</v>
      </c>
      <c r="G93" s="63" t="s">
        <v>769</v>
      </c>
      <c r="H93" s="63" t="s">
        <v>770</v>
      </c>
      <c r="I93" s="63" t="s">
        <v>329</v>
      </c>
      <c r="J93" s="63"/>
      <c r="K93" s="63"/>
      <c r="L93" s="63" t="s">
        <v>388</v>
      </c>
      <c r="M93" s="63" t="s">
        <v>767</v>
      </c>
      <c r="N93" s="63" t="s">
        <v>304</v>
      </c>
      <c r="O93" s="63" t="str">
        <f>VLOOKUP(G93,'Sheet 1 (2)'!$H$4:$M$536,6,FALSE)</f>
        <v/>
      </c>
      <c r="P93" s="63" t="str">
        <f t="shared" si="14"/>
        <v/>
      </c>
      <c r="Q93" s="63"/>
      <c r="R93" s="63" t="s">
        <v>763</v>
      </c>
      <c r="S93" s="63" t="s">
        <v>304</v>
      </c>
      <c r="T93" s="63" t="str">
        <f>VLOOKUP(G93,'Sheet 1 (2)'!$H$4:$O$536,8,FALSE)</f>
        <v/>
      </c>
      <c r="U93" s="63" t="s">
        <v>763</v>
      </c>
      <c r="V93" s="63" t="s">
        <v>651</v>
      </c>
      <c r="W93" s="63" t="s">
        <v>304</v>
      </c>
      <c r="X93" s="63" t="str">
        <f>VLOOKUP(G93,'Sheet 1 (2)'!$H$4:$Q$536,10,FALSE)</f>
        <v/>
      </c>
      <c r="Y93" s="63" t="str">
        <f t="shared" si="2"/>
        <v/>
      </c>
      <c r="Z93" s="72" t="s">
        <v>771</v>
      </c>
      <c r="AA93" s="63" t="s">
        <v>304</v>
      </c>
      <c r="AB93" s="63" t="str">
        <f>VLOOKUP(G93,'Sheet 1 (2)'!$H$4:$S$536,12,FALSE)</f>
        <v/>
      </c>
      <c r="AC93" s="63" t="str">
        <f t="shared" si="15"/>
        <v/>
      </c>
      <c r="AD93" s="63" t="s">
        <v>304</v>
      </c>
      <c r="AE93" s="63" t="str">
        <f>VLOOKUP(G93,'Sheet 1 (2)'!$H$4:$AF$536,25,FALSE)</f>
        <v/>
      </c>
      <c r="AF93" s="63" t="s">
        <v>429</v>
      </c>
      <c r="AG93" s="63" t="str">
        <f t="shared" si="13"/>
        <v/>
      </c>
      <c r="AH93" s="63" t="s">
        <v>304</v>
      </c>
      <c r="AI93" s="63" t="str">
        <f>VLOOKUP(G93,'Sheet 1 (2)'!$H$4:$AG$536,26,FALSE)</f>
        <v/>
      </c>
      <c r="AJ93" s="63" t="s">
        <v>329</v>
      </c>
      <c r="AK93" s="63" t="s">
        <v>304</v>
      </c>
      <c r="AL93" s="63" t="str">
        <f>VLOOKUP(G93,'Sheet 1 (2)'!$H$4:$AH$536,27,FALSE)</f>
        <v/>
      </c>
      <c r="AM93" s="63" t="str">
        <f t="shared" si="12"/>
        <v/>
      </c>
      <c r="AN93" s="63">
        <v>1</v>
      </c>
      <c r="AO93" s="63">
        <f t="shared" si="10"/>
        <v>1</v>
      </c>
      <c r="AP93" s="71" t="s">
        <v>329</v>
      </c>
      <c r="AQ93" s="71" t="s">
        <v>747</v>
      </c>
      <c r="AR93" s="71" t="s">
        <v>301</v>
      </c>
    </row>
    <row r="94" spans="1:44" ht="15.75" customHeight="1">
      <c r="A94" s="63" t="s">
        <v>634</v>
      </c>
      <c r="B94" s="63" t="s">
        <v>34</v>
      </c>
      <c r="C94" s="63" t="s">
        <v>758</v>
      </c>
      <c r="D94" s="63" t="s">
        <v>45</v>
      </c>
      <c r="E94" s="63" t="s">
        <v>759</v>
      </c>
      <c r="F94" s="63" t="s">
        <v>46</v>
      </c>
      <c r="G94" s="63" t="s">
        <v>772</v>
      </c>
      <c r="H94" s="63" t="s">
        <v>773</v>
      </c>
      <c r="I94" s="63" t="s">
        <v>329</v>
      </c>
      <c r="J94" s="63"/>
      <c r="K94" s="63"/>
      <c r="L94" s="63" t="s">
        <v>388</v>
      </c>
      <c r="M94" s="63" t="s">
        <v>767</v>
      </c>
      <c r="N94" s="63" t="s">
        <v>304</v>
      </c>
      <c r="O94" s="63" t="str">
        <f>VLOOKUP(G94,'Sheet 1 (2)'!$H$4:$M$536,6,FALSE)</f>
        <v/>
      </c>
      <c r="P94" s="63" t="str">
        <f t="shared" si="14"/>
        <v/>
      </c>
      <c r="Q94" s="63"/>
      <c r="R94" s="63" t="s">
        <v>763</v>
      </c>
      <c r="S94" s="63" t="s">
        <v>304</v>
      </c>
      <c r="T94" s="63" t="str">
        <f>VLOOKUP(G94,'Sheet 1 (2)'!$H$4:$O$536,8,FALSE)</f>
        <v/>
      </c>
      <c r="U94" s="63" t="s">
        <v>763</v>
      </c>
      <c r="V94" s="63" t="s">
        <v>651</v>
      </c>
      <c r="W94" s="63" t="s">
        <v>304</v>
      </c>
      <c r="X94" s="63" t="str">
        <f>VLOOKUP(G94,'Sheet 1 (2)'!$H$4:$Q$536,10,FALSE)</f>
        <v/>
      </c>
      <c r="Y94" s="63" t="str">
        <f t="shared" si="2"/>
        <v/>
      </c>
      <c r="Z94" s="72" t="s">
        <v>774</v>
      </c>
      <c r="AA94" s="63" t="s">
        <v>304</v>
      </c>
      <c r="AB94" s="63" t="str">
        <f>VLOOKUP(G94,'Sheet 1 (2)'!$H$4:$S$536,12,FALSE)</f>
        <v/>
      </c>
      <c r="AC94" s="63" t="str">
        <f t="shared" si="15"/>
        <v/>
      </c>
      <c r="AD94" s="63" t="s">
        <v>304</v>
      </c>
      <c r="AE94" s="63" t="str">
        <f>VLOOKUP(G94,'Sheet 1 (2)'!$H$4:$AF$536,25,FALSE)</f>
        <v/>
      </c>
      <c r="AF94" s="63" t="s">
        <v>632</v>
      </c>
      <c r="AG94" s="63" t="str">
        <f t="shared" si="13"/>
        <v/>
      </c>
      <c r="AH94" s="63" t="s">
        <v>304</v>
      </c>
      <c r="AI94" s="63" t="str">
        <f>VLOOKUP(G94,'Sheet 1 (2)'!$H$4:$AG$536,26,FALSE)</f>
        <v/>
      </c>
      <c r="AJ94" s="63" t="s">
        <v>329</v>
      </c>
      <c r="AK94" s="63" t="s">
        <v>304</v>
      </c>
      <c r="AL94" s="63" t="str">
        <f>VLOOKUP(G94,'Sheet 1 (2)'!$H$4:$AH$536,27,FALSE)</f>
        <v/>
      </c>
      <c r="AM94" s="63" t="str">
        <f t="shared" si="12"/>
        <v/>
      </c>
      <c r="AN94" s="63">
        <v>1</v>
      </c>
      <c r="AO94" s="63">
        <f t="shared" si="10"/>
        <v>1</v>
      </c>
      <c r="AP94" s="71" t="s">
        <v>329</v>
      </c>
      <c r="AQ94" s="71" t="s">
        <v>747</v>
      </c>
      <c r="AR94" s="71" t="s">
        <v>301</v>
      </c>
    </row>
    <row r="95" spans="1:44" ht="15.75" customHeight="1">
      <c r="A95" s="63" t="s">
        <v>634</v>
      </c>
      <c r="B95" s="63" t="s">
        <v>34</v>
      </c>
      <c r="C95" s="63" t="s">
        <v>758</v>
      </c>
      <c r="D95" s="63" t="s">
        <v>45</v>
      </c>
      <c r="E95" s="63" t="s">
        <v>759</v>
      </c>
      <c r="F95" s="63" t="s">
        <v>46</v>
      </c>
      <c r="G95" s="63" t="s">
        <v>775</v>
      </c>
      <c r="H95" s="63" t="s">
        <v>776</v>
      </c>
      <c r="I95" s="63" t="s">
        <v>329</v>
      </c>
      <c r="J95" s="63"/>
      <c r="K95" s="63"/>
      <c r="L95" s="63" t="s">
        <v>388</v>
      </c>
      <c r="M95" s="63" t="s">
        <v>767</v>
      </c>
      <c r="N95" s="63" t="s">
        <v>304</v>
      </c>
      <c r="O95" s="63" t="str">
        <f>VLOOKUP(G95,'Sheet 1 (2)'!$H$4:$M$536,6,FALSE)</f>
        <v/>
      </c>
      <c r="P95" s="63" t="str">
        <f t="shared" si="14"/>
        <v/>
      </c>
      <c r="Q95" s="63"/>
      <c r="R95" s="63" t="s">
        <v>763</v>
      </c>
      <c r="S95" s="63" t="s">
        <v>304</v>
      </c>
      <c r="T95" s="63" t="str">
        <f>VLOOKUP(G95,'Sheet 1 (2)'!$H$4:$O$536,8,FALSE)</f>
        <v/>
      </c>
      <c r="U95" s="63" t="s">
        <v>763</v>
      </c>
      <c r="V95" s="63" t="s">
        <v>651</v>
      </c>
      <c r="W95" s="63" t="s">
        <v>304</v>
      </c>
      <c r="X95" s="63" t="str">
        <f>VLOOKUP(G95,'Sheet 1 (2)'!$H$4:$Q$536,10,FALSE)</f>
        <v/>
      </c>
      <c r="Y95" s="63" t="str">
        <f t="shared" si="2"/>
        <v/>
      </c>
      <c r="Z95" s="72" t="s">
        <v>777</v>
      </c>
      <c r="AA95" s="63" t="s">
        <v>304</v>
      </c>
      <c r="AB95" s="63" t="str">
        <f>VLOOKUP(G95,'Sheet 1 (2)'!$H$4:$S$536,12,FALSE)</f>
        <v/>
      </c>
      <c r="AC95" s="63" t="str">
        <f t="shared" si="15"/>
        <v/>
      </c>
      <c r="AD95" s="63" t="s">
        <v>304</v>
      </c>
      <c r="AE95" s="63" t="str">
        <f>VLOOKUP(G95,'Sheet 1 (2)'!$H$4:$AF$536,25,FALSE)</f>
        <v/>
      </c>
      <c r="AF95" s="63" t="s">
        <v>418</v>
      </c>
      <c r="AG95" s="63" t="str">
        <f t="shared" si="13"/>
        <v/>
      </c>
      <c r="AH95" s="63" t="s">
        <v>304</v>
      </c>
      <c r="AI95" s="63" t="str">
        <f>VLOOKUP(G95,'Sheet 1 (2)'!$H$4:$AG$536,26,FALSE)</f>
        <v/>
      </c>
      <c r="AJ95" s="63" t="s">
        <v>329</v>
      </c>
      <c r="AK95" s="63" t="s">
        <v>304</v>
      </c>
      <c r="AL95" s="63" t="str">
        <f>VLOOKUP(G95,'Sheet 1 (2)'!$H$4:$AH$536,27,FALSE)</f>
        <v/>
      </c>
      <c r="AM95" s="63" t="str">
        <f t="shared" si="12"/>
        <v/>
      </c>
      <c r="AN95" s="63">
        <v>1</v>
      </c>
      <c r="AO95" s="63">
        <f t="shared" si="10"/>
        <v>1</v>
      </c>
      <c r="AP95" s="71" t="s">
        <v>329</v>
      </c>
      <c r="AQ95" s="71" t="s">
        <v>747</v>
      </c>
      <c r="AR95" s="71" t="s">
        <v>301</v>
      </c>
    </row>
    <row r="96" spans="1:44" ht="15.75" customHeight="1">
      <c r="A96" s="63" t="s">
        <v>634</v>
      </c>
      <c r="B96" s="63" t="s">
        <v>34</v>
      </c>
      <c r="C96" s="63" t="s">
        <v>758</v>
      </c>
      <c r="D96" s="63" t="s">
        <v>45</v>
      </c>
      <c r="E96" s="63" t="s">
        <v>759</v>
      </c>
      <c r="F96" s="63" t="s">
        <v>46</v>
      </c>
      <c r="G96" s="63" t="s">
        <v>778</v>
      </c>
      <c r="H96" s="63" t="s">
        <v>779</v>
      </c>
      <c r="I96" s="63" t="s">
        <v>329</v>
      </c>
      <c r="J96" s="63"/>
      <c r="K96" s="63"/>
      <c r="L96" s="63" t="s">
        <v>388</v>
      </c>
      <c r="M96" s="63" t="s">
        <v>767</v>
      </c>
      <c r="N96" s="63" t="s">
        <v>304</v>
      </c>
      <c r="O96" s="63" t="str">
        <f>VLOOKUP(G96,'Sheet 1 (2)'!$H$4:$M$536,6,FALSE)</f>
        <v/>
      </c>
      <c r="P96" s="63" t="str">
        <f t="shared" si="14"/>
        <v/>
      </c>
      <c r="Q96" s="63"/>
      <c r="R96" s="63" t="s">
        <v>763</v>
      </c>
      <c r="S96" s="63" t="s">
        <v>304</v>
      </c>
      <c r="T96" s="63" t="str">
        <f>VLOOKUP(G96,'Sheet 1 (2)'!$H$4:$O$536,8,FALSE)</f>
        <v/>
      </c>
      <c r="U96" s="63" t="s">
        <v>763</v>
      </c>
      <c r="V96" s="63" t="s">
        <v>651</v>
      </c>
      <c r="W96" s="63" t="s">
        <v>304</v>
      </c>
      <c r="X96" s="63" t="str">
        <f>VLOOKUP(G96,'Sheet 1 (2)'!$H$4:$Q$536,10,FALSE)</f>
        <v/>
      </c>
      <c r="Y96" s="63" t="str">
        <f t="shared" si="2"/>
        <v/>
      </c>
      <c r="Z96" s="72" t="s">
        <v>780</v>
      </c>
      <c r="AA96" s="63" t="s">
        <v>304</v>
      </c>
      <c r="AB96" s="63" t="str">
        <f>VLOOKUP(G96,'Sheet 1 (2)'!$H$4:$S$536,12,FALSE)</f>
        <v/>
      </c>
      <c r="AC96" s="63" t="str">
        <f t="shared" si="15"/>
        <v/>
      </c>
      <c r="AD96" s="63" t="s">
        <v>304</v>
      </c>
      <c r="AE96" s="63" t="str">
        <f>VLOOKUP(G96,'Sheet 1 (2)'!$H$4:$AF$536,25,FALSE)</f>
        <v/>
      </c>
      <c r="AF96" s="63" t="s">
        <v>632</v>
      </c>
      <c r="AG96" s="63" t="str">
        <f t="shared" si="13"/>
        <v/>
      </c>
      <c r="AH96" s="63" t="s">
        <v>304</v>
      </c>
      <c r="AI96" s="63" t="str">
        <f>VLOOKUP(G96,'Sheet 1 (2)'!$H$4:$AG$536,26,FALSE)</f>
        <v/>
      </c>
      <c r="AJ96" s="63" t="s">
        <v>329</v>
      </c>
      <c r="AK96" s="63" t="s">
        <v>304</v>
      </c>
      <c r="AL96" s="63" t="str">
        <f>VLOOKUP(G96,'Sheet 1 (2)'!$H$4:$AH$536,27,FALSE)</f>
        <v/>
      </c>
      <c r="AM96" s="63" t="str">
        <f t="shared" si="12"/>
        <v/>
      </c>
      <c r="AN96" s="63">
        <v>1</v>
      </c>
      <c r="AO96" s="63">
        <f t="shared" si="10"/>
        <v>1</v>
      </c>
      <c r="AP96" s="71" t="s">
        <v>329</v>
      </c>
      <c r="AQ96" s="71" t="s">
        <v>747</v>
      </c>
      <c r="AR96" s="71" t="s">
        <v>301</v>
      </c>
    </row>
    <row r="97" spans="1:44" ht="15.75" customHeight="1">
      <c r="A97" s="63" t="s">
        <v>634</v>
      </c>
      <c r="B97" s="63" t="s">
        <v>34</v>
      </c>
      <c r="C97" s="63" t="s">
        <v>758</v>
      </c>
      <c r="D97" s="63" t="s">
        <v>45</v>
      </c>
      <c r="E97" s="63" t="s">
        <v>759</v>
      </c>
      <c r="F97" s="63" t="s">
        <v>46</v>
      </c>
      <c r="G97" s="63" t="s">
        <v>781</v>
      </c>
      <c r="H97" s="63" t="s">
        <v>782</v>
      </c>
      <c r="I97" s="63" t="s">
        <v>329</v>
      </c>
      <c r="J97" s="63"/>
      <c r="K97" s="63"/>
      <c r="L97" s="63" t="s">
        <v>388</v>
      </c>
      <c r="M97" s="63" t="s">
        <v>767</v>
      </c>
      <c r="N97" s="63" t="s">
        <v>304</v>
      </c>
      <c r="O97" s="63" t="str">
        <f>VLOOKUP(G97,'Sheet 1 (2)'!$H$4:$M$536,6,FALSE)</f>
        <v/>
      </c>
      <c r="P97" s="63" t="str">
        <f t="shared" si="14"/>
        <v/>
      </c>
      <c r="Q97" s="63"/>
      <c r="R97" s="63" t="s">
        <v>763</v>
      </c>
      <c r="S97" s="63" t="s">
        <v>304</v>
      </c>
      <c r="T97" s="63" t="str">
        <f>VLOOKUP(G97,'Sheet 1 (2)'!$H$4:$O$536,8,FALSE)</f>
        <v/>
      </c>
      <c r="U97" s="63" t="s">
        <v>763</v>
      </c>
      <c r="V97" s="63" t="s">
        <v>651</v>
      </c>
      <c r="W97" s="63" t="s">
        <v>304</v>
      </c>
      <c r="X97" s="63" t="str">
        <f>VLOOKUP(G97,'Sheet 1 (2)'!$H$4:$Q$536,10,FALSE)</f>
        <v/>
      </c>
      <c r="Y97" s="63" t="str">
        <f t="shared" si="2"/>
        <v/>
      </c>
      <c r="Z97" s="72" t="s">
        <v>783</v>
      </c>
      <c r="AA97" s="63" t="s">
        <v>304</v>
      </c>
      <c r="AB97" s="63" t="str">
        <f>VLOOKUP(G97,'Sheet 1 (2)'!$H$4:$S$536,12,FALSE)</f>
        <v/>
      </c>
      <c r="AC97" s="63" t="str">
        <f t="shared" si="15"/>
        <v/>
      </c>
      <c r="AD97" s="63" t="s">
        <v>304</v>
      </c>
      <c r="AE97" s="63" t="str">
        <f>VLOOKUP(G97,'Sheet 1 (2)'!$H$4:$AF$536,25,FALSE)</f>
        <v/>
      </c>
      <c r="AF97" s="63" t="s">
        <v>429</v>
      </c>
      <c r="AG97" s="63" t="str">
        <f t="shared" si="13"/>
        <v/>
      </c>
      <c r="AH97" s="63" t="s">
        <v>304</v>
      </c>
      <c r="AI97" s="63" t="str">
        <f>VLOOKUP(G97,'Sheet 1 (2)'!$H$4:$AG$536,26,FALSE)</f>
        <v/>
      </c>
      <c r="AJ97" s="63" t="s">
        <v>329</v>
      </c>
      <c r="AK97" s="63" t="s">
        <v>304</v>
      </c>
      <c r="AL97" s="63" t="str">
        <f>VLOOKUP(G97,'Sheet 1 (2)'!$H$4:$AH$536,27,FALSE)</f>
        <v/>
      </c>
      <c r="AM97" s="63" t="str">
        <f t="shared" si="12"/>
        <v/>
      </c>
      <c r="AN97" s="63">
        <v>1</v>
      </c>
      <c r="AO97" s="63">
        <f t="shared" si="10"/>
        <v>1</v>
      </c>
      <c r="AP97" s="71" t="s">
        <v>329</v>
      </c>
      <c r="AQ97" s="71" t="s">
        <v>747</v>
      </c>
      <c r="AR97" s="71" t="s">
        <v>301</v>
      </c>
    </row>
    <row r="98" spans="1:44" ht="15.75" customHeight="1">
      <c r="A98" s="63" t="s">
        <v>634</v>
      </c>
      <c r="B98" s="63" t="s">
        <v>34</v>
      </c>
      <c r="C98" s="63" t="s">
        <v>758</v>
      </c>
      <c r="D98" s="63" t="s">
        <v>45</v>
      </c>
      <c r="E98" s="63" t="s">
        <v>759</v>
      </c>
      <c r="F98" s="63" t="s">
        <v>46</v>
      </c>
      <c r="G98" s="63" t="s">
        <v>784</v>
      </c>
      <c r="H98" s="63" t="s">
        <v>785</v>
      </c>
      <c r="I98" s="63" t="s">
        <v>329</v>
      </c>
      <c r="J98" s="63"/>
      <c r="K98" s="63"/>
      <c r="L98" s="63" t="s">
        <v>388</v>
      </c>
      <c r="M98" s="63" t="s">
        <v>767</v>
      </c>
      <c r="N98" s="63" t="s">
        <v>304</v>
      </c>
      <c r="O98" s="63" t="str">
        <f>VLOOKUP(G98,'Sheet 1 (2)'!$H$4:$M$536,6,FALSE)</f>
        <v/>
      </c>
      <c r="P98" s="63" t="str">
        <f t="shared" si="14"/>
        <v/>
      </c>
      <c r="Q98" s="63"/>
      <c r="R98" s="63" t="s">
        <v>763</v>
      </c>
      <c r="S98" s="63" t="s">
        <v>304</v>
      </c>
      <c r="T98" s="63" t="str">
        <f>VLOOKUP(G98,'Sheet 1 (2)'!$H$4:$O$536,8,FALSE)</f>
        <v/>
      </c>
      <c r="U98" s="63" t="s">
        <v>763</v>
      </c>
      <c r="V98" s="63" t="s">
        <v>651</v>
      </c>
      <c r="W98" s="63" t="s">
        <v>304</v>
      </c>
      <c r="X98" s="63" t="str">
        <f>VLOOKUP(G98,'Sheet 1 (2)'!$H$4:$Q$536,10,FALSE)</f>
        <v/>
      </c>
      <c r="Y98" s="63" t="str">
        <f t="shared" si="2"/>
        <v/>
      </c>
      <c r="Z98" s="72" t="s">
        <v>786</v>
      </c>
      <c r="AA98" s="63" t="s">
        <v>304</v>
      </c>
      <c r="AB98" s="63" t="str">
        <f>VLOOKUP(G98,'Sheet 1 (2)'!$H$4:$S$536,12,FALSE)</f>
        <v/>
      </c>
      <c r="AC98" s="63" t="str">
        <f t="shared" si="15"/>
        <v/>
      </c>
      <c r="AD98" s="63" t="s">
        <v>304</v>
      </c>
      <c r="AE98" s="63" t="str">
        <f>VLOOKUP(G98,'Sheet 1 (2)'!$H$4:$AF$536,25,FALSE)</f>
        <v/>
      </c>
      <c r="AF98" s="63" t="s">
        <v>429</v>
      </c>
      <c r="AG98" s="63" t="str">
        <f t="shared" si="13"/>
        <v/>
      </c>
      <c r="AH98" s="63" t="s">
        <v>304</v>
      </c>
      <c r="AI98" s="63" t="str">
        <f>VLOOKUP(G98,'Sheet 1 (2)'!$H$4:$AG$536,26,FALSE)</f>
        <v/>
      </c>
      <c r="AJ98" s="63" t="s">
        <v>329</v>
      </c>
      <c r="AK98" s="63" t="s">
        <v>304</v>
      </c>
      <c r="AL98" s="63" t="str">
        <f>VLOOKUP(G98,'Sheet 1 (2)'!$H$4:$AH$536,27,FALSE)</f>
        <v/>
      </c>
      <c r="AM98" s="63" t="str">
        <f t="shared" si="12"/>
        <v/>
      </c>
      <c r="AN98" s="63">
        <v>1</v>
      </c>
      <c r="AO98" s="63">
        <f t="shared" si="10"/>
        <v>1</v>
      </c>
      <c r="AP98" s="71" t="s">
        <v>329</v>
      </c>
      <c r="AQ98" s="71" t="s">
        <v>747</v>
      </c>
      <c r="AR98" s="71" t="s">
        <v>301</v>
      </c>
    </row>
    <row r="99" spans="1:44" ht="15.75" customHeight="1">
      <c r="A99" s="63" t="s">
        <v>634</v>
      </c>
      <c r="B99" s="63" t="s">
        <v>34</v>
      </c>
      <c r="C99" s="63" t="s">
        <v>758</v>
      </c>
      <c r="D99" s="63" t="s">
        <v>45</v>
      </c>
      <c r="E99" s="63" t="s">
        <v>759</v>
      </c>
      <c r="F99" s="63" t="s">
        <v>46</v>
      </c>
      <c r="G99" s="63" t="s">
        <v>787</v>
      </c>
      <c r="H99" s="63" t="s">
        <v>788</v>
      </c>
      <c r="I99" s="63" t="s">
        <v>329</v>
      </c>
      <c r="J99" s="63"/>
      <c r="K99" s="63"/>
      <c r="L99" s="63" t="s">
        <v>388</v>
      </c>
      <c r="M99" s="63" t="s">
        <v>767</v>
      </c>
      <c r="N99" s="63" t="s">
        <v>304</v>
      </c>
      <c r="O99" s="63" t="str">
        <f>VLOOKUP(G99,'Sheet 1 (2)'!$H$4:$M$536,6,FALSE)</f>
        <v/>
      </c>
      <c r="P99" s="63" t="str">
        <f t="shared" si="14"/>
        <v/>
      </c>
      <c r="Q99" s="63"/>
      <c r="R99" s="63" t="s">
        <v>763</v>
      </c>
      <c r="S99" s="63" t="s">
        <v>304</v>
      </c>
      <c r="T99" s="63" t="str">
        <f>VLOOKUP(G99,'Sheet 1 (2)'!$H$4:$O$536,8,FALSE)</f>
        <v/>
      </c>
      <c r="U99" s="63" t="s">
        <v>763</v>
      </c>
      <c r="V99" s="63" t="s">
        <v>651</v>
      </c>
      <c r="W99" s="63" t="s">
        <v>304</v>
      </c>
      <c r="X99" s="63" t="str">
        <f>VLOOKUP(G99,'Sheet 1 (2)'!$H$4:$Q$536,10,FALSE)</f>
        <v/>
      </c>
      <c r="Y99" s="63" t="str">
        <f t="shared" si="2"/>
        <v/>
      </c>
      <c r="Z99" s="72" t="s">
        <v>789</v>
      </c>
      <c r="AA99" s="63" t="s">
        <v>304</v>
      </c>
      <c r="AB99" s="63" t="str">
        <f>VLOOKUP(G99,'Sheet 1 (2)'!$H$4:$S$536,12,FALSE)</f>
        <v/>
      </c>
      <c r="AC99" s="63" t="str">
        <f t="shared" si="15"/>
        <v/>
      </c>
      <c r="AD99" s="63" t="s">
        <v>304</v>
      </c>
      <c r="AE99" s="63" t="str">
        <f>VLOOKUP(G99,'Sheet 1 (2)'!$H$4:$AF$536,25,FALSE)</f>
        <v/>
      </c>
      <c r="AF99" s="63" t="s">
        <v>429</v>
      </c>
      <c r="AG99" s="63" t="str">
        <f t="shared" si="13"/>
        <v/>
      </c>
      <c r="AH99" s="63" t="s">
        <v>304</v>
      </c>
      <c r="AI99" s="63" t="str">
        <f>VLOOKUP(G99,'Sheet 1 (2)'!$H$4:$AG$536,26,FALSE)</f>
        <v/>
      </c>
      <c r="AJ99" s="63" t="s">
        <v>329</v>
      </c>
      <c r="AK99" s="63" t="s">
        <v>304</v>
      </c>
      <c r="AL99" s="63" t="str">
        <f>VLOOKUP(G99,'Sheet 1 (2)'!$H$4:$AH$536,27,FALSE)</f>
        <v/>
      </c>
      <c r="AM99" s="63" t="str">
        <f t="shared" si="12"/>
        <v/>
      </c>
      <c r="AN99" s="63">
        <v>1</v>
      </c>
      <c r="AO99" s="63">
        <f t="shared" si="10"/>
        <v>1</v>
      </c>
      <c r="AP99" s="71" t="s">
        <v>329</v>
      </c>
      <c r="AQ99" s="71" t="s">
        <v>747</v>
      </c>
      <c r="AR99" s="71" t="s">
        <v>301</v>
      </c>
    </row>
    <row r="100" spans="1:44" ht="15.75" customHeight="1">
      <c r="A100" s="63" t="s">
        <v>634</v>
      </c>
      <c r="B100" s="63" t="s">
        <v>34</v>
      </c>
      <c r="C100" s="63" t="s">
        <v>758</v>
      </c>
      <c r="D100" s="63" t="s">
        <v>45</v>
      </c>
      <c r="E100" s="63" t="s">
        <v>759</v>
      </c>
      <c r="F100" s="63" t="s">
        <v>46</v>
      </c>
      <c r="G100" s="63" t="s">
        <v>790</v>
      </c>
      <c r="H100" s="63" t="s">
        <v>791</v>
      </c>
      <c r="I100" s="63" t="s">
        <v>329</v>
      </c>
      <c r="J100" s="63"/>
      <c r="K100" s="63"/>
      <c r="L100" s="63" t="s">
        <v>388</v>
      </c>
      <c r="M100" s="63" t="s">
        <v>767</v>
      </c>
      <c r="N100" s="63" t="s">
        <v>304</v>
      </c>
      <c r="O100" s="63" t="str">
        <f>VLOOKUP(G100,'Sheet 1 (2)'!$H$4:$M$536,6,FALSE)</f>
        <v/>
      </c>
      <c r="P100" s="63" t="str">
        <f t="shared" si="14"/>
        <v/>
      </c>
      <c r="Q100" s="63"/>
      <c r="R100" s="63" t="s">
        <v>763</v>
      </c>
      <c r="S100" s="63" t="s">
        <v>304</v>
      </c>
      <c r="T100" s="63" t="str">
        <f>VLOOKUP(G100,'Sheet 1 (2)'!$H$4:$O$536,8,FALSE)</f>
        <v/>
      </c>
      <c r="U100" s="63" t="s">
        <v>763</v>
      </c>
      <c r="V100" s="63" t="s">
        <v>651</v>
      </c>
      <c r="W100" s="63" t="s">
        <v>304</v>
      </c>
      <c r="X100" s="63" t="str">
        <f>VLOOKUP(G100,'Sheet 1 (2)'!$H$4:$Q$536,10,FALSE)</f>
        <v/>
      </c>
      <c r="Y100" s="63" t="str">
        <f t="shared" si="2"/>
        <v/>
      </c>
      <c r="Z100" s="72" t="s">
        <v>792</v>
      </c>
      <c r="AA100" s="63" t="s">
        <v>304</v>
      </c>
      <c r="AB100" s="63" t="str">
        <f>VLOOKUP(G100,'Sheet 1 (2)'!$H$4:$S$536,12,FALSE)</f>
        <v/>
      </c>
      <c r="AC100" s="63" t="str">
        <f t="shared" si="15"/>
        <v/>
      </c>
      <c r="AD100" s="63" t="s">
        <v>304</v>
      </c>
      <c r="AE100" s="63" t="str">
        <f>VLOOKUP(G100,'Sheet 1 (2)'!$H$4:$AF$536,25,FALSE)</f>
        <v/>
      </c>
      <c r="AF100" s="63" t="s">
        <v>429</v>
      </c>
      <c r="AG100" s="63" t="str">
        <f t="shared" si="13"/>
        <v/>
      </c>
      <c r="AH100" s="63" t="s">
        <v>304</v>
      </c>
      <c r="AI100" s="63" t="str">
        <f>VLOOKUP(G100,'Sheet 1 (2)'!$H$4:$AG$536,26,FALSE)</f>
        <v/>
      </c>
      <c r="AJ100" s="63" t="s">
        <v>329</v>
      </c>
      <c r="AK100" s="63" t="s">
        <v>304</v>
      </c>
      <c r="AL100" s="63" t="str">
        <f>VLOOKUP(G100,'Sheet 1 (2)'!$H$4:$AH$536,27,FALSE)</f>
        <v/>
      </c>
      <c r="AM100" s="63" t="s">
        <v>793</v>
      </c>
      <c r="AN100" s="63">
        <v>1</v>
      </c>
      <c r="AO100" s="63">
        <f t="shared" si="10"/>
        <v>1</v>
      </c>
      <c r="AP100" s="71" t="s">
        <v>329</v>
      </c>
      <c r="AQ100" s="71" t="s">
        <v>747</v>
      </c>
      <c r="AR100" s="71" t="s">
        <v>301</v>
      </c>
    </row>
    <row r="101" spans="1:44" ht="15.75" customHeight="1">
      <c r="A101" s="63" t="s">
        <v>634</v>
      </c>
      <c r="B101" s="63" t="s">
        <v>34</v>
      </c>
      <c r="C101" s="63" t="s">
        <v>758</v>
      </c>
      <c r="D101" s="63" t="s">
        <v>45</v>
      </c>
      <c r="E101" s="63" t="s">
        <v>759</v>
      </c>
      <c r="F101" s="63" t="s">
        <v>46</v>
      </c>
      <c r="G101" s="63" t="s">
        <v>794</v>
      </c>
      <c r="H101" s="63" t="s">
        <v>795</v>
      </c>
      <c r="I101" s="63" t="s">
        <v>329</v>
      </c>
      <c r="J101" s="63"/>
      <c r="K101" s="63"/>
      <c r="L101" s="63" t="s">
        <v>388</v>
      </c>
      <c r="M101" s="63" t="s">
        <v>767</v>
      </c>
      <c r="N101" s="63" t="s">
        <v>304</v>
      </c>
      <c r="O101" s="63" t="str">
        <f>VLOOKUP(G101,'Sheet 1 (2)'!$H$4:$M$536,6,FALSE)</f>
        <v/>
      </c>
      <c r="P101" s="63" t="str">
        <f t="shared" si="14"/>
        <v/>
      </c>
      <c r="Q101" s="63"/>
      <c r="R101" s="63" t="s">
        <v>498</v>
      </c>
      <c r="S101" s="63" t="s">
        <v>304</v>
      </c>
      <c r="T101" s="63" t="str">
        <f>VLOOKUP(G101,'Sheet 1 (2)'!$H$4:$O$536,8,FALSE)</f>
        <v/>
      </c>
      <c r="U101" s="63" t="s">
        <v>498</v>
      </c>
      <c r="V101" s="63" t="s">
        <v>651</v>
      </c>
      <c r="W101" s="63" t="s">
        <v>304</v>
      </c>
      <c r="X101" s="63" t="str">
        <f>VLOOKUP(G101,'Sheet 1 (2)'!$H$4:$Q$536,10,FALSE)</f>
        <v/>
      </c>
      <c r="Y101" s="63" t="str">
        <f t="shared" si="2"/>
        <v/>
      </c>
      <c r="Z101" s="63" t="s">
        <v>796</v>
      </c>
      <c r="AA101" s="63" t="s">
        <v>304</v>
      </c>
      <c r="AB101" s="63" t="str">
        <f>VLOOKUP(G101,'Sheet 1 (2)'!$H$4:$S$536,12,FALSE)</f>
        <v/>
      </c>
      <c r="AC101" s="63" t="str">
        <f t="shared" si="15"/>
        <v/>
      </c>
      <c r="AD101" s="63" t="s">
        <v>304</v>
      </c>
      <c r="AE101" s="63" t="str">
        <f>VLOOKUP(G101,'Sheet 1 (2)'!$H$4:$AF$536,25,FALSE)</f>
        <v/>
      </c>
      <c r="AF101" s="63" t="s">
        <v>797</v>
      </c>
      <c r="AG101" s="63" t="str">
        <f t="shared" si="13"/>
        <v/>
      </c>
      <c r="AH101" s="63" t="s">
        <v>304</v>
      </c>
      <c r="AI101" s="63" t="str">
        <f>VLOOKUP(G101,'Sheet 1 (2)'!$H$4:$AG$536,26,FALSE)</f>
        <v/>
      </c>
      <c r="AJ101" s="63" t="s">
        <v>329</v>
      </c>
      <c r="AK101" s="63" t="s">
        <v>304</v>
      </c>
      <c r="AL101" s="63" t="str">
        <f>VLOOKUP(G101,'Sheet 1 (2)'!$H$4:$AH$536,27,FALSE)</f>
        <v/>
      </c>
      <c r="AM101" s="63" t="str">
        <f t="shared" ref="AM101:AM114" si="16">IF(AK101&lt;&gt;"",AK101,AL101)</f>
        <v/>
      </c>
      <c r="AN101" s="63">
        <v>1</v>
      </c>
      <c r="AO101" s="63">
        <f t="shared" si="10"/>
        <v>1</v>
      </c>
      <c r="AP101" s="71" t="s">
        <v>329</v>
      </c>
      <c r="AQ101" s="71" t="s">
        <v>747</v>
      </c>
      <c r="AR101" s="71" t="s">
        <v>301</v>
      </c>
    </row>
    <row r="102" spans="1:44" ht="15.75" customHeight="1">
      <c r="A102" s="63" t="s">
        <v>634</v>
      </c>
      <c r="B102" s="63" t="s">
        <v>34</v>
      </c>
      <c r="C102" s="63" t="s">
        <v>798</v>
      </c>
      <c r="D102" s="63" t="s">
        <v>47</v>
      </c>
      <c r="E102" s="63" t="s">
        <v>799</v>
      </c>
      <c r="F102" s="63" t="s">
        <v>48</v>
      </c>
      <c r="G102" s="63" t="s">
        <v>800</v>
      </c>
      <c r="H102" s="63" t="s">
        <v>801</v>
      </c>
      <c r="I102" s="63" t="s">
        <v>329</v>
      </c>
      <c r="J102" s="63"/>
      <c r="K102" s="63"/>
      <c r="L102" s="63" t="s">
        <v>802</v>
      </c>
      <c r="M102" s="63" t="s">
        <v>803</v>
      </c>
      <c r="N102" s="63" t="s">
        <v>304</v>
      </c>
      <c r="O102" s="63" t="str">
        <f>VLOOKUP(G102,'Sheet 1 (2)'!$H$4:$M$536,6,FALSE)</f>
        <v/>
      </c>
      <c r="P102" s="63" t="str">
        <f t="shared" si="14"/>
        <v/>
      </c>
      <c r="Q102" s="63"/>
      <c r="R102" s="63" t="s">
        <v>804</v>
      </c>
      <c r="S102" s="63" t="s">
        <v>304</v>
      </c>
      <c r="T102" s="63" t="str">
        <f>VLOOKUP(G102,'Sheet 1 (2)'!$H$4:$O$536,8,FALSE)</f>
        <v/>
      </c>
      <c r="U102" s="63" t="s">
        <v>804</v>
      </c>
      <c r="V102" s="63" t="s">
        <v>651</v>
      </c>
      <c r="W102" s="63" t="s">
        <v>304</v>
      </c>
      <c r="X102" s="63" t="str">
        <f>VLOOKUP(G102,'Sheet 1 (2)'!$H$4:$Q$536,10,FALSE)</f>
        <v/>
      </c>
      <c r="Y102" s="63" t="str">
        <f t="shared" si="2"/>
        <v/>
      </c>
      <c r="Z102" s="63"/>
      <c r="AA102" s="63" t="s">
        <v>304</v>
      </c>
      <c r="AB102" s="63" t="str">
        <f>VLOOKUP(G102,'Sheet 1 (2)'!$H$4:$S$536,12,FALSE)</f>
        <v/>
      </c>
      <c r="AC102" s="63" t="str">
        <f t="shared" si="15"/>
        <v/>
      </c>
      <c r="AD102" s="63" t="s">
        <v>304</v>
      </c>
      <c r="AE102" s="63" t="str">
        <f>VLOOKUP(G102,'Sheet 1 (2)'!$H$4:$AF$536,25,FALSE)</f>
        <v/>
      </c>
      <c r="AF102" s="63" t="s">
        <v>805</v>
      </c>
      <c r="AG102" s="63" t="str">
        <f t="shared" si="13"/>
        <v/>
      </c>
      <c r="AH102" s="63" t="s">
        <v>304</v>
      </c>
      <c r="AI102" s="63" t="str">
        <f>VLOOKUP(G102,'Sheet 1 (2)'!$H$4:$AG$536,26,FALSE)</f>
        <v/>
      </c>
      <c r="AJ102" s="63" t="s">
        <v>329</v>
      </c>
      <c r="AK102" s="63" t="s">
        <v>304</v>
      </c>
      <c r="AL102" s="63" t="str">
        <f>VLOOKUP(G102,'Sheet 1 (2)'!$H$4:$AH$536,27,FALSE)</f>
        <v/>
      </c>
      <c r="AM102" s="63" t="str">
        <f t="shared" si="16"/>
        <v/>
      </c>
      <c r="AN102" s="63">
        <v>1</v>
      </c>
      <c r="AO102" s="63">
        <f t="shared" si="10"/>
        <v>1</v>
      </c>
      <c r="AP102" s="71" t="s">
        <v>329</v>
      </c>
      <c r="AQ102" s="71" t="s">
        <v>329</v>
      </c>
      <c r="AR102" s="71" t="s">
        <v>301</v>
      </c>
    </row>
    <row r="103" spans="1:44" ht="15.75" customHeight="1">
      <c r="A103" s="63" t="s">
        <v>634</v>
      </c>
      <c r="B103" s="63" t="s">
        <v>34</v>
      </c>
      <c r="C103" s="63" t="s">
        <v>806</v>
      </c>
      <c r="D103" s="63" t="s">
        <v>49</v>
      </c>
      <c r="E103" s="63" t="s">
        <v>807</v>
      </c>
      <c r="F103" s="63" t="s">
        <v>50</v>
      </c>
      <c r="G103" s="63" t="s">
        <v>808</v>
      </c>
      <c r="H103" s="63" t="s">
        <v>809</v>
      </c>
      <c r="I103" s="63" t="s">
        <v>329</v>
      </c>
      <c r="J103" s="63"/>
      <c r="K103" s="63"/>
      <c r="L103" s="63" t="s">
        <v>810</v>
      </c>
      <c r="M103" s="63" t="s">
        <v>811</v>
      </c>
      <c r="N103" s="63" t="s">
        <v>304</v>
      </c>
      <c r="O103" s="63" t="str">
        <f>VLOOKUP(G103,'Sheet 1 (2)'!$H$4:$M$536,6,FALSE)</f>
        <v/>
      </c>
      <c r="P103" s="63" t="str">
        <f t="shared" si="14"/>
        <v/>
      </c>
      <c r="Q103" s="63"/>
      <c r="R103" s="63" t="s">
        <v>812</v>
      </c>
      <c r="S103" s="63" t="s">
        <v>304</v>
      </c>
      <c r="T103" s="63" t="str">
        <f>VLOOKUP(G103,'Sheet 1 (2)'!$H$4:$O$536,8,FALSE)</f>
        <v/>
      </c>
      <c r="U103" s="63" t="s">
        <v>763</v>
      </c>
      <c r="V103" s="63" t="s">
        <v>651</v>
      </c>
      <c r="W103" s="63" t="s">
        <v>304</v>
      </c>
      <c r="X103" s="63" t="str">
        <f>VLOOKUP(G103,'Sheet 1 (2)'!$H$4:$Q$536,10,FALSE)</f>
        <v/>
      </c>
      <c r="Y103" s="63" t="str">
        <f t="shared" si="2"/>
        <v/>
      </c>
      <c r="Z103" s="63"/>
      <c r="AA103" s="63" t="s">
        <v>304</v>
      </c>
      <c r="AB103" s="63" t="str">
        <f>VLOOKUP(G103,'Sheet 1 (2)'!$H$4:$S$536,12,FALSE)</f>
        <v/>
      </c>
      <c r="AC103" s="63" t="s">
        <v>813</v>
      </c>
      <c r="AD103" s="63" t="s">
        <v>304</v>
      </c>
      <c r="AE103" s="63" t="str">
        <f>VLOOKUP(G103,'Sheet 1 (2)'!$H$4:$AF$536,25,FALSE)</f>
        <v/>
      </c>
      <c r="AF103" s="63" t="s">
        <v>429</v>
      </c>
      <c r="AG103" s="63" t="str">
        <f t="shared" si="13"/>
        <v/>
      </c>
      <c r="AH103" s="63" t="s">
        <v>304</v>
      </c>
      <c r="AI103" s="63" t="str">
        <f>VLOOKUP(G103,'Sheet 1 (2)'!$H$4:$AG$536,26,FALSE)</f>
        <v/>
      </c>
      <c r="AJ103" s="63" t="s">
        <v>329</v>
      </c>
      <c r="AK103" s="63" t="s">
        <v>304</v>
      </c>
      <c r="AL103" s="63" t="str">
        <f>VLOOKUP(G103,'Sheet 1 (2)'!$H$4:$AH$536,27,FALSE)</f>
        <v/>
      </c>
      <c r="AM103" s="63" t="str">
        <f t="shared" si="16"/>
        <v/>
      </c>
      <c r="AN103" s="63">
        <v>1</v>
      </c>
      <c r="AO103" s="63">
        <f t="shared" si="10"/>
        <v>1</v>
      </c>
      <c r="AP103" s="71" t="s">
        <v>329</v>
      </c>
      <c r="AQ103" s="71" t="s">
        <v>329</v>
      </c>
      <c r="AR103" s="71" t="s">
        <v>301</v>
      </c>
    </row>
    <row r="104" spans="1:44" ht="15.75" customHeight="1">
      <c r="A104" s="63" t="s">
        <v>634</v>
      </c>
      <c r="B104" s="63" t="s">
        <v>34</v>
      </c>
      <c r="C104" s="63" t="s">
        <v>806</v>
      </c>
      <c r="D104" s="63" t="s">
        <v>49</v>
      </c>
      <c r="E104" s="63" t="s">
        <v>807</v>
      </c>
      <c r="F104" s="63" t="s">
        <v>50</v>
      </c>
      <c r="G104" s="63" t="s">
        <v>814</v>
      </c>
      <c r="H104" s="63" t="s">
        <v>815</v>
      </c>
      <c r="I104" s="63" t="s">
        <v>329</v>
      </c>
      <c r="J104" s="63"/>
      <c r="K104" s="63"/>
      <c r="L104" s="63" t="s">
        <v>810</v>
      </c>
      <c r="M104" s="63" t="s">
        <v>811</v>
      </c>
      <c r="N104" s="63" t="s">
        <v>304</v>
      </c>
      <c r="O104" s="63" t="str">
        <f>VLOOKUP(G104,'Sheet 1 (2)'!$H$4:$M$536,6,FALSE)</f>
        <v/>
      </c>
      <c r="P104" s="63" t="str">
        <f t="shared" si="14"/>
        <v/>
      </c>
      <c r="Q104" s="63"/>
      <c r="R104" s="63" t="s">
        <v>812</v>
      </c>
      <c r="S104" s="63" t="s">
        <v>304</v>
      </c>
      <c r="T104" s="63" t="str">
        <f>VLOOKUP(G104,'Sheet 1 (2)'!$H$4:$O$536,8,FALSE)</f>
        <v/>
      </c>
      <c r="U104" s="63" t="s">
        <v>763</v>
      </c>
      <c r="V104" s="63" t="s">
        <v>651</v>
      </c>
      <c r="W104" s="63" t="s">
        <v>304</v>
      </c>
      <c r="X104" s="63" t="str">
        <f>VLOOKUP(G104,'Sheet 1 (2)'!$H$4:$Q$536,10,FALSE)</f>
        <v/>
      </c>
      <c r="Y104" s="63" t="str">
        <f t="shared" si="2"/>
        <v/>
      </c>
      <c r="Z104" s="63"/>
      <c r="AA104" s="63" t="s">
        <v>304</v>
      </c>
      <c r="AB104" s="63" t="str">
        <f>VLOOKUP(G104,'Sheet 1 (2)'!$H$4:$S$536,12,FALSE)</f>
        <v/>
      </c>
      <c r="AC104" s="63" t="s">
        <v>816</v>
      </c>
      <c r="AD104" s="63" t="s">
        <v>304</v>
      </c>
      <c r="AE104" s="63" t="str">
        <f>VLOOKUP(G104,'Sheet 1 (2)'!$H$4:$AF$536,25,FALSE)</f>
        <v/>
      </c>
      <c r="AF104" s="63" t="s">
        <v>632</v>
      </c>
      <c r="AG104" s="63" t="str">
        <f t="shared" si="13"/>
        <v/>
      </c>
      <c r="AH104" s="63" t="s">
        <v>304</v>
      </c>
      <c r="AI104" s="63" t="str">
        <f>VLOOKUP(G104,'Sheet 1 (2)'!$H$4:$AG$536,26,FALSE)</f>
        <v/>
      </c>
      <c r="AJ104" s="63" t="s">
        <v>329</v>
      </c>
      <c r="AK104" s="63" t="s">
        <v>304</v>
      </c>
      <c r="AL104" s="63" t="str">
        <f>VLOOKUP(G104,'Sheet 1 (2)'!$H$4:$AH$536,27,FALSE)</f>
        <v/>
      </c>
      <c r="AM104" s="63" t="str">
        <f t="shared" si="16"/>
        <v/>
      </c>
      <c r="AN104" s="63">
        <v>1</v>
      </c>
      <c r="AO104" s="63">
        <f t="shared" si="10"/>
        <v>1</v>
      </c>
      <c r="AP104" s="71" t="s">
        <v>329</v>
      </c>
      <c r="AQ104" s="71" t="s">
        <v>329</v>
      </c>
      <c r="AR104" s="71" t="s">
        <v>301</v>
      </c>
    </row>
    <row r="105" spans="1:44" ht="15.75" customHeight="1">
      <c r="A105" s="63" t="s">
        <v>634</v>
      </c>
      <c r="B105" s="63" t="s">
        <v>34</v>
      </c>
      <c r="C105" s="63" t="s">
        <v>817</v>
      </c>
      <c r="D105" s="63" t="s">
        <v>51</v>
      </c>
      <c r="E105" s="63" t="s">
        <v>818</v>
      </c>
      <c r="F105" s="63" t="s">
        <v>52</v>
      </c>
      <c r="G105" s="63" t="s">
        <v>819</v>
      </c>
      <c r="H105" s="63" t="s">
        <v>820</v>
      </c>
      <c r="I105" s="63" t="s">
        <v>329</v>
      </c>
      <c r="J105" s="63"/>
      <c r="K105" s="63"/>
      <c r="L105" s="63" t="s">
        <v>821</v>
      </c>
      <c r="M105" s="63" t="s">
        <v>822</v>
      </c>
      <c r="N105" s="63" t="s">
        <v>304</v>
      </c>
      <c r="O105" s="63" t="str">
        <f>VLOOKUP(G105,'Sheet 1 (2)'!$H$4:$M$536,6,FALSE)</f>
        <v/>
      </c>
      <c r="P105" s="63" t="str">
        <f t="shared" si="14"/>
        <v/>
      </c>
      <c r="Q105" s="63"/>
      <c r="R105" s="63" t="s">
        <v>804</v>
      </c>
      <c r="S105" s="63" t="s">
        <v>304</v>
      </c>
      <c r="T105" s="63" t="str">
        <f>VLOOKUP(G105,'Sheet 1 (2)'!$H$4:$O$536,8,FALSE)</f>
        <v/>
      </c>
      <c r="U105" s="63" t="s">
        <v>804</v>
      </c>
      <c r="V105" s="63" t="s">
        <v>651</v>
      </c>
      <c r="W105" s="63" t="s">
        <v>304</v>
      </c>
      <c r="X105" s="63" t="str">
        <f>VLOOKUP(G105,'Sheet 1 (2)'!$H$4:$Q$536,10,FALSE)</f>
        <v/>
      </c>
      <c r="Y105" s="63" t="str">
        <f t="shared" si="2"/>
        <v/>
      </c>
      <c r="Z105" s="63"/>
      <c r="AA105" s="63" t="s">
        <v>304</v>
      </c>
      <c r="AB105" s="63" t="str">
        <f>VLOOKUP(G105,'Sheet 1 (2)'!$H$4:$S$536,12,FALSE)</f>
        <v/>
      </c>
      <c r="AC105" s="63" t="str">
        <f>IF(AA105&lt;&gt;"",AA105,AB105)</f>
        <v/>
      </c>
      <c r="AD105" s="63" t="s">
        <v>304</v>
      </c>
      <c r="AE105" s="63" t="str">
        <f>VLOOKUP(G105,'Sheet 1 (2)'!$H$4:$AF$536,25,FALSE)</f>
        <v/>
      </c>
      <c r="AF105" s="63" t="s">
        <v>429</v>
      </c>
      <c r="AG105" s="63" t="str">
        <f t="shared" si="13"/>
        <v/>
      </c>
      <c r="AH105" s="63" t="s">
        <v>304</v>
      </c>
      <c r="AI105" s="63" t="str">
        <f>VLOOKUP(G105,'Sheet 1 (2)'!$H$4:$AG$536,26,FALSE)</f>
        <v/>
      </c>
      <c r="AJ105" s="63" t="s">
        <v>329</v>
      </c>
      <c r="AK105" s="63" t="s">
        <v>304</v>
      </c>
      <c r="AL105" s="63" t="str">
        <f>VLOOKUP(G105,'Sheet 1 (2)'!$H$4:$AH$536,27,FALSE)</f>
        <v/>
      </c>
      <c r="AM105" s="63" t="str">
        <f t="shared" si="16"/>
        <v/>
      </c>
      <c r="AN105" s="63">
        <v>1</v>
      </c>
      <c r="AO105" s="63">
        <f t="shared" si="10"/>
        <v>1</v>
      </c>
      <c r="AP105" s="71" t="s">
        <v>329</v>
      </c>
      <c r="AQ105" s="71" t="s">
        <v>329</v>
      </c>
      <c r="AR105" s="71" t="s">
        <v>301</v>
      </c>
    </row>
    <row r="106" spans="1:44" ht="15.75" customHeight="1">
      <c r="A106" s="63" t="s">
        <v>634</v>
      </c>
      <c r="B106" s="63" t="s">
        <v>34</v>
      </c>
      <c r="C106" s="63" t="s">
        <v>823</v>
      </c>
      <c r="D106" s="63" t="s">
        <v>53</v>
      </c>
      <c r="E106" s="63" t="s">
        <v>824</v>
      </c>
      <c r="F106" s="63" t="s">
        <v>54</v>
      </c>
      <c r="G106" s="63" t="s">
        <v>825</v>
      </c>
      <c r="H106" s="63" t="s">
        <v>826</v>
      </c>
      <c r="I106" s="63" t="s">
        <v>329</v>
      </c>
      <c r="J106" s="63"/>
      <c r="K106" s="63"/>
      <c r="L106" s="63" t="s">
        <v>827</v>
      </c>
      <c r="M106" s="63" t="s">
        <v>828</v>
      </c>
      <c r="N106" s="63" t="s">
        <v>304</v>
      </c>
      <c r="O106" s="63" t="str">
        <f>VLOOKUP(G106,'Sheet 1 (2)'!$H$4:$M$536,6,FALSE)</f>
        <v/>
      </c>
      <c r="P106" s="63" t="s">
        <v>829</v>
      </c>
      <c r="Q106" s="63"/>
      <c r="R106" s="63" t="s">
        <v>498</v>
      </c>
      <c r="S106" s="63" t="s">
        <v>304</v>
      </c>
      <c r="T106" s="63" t="str">
        <f>VLOOKUP(G106,'Sheet 1 (2)'!$H$4:$O$536,8,FALSE)</f>
        <v/>
      </c>
      <c r="U106" s="63" t="s">
        <v>643</v>
      </c>
      <c r="V106" s="63" t="s">
        <v>651</v>
      </c>
      <c r="W106" s="63" t="s">
        <v>304</v>
      </c>
      <c r="X106" s="63" t="str">
        <f>VLOOKUP(G106,'Sheet 1 (2)'!$H$4:$Q$536,10,FALSE)</f>
        <v/>
      </c>
      <c r="Y106" s="63" t="str">
        <f t="shared" si="2"/>
        <v/>
      </c>
      <c r="Z106" s="63" t="s">
        <v>830</v>
      </c>
      <c r="AA106" s="63" t="s">
        <v>304</v>
      </c>
      <c r="AB106" s="63" t="str">
        <f>VLOOKUP(G106,'Sheet 1 (2)'!$H$4:$S$536,12,FALSE)</f>
        <v/>
      </c>
      <c r="AC106" s="63" t="str">
        <f>IF(AA106&lt;&gt;"",AA106,AB106)</f>
        <v/>
      </c>
      <c r="AD106" s="63" t="s">
        <v>304</v>
      </c>
      <c r="AE106" s="63" t="str">
        <f>VLOOKUP(G106,'Sheet 1 (2)'!$H$4:$AF$536,25,FALSE)</f>
        <v/>
      </c>
      <c r="AF106" s="63" t="s">
        <v>364</v>
      </c>
      <c r="AG106" s="63" t="str">
        <f t="shared" si="13"/>
        <v/>
      </c>
      <c r="AH106" s="63" t="s">
        <v>304</v>
      </c>
      <c r="AI106" s="63" t="str">
        <f>VLOOKUP(G106,'Sheet 1 (2)'!$H$4:$AG$536,26,FALSE)</f>
        <v/>
      </c>
      <c r="AJ106" s="63" t="s">
        <v>329</v>
      </c>
      <c r="AK106" s="63" t="s">
        <v>304</v>
      </c>
      <c r="AL106" s="63" t="str">
        <f>VLOOKUP(G106,'Sheet 1 (2)'!$H$4:$AH$536,27,FALSE)</f>
        <v/>
      </c>
      <c r="AM106" s="63" t="str">
        <f t="shared" si="16"/>
        <v/>
      </c>
      <c r="AN106" s="63">
        <v>1</v>
      </c>
      <c r="AO106" s="63">
        <f t="shared" si="10"/>
        <v>1</v>
      </c>
      <c r="AP106" s="71" t="s">
        <v>329</v>
      </c>
      <c r="AQ106" s="71" t="s">
        <v>329</v>
      </c>
      <c r="AR106" s="71" t="s">
        <v>301</v>
      </c>
    </row>
    <row r="107" spans="1:44" ht="15.75" customHeight="1">
      <c r="A107" s="63" t="s">
        <v>634</v>
      </c>
      <c r="B107" s="63" t="s">
        <v>34</v>
      </c>
      <c r="C107" s="63" t="s">
        <v>831</v>
      </c>
      <c r="D107" s="63" t="s">
        <v>55</v>
      </c>
      <c r="E107" s="63" t="s">
        <v>832</v>
      </c>
      <c r="F107" s="63" t="s">
        <v>56</v>
      </c>
      <c r="G107" s="63" t="s">
        <v>833</v>
      </c>
      <c r="H107" s="63" t="s">
        <v>834</v>
      </c>
      <c r="I107" s="63" t="s">
        <v>329</v>
      </c>
      <c r="J107" s="63"/>
      <c r="K107" s="63"/>
      <c r="L107" s="63" t="s">
        <v>388</v>
      </c>
      <c r="M107" s="63" t="s">
        <v>835</v>
      </c>
      <c r="N107" s="63" t="s">
        <v>304</v>
      </c>
      <c r="O107" s="63" t="str">
        <f>VLOOKUP(G107,'Sheet 1 (2)'!$H$4:$M$536,6,FALSE)</f>
        <v/>
      </c>
      <c r="P107" s="63" t="s">
        <v>836</v>
      </c>
      <c r="Q107" s="63"/>
      <c r="R107" s="63" t="s">
        <v>837</v>
      </c>
      <c r="S107" s="63" t="s">
        <v>304</v>
      </c>
      <c r="T107" s="63" t="str">
        <f>VLOOKUP(G107,'Sheet 1 (2)'!$H$4:$O$536,8,FALSE)</f>
        <v/>
      </c>
      <c r="U107" s="63" t="s">
        <v>763</v>
      </c>
      <c r="V107" s="63" t="s">
        <v>651</v>
      </c>
      <c r="W107" s="63" t="s">
        <v>304</v>
      </c>
      <c r="X107" s="63" t="str">
        <f>VLOOKUP(G107,'Sheet 1 (2)'!$H$4:$Q$536,10,FALSE)</f>
        <v/>
      </c>
      <c r="Y107" s="63" t="str">
        <f t="shared" si="2"/>
        <v/>
      </c>
      <c r="Z107" s="63" t="s">
        <v>838</v>
      </c>
      <c r="AA107" s="63" t="s">
        <v>304</v>
      </c>
      <c r="AB107" s="63" t="str">
        <f>VLOOKUP(G107,'Sheet 1 (2)'!$H$4:$S$536,12,FALSE)</f>
        <v/>
      </c>
      <c r="AC107" s="63" t="s">
        <v>839</v>
      </c>
      <c r="AD107" s="63" t="s">
        <v>304</v>
      </c>
      <c r="AE107" s="63" t="str">
        <f>VLOOKUP(G107,'Sheet 1 (2)'!$H$4:$AF$536,25,FALSE)</f>
        <v/>
      </c>
      <c r="AF107" s="63" t="s">
        <v>429</v>
      </c>
      <c r="AG107" s="63" t="str">
        <f t="shared" si="13"/>
        <v/>
      </c>
      <c r="AH107" s="63" t="s">
        <v>304</v>
      </c>
      <c r="AI107" s="63" t="str">
        <f>VLOOKUP(G107,'Sheet 1 (2)'!$H$4:$AG$536,26,FALSE)</f>
        <v/>
      </c>
      <c r="AJ107" s="63" t="s">
        <v>329</v>
      </c>
      <c r="AK107" s="63" t="s">
        <v>304</v>
      </c>
      <c r="AL107" s="63" t="str">
        <f>VLOOKUP(G107,'Sheet 1 (2)'!$H$4:$AH$536,27,FALSE)</f>
        <v/>
      </c>
      <c r="AM107" s="63" t="str">
        <f t="shared" si="16"/>
        <v/>
      </c>
      <c r="AN107" s="63">
        <v>1</v>
      </c>
      <c r="AO107" s="63">
        <f t="shared" si="10"/>
        <v>1</v>
      </c>
      <c r="AP107" s="71" t="s">
        <v>329</v>
      </c>
      <c r="AQ107" s="71" t="s">
        <v>329</v>
      </c>
      <c r="AR107" s="71" t="s">
        <v>301</v>
      </c>
    </row>
    <row r="108" spans="1:44" ht="15.75" customHeight="1">
      <c r="A108" s="63" t="s">
        <v>634</v>
      </c>
      <c r="B108" s="63" t="s">
        <v>34</v>
      </c>
      <c r="C108" s="63" t="s">
        <v>831</v>
      </c>
      <c r="D108" s="63" t="s">
        <v>55</v>
      </c>
      <c r="E108" s="63" t="s">
        <v>832</v>
      </c>
      <c r="F108" s="63" t="s">
        <v>56</v>
      </c>
      <c r="G108" s="63" t="s">
        <v>840</v>
      </c>
      <c r="H108" s="63" t="s">
        <v>841</v>
      </c>
      <c r="I108" s="63" t="s">
        <v>329</v>
      </c>
      <c r="J108" s="63"/>
      <c r="K108" s="63"/>
      <c r="L108" s="63" t="s">
        <v>388</v>
      </c>
      <c r="M108" s="63" t="s">
        <v>835</v>
      </c>
      <c r="N108" s="63" t="s">
        <v>304</v>
      </c>
      <c r="O108" s="63" t="str">
        <f>VLOOKUP(G108,'Sheet 1 (2)'!$H$4:$M$536,6,FALSE)</f>
        <v/>
      </c>
      <c r="P108" s="63" t="s">
        <v>836</v>
      </c>
      <c r="Q108" s="63"/>
      <c r="R108" s="63" t="s">
        <v>842</v>
      </c>
      <c r="S108" s="63"/>
      <c r="T108" s="63" t="str">
        <f>VLOOKUP(G108,'Sheet 1 (2)'!$H$4:$O$536,8,FALSE)</f>
        <v/>
      </c>
      <c r="U108" s="63" t="s">
        <v>498</v>
      </c>
      <c r="V108" s="63" t="s">
        <v>651</v>
      </c>
      <c r="W108" s="63" t="s">
        <v>304</v>
      </c>
      <c r="X108" s="63" t="str">
        <f>VLOOKUP(G108,'Sheet 1 (2)'!$H$4:$Q$536,10,FALSE)</f>
        <v/>
      </c>
      <c r="Y108" s="63" t="str">
        <f t="shared" si="2"/>
        <v/>
      </c>
      <c r="Z108" s="63" t="s">
        <v>843</v>
      </c>
      <c r="AA108" s="63" t="s">
        <v>304</v>
      </c>
      <c r="AB108" s="63" t="str">
        <f>VLOOKUP(G108,'Sheet 1 (2)'!$H$4:$S$536,12,FALSE)</f>
        <v/>
      </c>
      <c r="AC108" s="63" t="str">
        <f>IF(AA108&lt;&gt;"",AA108,AB108)</f>
        <v/>
      </c>
      <c r="AD108" s="63" t="s">
        <v>304</v>
      </c>
      <c r="AE108" s="63" t="str">
        <f>VLOOKUP(G108,'Sheet 1 (2)'!$H$4:$AF$536,25,FALSE)</f>
        <v/>
      </c>
      <c r="AF108" s="63" t="s">
        <v>429</v>
      </c>
      <c r="AG108" s="63" t="str">
        <f t="shared" si="13"/>
        <v/>
      </c>
      <c r="AH108" s="63" t="s">
        <v>304</v>
      </c>
      <c r="AI108" s="63" t="str">
        <f>VLOOKUP(G108,'Sheet 1 (2)'!$H$4:$AG$536,26,FALSE)</f>
        <v/>
      </c>
      <c r="AJ108" s="63" t="s">
        <v>329</v>
      </c>
      <c r="AK108" s="63" t="s">
        <v>304</v>
      </c>
      <c r="AL108" s="63" t="str">
        <f>VLOOKUP(G108,'Sheet 1 (2)'!$H$4:$AH$536,27,FALSE)</f>
        <v/>
      </c>
      <c r="AM108" s="63" t="str">
        <f t="shared" si="16"/>
        <v/>
      </c>
      <c r="AN108" s="63">
        <v>1</v>
      </c>
      <c r="AO108" s="63">
        <f t="shared" si="10"/>
        <v>1</v>
      </c>
      <c r="AP108" s="71" t="s">
        <v>329</v>
      </c>
      <c r="AQ108" s="71" t="s">
        <v>329</v>
      </c>
      <c r="AR108" s="71" t="s">
        <v>301</v>
      </c>
    </row>
    <row r="109" spans="1:44" ht="15.75" customHeight="1">
      <c r="A109" s="63" t="s">
        <v>634</v>
      </c>
      <c r="B109" s="63" t="s">
        <v>34</v>
      </c>
      <c r="C109" s="63" t="s">
        <v>831</v>
      </c>
      <c r="D109" s="63" t="s">
        <v>55</v>
      </c>
      <c r="E109" s="63" t="s">
        <v>832</v>
      </c>
      <c r="F109" s="63" t="s">
        <v>56</v>
      </c>
      <c r="G109" s="63" t="s">
        <v>844</v>
      </c>
      <c r="H109" s="63" t="s">
        <v>845</v>
      </c>
      <c r="I109" s="63" t="s">
        <v>329</v>
      </c>
      <c r="J109" s="63"/>
      <c r="K109" s="63"/>
      <c r="L109" s="63" t="s">
        <v>388</v>
      </c>
      <c r="M109" s="63" t="s">
        <v>835</v>
      </c>
      <c r="N109" s="63" t="s">
        <v>304</v>
      </c>
      <c r="O109" s="63" t="str">
        <f>VLOOKUP(G109,'Sheet 1 (2)'!$H$4:$M$536,6,FALSE)</f>
        <v/>
      </c>
      <c r="P109" s="63" t="str">
        <f t="shared" ref="P109:P117" si="17">IF(N109&lt;&gt;"",N109,O109)</f>
        <v/>
      </c>
      <c r="Q109" s="63"/>
      <c r="R109" s="63" t="s">
        <v>846</v>
      </c>
      <c r="S109" s="63" t="s">
        <v>304</v>
      </c>
      <c r="T109" s="63" t="str">
        <f>VLOOKUP(G109,'Sheet 1 (2)'!$H$4:$O$536,8,FALSE)</f>
        <v/>
      </c>
      <c r="U109" s="63" t="s">
        <v>498</v>
      </c>
      <c r="V109" s="63" t="s">
        <v>651</v>
      </c>
      <c r="W109" s="63" t="s">
        <v>304</v>
      </c>
      <c r="X109" s="63" t="str">
        <f>VLOOKUP(G109,'Sheet 1 (2)'!$H$4:$Q$536,10,FALSE)</f>
        <v/>
      </c>
      <c r="Y109" s="63" t="str">
        <f t="shared" si="2"/>
        <v/>
      </c>
      <c r="Z109" s="63" t="s">
        <v>838</v>
      </c>
      <c r="AA109" s="63" t="s">
        <v>304</v>
      </c>
      <c r="AB109" s="63" t="str">
        <f>VLOOKUP(G109,'Sheet 1 (2)'!$H$4:$S$536,12,FALSE)</f>
        <v/>
      </c>
      <c r="AC109" s="63" t="s">
        <v>847</v>
      </c>
      <c r="AD109" s="63" t="s">
        <v>304</v>
      </c>
      <c r="AE109" s="63" t="str">
        <f>VLOOKUP(G109,'Sheet 1 (2)'!$H$4:$AF$536,25,FALSE)</f>
        <v/>
      </c>
      <c r="AF109" s="63" t="s">
        <v>429</v>
      </c>
      <c r="AG109" s="63" t="str">
        <f t="shared" si="13"/>
        <v/>
      </c>
      <c r="AH109" s="63" t="s">
        <v>304</v>
      </c>
      <c r="AI109" s="63" t="str">
        <f>VLOOKUP(G109,'Sheet 1 (2)'!$H$4:$AG$536,26,FALSE)</f>
        <v/>
      </c>
      <c r="AJ109" s="63" t="s">
        <v>329</v>
      </c>
      <c r="AK109" s="63" t="s">
        <v>304</v>
      </c>
      <c r="AL109" s="63" t="str">
        <f>VLOOKUP(G109,'Sheet 1 (2)'!$H$4:$AH$536,27,FALSE)</f>
        <v/>
      </c>
      <c r="AM109" s="63" t="str">
        <f t="shared" si="16"/>
        <v/>
      </c>
      <c r="AN109" s="63">
        <v>1</v>
      </c>
      <c r="AO109" s="63">
        <f t="shared" si="10"/>
        <v>1</v>
      </c>
      <c r="AP109" s="71" t="s">
        <v>329</v>
      </c>
      <c r="AQ109" s="71" t="s">
        <v>329</v>
      </c>
      <c r="AR109" s="71" t="s">
        <v>301</v>
      </c>
    </row>
    <row r="110" spans="1:44" ht="15.75" customHeight="1">
      <c r="A110" s="63" t="s">
        <v>634</v>
      </c>
      <c r="B110" s="63" t="s">
        <v>34</v>
      </c>
      <c r="C110" s="63" t="s">
        <v>848</v>
      </c>
      <c r="D110" s="63" t="s">
        <v>57</v>
      </c>
      <c r="E110" s="63" t="s">
        <v>849</v>
      </c>
      <c r="F110" s="63" t="s">
        <v>58</v>
      </c>
      <c r="G110" s="63" t="s">
        <v>850</v>
      </c>
      <c r="H110" s="63" t="s">
        <v>851</v>
      </c>
      <c r="I110" s="63" t="s">
        <v>329</v>
      </c>
      <c r="J110" s="63"/>
      <c r="K110" s="63"/>
      <c r="L110" s="63" t="s">
        <v>388</v>
      </c>
      <c r="M110" s="63" t="s">
        <v>835</v>
      </c>
      <c r="N110" s="63" t="s">
        <v>304</v>
      </c>
      <c r="O110" s="63" t="str">
        <f>VLOOKUP(G110,'Sheet 1 (2)'!$H$4:$M$536,6,FALSE)</f>
        <v/>
      </c>
      <c r="P110" s="63" t="str">
        <f t="shared" si="17"/>
        <v/>
      </c>
      <c r="Q110" s="63"/>
      <c r="R110" s="63" t="s">
        <v>852</v>
      </c>
      <c r="S110" s="63" t="s">
        <v>304</v>
      </c>
      <c r="T110" s="63" t="str">
        <f>VLOOKUP(G110,'Sheet 1 (2)'!$H$4:$O$536,8,FALSE)</f>
        <v/>
      </c>
      <c r="U110" s="63" t="s">
        <v>763</v>
      </c>
      <c r="V110" s="63" t="s">
        <v>651</v>
      </c>
      <c r="W110" s="63" t="s">
        <v>304</v>
      </c>
      <c r="X110" s="63" t="str">
        <f>VLOOKUP(G110,'Sheet 1 (2)'!$H$4:$Q$536,10,FALSE)</f>
        <v/>
      </c>
      <c r="Y110" s="63" t="str">
        <f t="shared" si="2"/>
        <v/>
      </c>
      <c r="Z110" s="63" t="s">
        <v>838</v>
      </c>
      <c r="AA110" s="63" t="s">
        <v>304</v>
      </c>
      <c r="AB110" s="63" t="str">
        <f>VLOOKUP(G110,'Sheet 1 (2)'!$H$4:$S$536,12,FALSE)</f>
        <v/>
      </c>
      <c r="AC110" s="63" t="s">
        <v>853</v>
      </c>
      <c r="AD110" s="63" t="s">
        <v>304</v>
      </c>
      <c r="AE110" s="63" t="str">
        <f>VLOOKUP(G110,'Sheet 1 (2)'!$H$4:$AF$536,25,FALSE)</f>
        <v/>
      </c>
      <c r="AF110" s="63" t="s">
        <v>429</v>
      </c>
      <c r="AG110" s="63" t="str">
        <f t="shared" si="13"/>
        <v/>
      </c>
      <c r="AH110" s="63" t="s">
        <v>304</v>
      </c>
      <c r="AI110" s="63" t="str">
        <f>VLOOKUP(G110,'Sheet 1 (2)'!$H$4:$AG$536,26,FALSE)</f>
        <v/>
      </c>
      <c r="AJ110" s="63" t="s">
        <v>329</v>
      </c>
      <c r="AK110" s="63" t="s">
        <v>304</v>
      </c>
      <c r="AL110" s="63" t="str">
        <f>VLOOKUP(G110,'Sheet 1 (2)'!$H$4:$AH$536,27,FALSE)</f>
        <v/>
      </c>
      <c r="AM110" s="63" t="str">
        <f t="shared" si="16"/>
        <v/>
      </c>
      <c r="AN110" s="63">
        <v>1</v>
      </c>
      <c r="AO110" s="63">
        <f t="shared" si="10"/>
        <v>1</v>
      </c>
      <c r="AP110" s="71" t="s">
        <v>329</v>
      </c>
      <c r="AQ110" s="71" t="s">
        <v>747</v>
      </c>
      <c r="AR110" s="71" t="s">
        <v>301</v>
      </c>
    </row>
    <row r="111" spans="1:44" ht="15.75" customHeight="1">
      <c r="A111" s="63" t="s">
        <v>634</v>
      </c>
      <c r="B111" s="63" t="s">
        <v>34</v>
      </c>
      <c r="C111" s="63" t="s">
        <v>848</v>
      </c>
      <c r="D111" s="63" t="s">
        <v>57</v>
      </c>
      <c r="E111" s="63" t="s">
        <v>849</v>
      </c>
      <c r="F111" s="63" t="s">
        <v>58</v>
      </c>
      <c r="G111" s="63" t="s">
        <v>854</v>
      </c>
      <c r="H111" s="63" t="s">
        <v>855</v>
      </c>
      <c r="I111" s="63" t="s">
        <v>329</v>
      </c>
      <c r="J111" s="63"/>
      <c r="K111" s="63"/>
      <c r="L111" s="63" t="s">
        <v>388</v>
      </c>
      <c r="M111" s="63" t="s">
        <v>835</v>
      </c>
      <c r="N111" s="63" t="s">
        <v>304</v>
      </c>
      <c r="O111" s="63" t="str">
        <f>VLOOKUP(G111,'Sheet 1 (2)'!$H$4:$M$536,6,FALSE)</f>
        <v/>
      </c>
      <c r="P111" s="63" t="str">
        <f t="shared" si="17"/>
        <v/>
      </c>
      <c r="Q111" s="63"/>
      <c r="R111" s="63" t="s">
        <v>852</v>
      </c>
      <c r="S111" s="63" t="s">
        <v>304</v>
      </c>
      <c r="T111" s="63" t="str">
        <f>VLOOKUP(G111,'Sheet 1 (2)'!$H$4:$O$536,8,FALSE)</f>
        <v/>
      </c>
      <c r="U111" s="63" t="s">
        <v>763</v>
      </c>
      <c r="V111" s="63" t="s">
        <v>651</v>
      </c>
      <c r="W111" s="63" t="s">
        <v>304</v>
      </c>
      <c r="X111" s="63" t="str">
        <f>VLOOKUP(G111,'Sheet 1 (2)'!$H$4:$Q$536,10,FALSE)</f>
        <v/>
      </c>
      <c r="Y111" s="63" t="str">
        <f t="shared" si="2"/>
        <v/>
      </c>
      <c r="Z111" s="63" t="s">
        <v>838</v>
      </c>
      <c r="AA111" s="63" t="s">
        <v>304</v>
      </c>
      <c r="AB111" s="63" t="str">
        <f>VLOOKUP(G111,'Sheet 1 (2)'!$H$4:$S$536,12,FALSE)</f>
        <v/>
      </c>
      <c r="AC111" s="63" t="s">
        <v>856</v>
      </c>
      <c r="AD111" s="63" t="s">
        <v>304</v>
      </c>
      <c r="AE111" s="63" t="str">
        <f>VLOOKUP(G111,'Sheet 1 (2)'!$H$4:$AF$536,25,FALSE)</f>
        <v/>
      </c>
      <c r="AF111" s="63" t="s">
        <v>429</v>
      </c>
      <c r="AG111" s="63" t="str">
        <f t="shared" si="13"/>
        <v/>
      </c>
      <c r="AH111" s="63" t="s">
        <v>304</v>
      </c>
      <c r="AI111" s="63" t="str">
        <f>VLOOKUP(G111,'Sheet 1 (2)'!$H$4:$AG$536,26,FALSE)</f>
        <v/>
      </c>
      <c r="AJ111" s="63" t="s">
        <v>329</v>
      </c>
      <c r="AK111" s="63" t="s">
        <v>304</v>
      </c>
      <c r="AL111" s="63" t="str">
        <f>VLOOKUP(G111,'Sheet 1 (2)'!$H$4:$AH$536,27,FALSE)</f>
        <v/>
      </c>
      <c r="AM111" s="63" t="str">
        <f t="shared" si="16"/>
        <v/>
      </c>
      <c r="AN111" s="63">
        <v>1</v>
      </c>
      <c r="AO111" s="63">
        <f t="shared" si="10"/>
        <v>1</v>
      </c>
      <c r="AP111" s="71" t="s">
        <v>329</v>
      </c>
      <c r="AQ111" s="71" t="s">
        <v>747</v>
      </c>
      <c r="AR111" s="71" t="s">
        <v>301</v>
      </c>
    </row>
    <row r="112" spans="1:44" ht="15.75" customHeight="1">
      <c r="A112" s="63" t="s">
        <v>634</v>
      </c>
      <c r="B112" s="63" t="s">
        <v>34</v>
      </c>
      <c r="C112" s="63" t="s">
        <v>848</v>
      </c>
      <c r="D112" s="63" t="s">
        <v>57</v>
      </c>
      <c r="E112" s="63" t="s">
        <v>849</v>
      </c>
      <c r="F112" s="63" t="s">
        <v>58</v>
      </c>
      <c r="G112" s="63" t="s">
        <v>857</v>
      </c>
      <c r="H112" s="63" t="s">
        <v>858</v>
      </c>
      <c r="I112" s="63" t="s">
        <v>329</v>
      </c>
      <c r="J112" s="63"/>
      <c r="K112" s="63"/>
      <c r="L112" s="63" t="s">
        <v>388</v>
      </c>
      <c r="M112" s="63" t="s">
        <v>835</v>
      </c>
      <c r="N112" s="63" t="s">
        <v>304</v>
      </c>
      <c r="O112" s="63" t="str">
        <f>VLOOKUP(G112,'Sheet 1 (2)'!$H$4:$M$536,6,FALSE)</f>
        <v/>
      </c>
      <c r="P112" s="63" t="str">
        <f t="shared" si="17"/>
        <v/>
      </c>
      <c r="Q112" s="63"/>
      <c r="R112" s="63" t="s">
        <v>852</v>
      </c>
      <c r="S112" s="63" t="s">
        <v>304</v>
      </c>
      <c r="T112" s="63" t="str">
        <f>VLOOKUP(G112,'Sheet 1 (2)'!$H$4:$O$536,8,FALSE)</f>
        <v/>
      </c>
      <c r="U112" s="63" t="s">
        <v>763</v>
      </c>
      <c r="V112" s="63" t="s">
        <v>651</v>
      </c>
      <c r="W112" s="63" t="s">
        <v>304</v>
      </c>
      <c r="X112" s="63" t="str">
        <f>VLOOKUP(G112,'Sheet 1 (2)'!$H$4:$Q$536,10,FALSE)</f>
        <v/>
      </c>
      <c r="Y112" s="63" t="str">
        <f t="shared" si="2"/>
        <v/>
      </c>
      <c r="Z112" s="63" t="s">
        <v>838</v>
      </c>
      <c r="AA112" s="63" t="s">
        <v>304</v>
      </c>
      <c r="AB112" s="63" t="str">
        <f>VLOOKUP(G112,'Sheet 1 (2)'!$H$4:$S$536,12,FALSE)</f>
        <v/>
      </c>
      <c r="AC112" s="63" t="s">
        <v>859</v>
      </c>
      <c r="AD112" s="63" t="s">
        <v>304</v>
      </c>
      <c r="AE112" s="63" t="str">
        <f>VLOOKUP(G112,'Sheet 1 (2)'!$H$4:$AF$536,25,FALSE)</f>
        <v/>
      </c>
      <c r="AF112" s="63" t="s">
        <v>429</v>
      </c>
      <c r="AG112" s="63" t="str">
        <f t="shared" si="13"/>
        <v/>
      </c>
      <c r="AH112" s="63" t="s">
        <v>304</v>
      </c>
      <c r="AI112" s="63" t="str">
        <f>VLOOKUP(G112,'Sheet 1 (2)'!$H$4:$AG$536,26,FALSE)</f>
        <v/>
      </c>
      <c r="AJ112" s="63" t="s">
        <v>329</v>
      </c>
      <c r="AK112" s="63" t="s">
        <v>304</v>
      </c>
      <c r="AL112" s="63" t="str">
        <f>VLOOKUP(G112,'Sheet 1 (2)'!$H$4:$AH$536,27,FALSE)</f>
        <v/>
      </c>
      <c r="AM112" s="63" t="str">
        <f t="shared" si="16"/>
        <v/>
      </c>
      <c r="AN112" s="63">
        <v>1</v>
      </c>
      <c r="AO112" s="63">
        <f t="shared" si="10"/>
        <v>1</v>
      </c>
      <c r="AP112" s="71" t="s">
        <v>329</v>
      </c>
      <c r="AQ112" s="71" t="s">
        <v>747</v>
      </c>
      <c r="AR112" s="71" t="s">
        <v>301</v>
      </c>
    </row>
    <row r="113" spans="1:44" ht="15.75" customHeight="1">
      <c r="A113" s="63" t="s">
        <v>634</v>
      </c>
      <c r="B113" s="63" t="s">
        <v>34</v>
      </c>
      <c r="C113" s="63" t="s">
        <v>848</v>
      </c>
      <c r="D113" s="63" t="s">
        <v>57</v>
      </c>
      <c r="E113" s="63" t="s">
        <v>849</v>
      </c>
      <c r="F113" s="63" t="s">
        <v>58</v>
      </c>
      <c r="G113" s="63" t="s">
        <v>860</v>
      </c>
      <c r="H113" s="63" t="s">
        <v>861</v>
      </c>
      <c r="I113" s="63" t="s">
        <v>329</v>
      </c>
      <c r="J113" s="63"/>
      <c r="K113" s="63"/>
      <c r="L113" s="63" t="s">
        <v>388</v>
      </c>
      <c r="M113" s="63" t="s">
        <v>835</v>
      </c>
      <c r="N113" s="63" t="s">
        <v>304</v>
      </c>
      <c r="O113" s="63" t="str">
        <f>VLOOKUP(G113,'Sheet 1 (2)'!$H$4:$M$536,6,FALSE)</f>
        <v/>
      </c>
      <c r="P113" s="63" t="str">
        <f t="shared" si="17"/>
        <v/>
      </c>
      <c r="Q113" s="63"/>
      <c r="R113" s="63" t="s">
        <v>852</v>
      </c>
      <c r="S113" s="63" t="s">
        <v>304</v>
      </c>
      <c r="T113" s="63" t="str">
        <f>VLOOKUP(G113,'Sheet 1 (2)'!$H$4:$O$536,8,FALSE)</f>
        <v/>
      </c>
      <c r="U113" s="63" t="s">
        <v>763</v>
      </c>
      <c r="V113" s="63" t="s">
        <v>651</v>
      </c>
      <c r="W113" s="63" t="s">
        <v>304</v>
      </c>
      <c r="X113" s="63" t="str">
        <f>VLOOKUP(G113,'Sheet 1 (2)'!$H$4:$Q$536,10,FALSE)</f>
        <v/>
      </c>
      <c r="Y113" s="63" t="str">
        <f t="shared" si="2"/>
        <v/>
      </c>
      <c r="Z113" s="63" t="s">
        <v>838</v>
      </c>
      <c r="AA113" s="63" t="s">
        <v>304</v>
      </c>
      <c r="AB113" s="63" t="str">
        <f>VLOOKUP(G113,'Sheet 1 (2)'!$H$4:$S$536,12,FALSE)</f>
        <v/>
      </c>
      <c r="AC113" s="63" t="s">
        <v>862</v>
      </c>
      <c r="AD113" s="63" t="s">
        <v>304</v>
      </c>
      <c r="AE113" s="63" t="str">
        <f>VLOOKUP(G113,'Sheet 1 (2)'!$H$4:$AF$536,25,FALSE)</f>
        <v/>
      </c>
      <c r="AF113" s="63" t="s">
        <v>863</v>
      </c>
      <c r="AG113" s="63" t="str">
        <f t="shared" si="13"/>
        <v/>
      </c>
      <c r="AH113" s="63" t="s">
        <v>304</v>
      </c>
      <c r="AI113" s="63" t="str">
        <f>VLOOKUP(G113,'Sheet 1 (2)'!$H$4:$AG$536,26,FALSE)</f>
        <v/>
      </c>
      <c r="AJ113" s="63" t="s">
        <v>329</v>
      </c>
      <c r="AK113" s="63" t="s">
        <v>304</v>
      </c>
      <c r="AL113" s="63" t="str">
        <f>VLOOKUP(G113,'Sheet 1 (2)'!$H$4:$AH$536,27,FALSE)</f>
        <v/>
      </c>
      <c r="AM113" s="63" t="str">
        <f t="shared" si="16"/>
        <v/>
      </c>
      <c r="AN113" s="63">
        <v>1</v>
      </c>
      <c r="AO113" s="63">
        <f t="shared" si="10"/>
        <v>1</v>
      </c>
      <c r="AP113" s="71" t="s">
        <v>329</v>
      </c>
      <c r="AQ113" s="71" t="s">
        <v>747</v>
      </c>
      <c r="AR113" s="71" t="s">
        <v>301</v>
      </c>
    </row>
    <row r="114" spans="1:44" ht="33.75">
      <c r="A114" s="63" t="s">
        <v>634</v>
      </c>
      <c r="B114" s="63" t="s">
        <v>34</v>
      </c>
      <c r="C114" s="63" t="s">
        <v>848</v>
      </c>
      <c r="D114" s="63" t="s">
        <v>57</v>
      </c>
      <c r="E114" s="63" t="s">
        <v>849</v>
      </c>
      <c r="F114" s="63" t="s">
        <v>58</v>
      </c>
      <c r="G114" s="63" t="s">
        <v>864</v>
      </c>
      <c r="H114" s="63" t="s">
        <v>865</v>
      </c>
      <c r="I114" s="63" t="s">
        <v>329</v>
      </c>
      <c r="J114" s="63"/>
      <c r="K114" s="63"/>
      <c r="L114" s="63" t="s">
        <v>388</v>
      </c>
      <c r="M114" s="63" t="s">
        <v>835</v>
      </c>
      <c r="N114" s="63" t="s">
        <v>304</v>
      </c>
      <c r="O114" s="63" t="str">
        <f>VLOOKUP(G114,'Sheet 1 (2)'!$H$4:$M$536,6,FALSE)</f>
        <v/>
      </c>
      <c r="P114" s="63" t="str">
        <f t="shared" si="17"/>
        <v/>
      </c>
      <c r="Q114" s="63"/>
      <c r="R114" s="63" t="s">
        <v>852</v>
      </c>
      <c r="S114" s="63" t="s">
        <v>304</v>
      </c>
      <c r="T114" s="63" t="str">
        <f>VLOOKUP(G114,'Sheet 1 (2)'!$H$4:$O$536,8,FALSE)</f>
        <v/>
      </c>
      <c r="U114" s="63" t="s">
        <v>763</v>
      </c>
      <c r="V114" s="63" t="s">
        <v>651</v>
      </c>
      <c r="W114" s="63" t="s">
        <v>304</v>
      </c>
      <c r="X114" s="63" t="str">
        <f>VLOOKUP(G114,'Sheet 1 (2)'!$H$4:$Q$536,10,FALSE)</f>
        <v/>
      </c>
      <c r="Y114" s="63" t="str">
        <f t="shared" si="2"/>
        <v/>
      </c>
      <c r="Z114" s="63" t="s">
        <v>838</v>
      </c>
      <c r="AA114" s="63" t="s">
        <v>304</v>
      </c>
      <c r="AB114" s="63" t="str">
        <f>VLOOKUP(G114,'Sheet 1 (2)'!$H$4:$S$536,12,FALSE)</f>
        <v/>
      </c>
      <c r="AC114" s="63" t="s">
        <v>866</v>
      </c>
      <c r="AD114" s="63" t="s">
        <v>304</v>
      </c>
      <c r="AE114" s="63" t="str">
        <f>VLOOKUP(G114,'Sheet 1 (2)'!$H$4:$AF$536,25,FALSE)</f>
        <v/>
      </c>
      <c r="AF114" s="63" t="s">
        <v>863</v>
      </c>
      <c r="AG114" s="63" t="str">
        <f t="shared" si="13"/>
        <v/>
      </c>
      <c r="AH114" s="63" t="s">
        <v>304</v>
      </c>
      <c r="AI114" s="63" t="str">
        <f>VLOOKUP(G114,'Sheet 1 (2)'!$H$4:$AG$536,26,FALSE)</f>
        <v/>
      </c>
      <c r="AJ114" s="63" t="s">
        <v>329</v>
      </c>
      <c r="AK114" s="63" t="s">
        <v>304</v>
      </c>
      <c r="AL114" s="63" t="str">
        <f>VLOOKUP(G114,'Sheet 1 (2)'!$H$4:$AH$536,27,FALSE)</f>
        <v/>
      </c>
      <c r="AM114" s="63" t="str">
        <f t="shared" si="16"/>
        <v/>
      </c>
      <c r="AN114" s="63">
        <v>1</v>
      </c>
      <c r="AO114" s="63">
        <f t="shared" si="10"/>
        <v>1</v>
      </c>
      <c r="AP114" s="71" t="s">
        <v>329</v>
      </c>
      <c r="AQ114" s="71" t="s">
        <v>747</v>
      </c>
      <c r="AR114" s="71" t="s">
        <v>301</v>
      </c>
    </row>
    <row r="115" spans="1:44" ht="15.75" customHeight="1">
      <c r="A115" s="63" t="s">
        <v>634</v>
      </c>
      <c r="B115" s="63" t="s">
        <v>34</v>
      </c>
      <c r="C115" s="63" t="s">
        <v>867</v>
      </c>
      <c r="D115" s="63" t="s">
        <v>59</v>
      </c>
      <c r="E115" s="63" t="s">
        <v>868</v>
      </c>
      <c r="F115" s="63" t="s">
        <v>60</v>
      </c>
      <c r="G115" s="63" t="s">
        <v>869</v>
      </c>
      <c r="H115" s="63" t="s">
        <v>870</v>
      </c>
      <c r="I115" s="63" t="s">
        <v>329</v>
      </c>
      <c r="J115" s="63"/>
      <c r="K115" s="63"/>
      <c r="L115" s="63" t="s">
        <v>871</v>
      </c>
      <c r="M115" s="63" t="s">
        <v>767</v>
      </c>
      <c r="N115" s="63" t="s">
        <v>304</v>
      </c>
      <c r="O115" s="63" t="str">
        <f>VLOOKUP(G115,'Sheet 1 (2)'!$H$4:$M$536,6,FALSE)</f>
        <v/>
      </c>
      <c r="P115" s="63" t="str">
        <f t="shared" si="17"/>
        <v/>
      </c>
      <c r="Q115" s="63"/>
      <c r="R115" s="63" t="s">
        <v>872</v>
      </c>
      <c r="S115" s="63" t="s">
        <v>304</v>
      </c>
      <c r="T115" s="63" t="str">
        <f>VLOOKUP(G115,'Sheet 1 (2)'!$H$4:$O$536,8,FALSE)</f>
        <v/>
      </c>
      <c r="U115" s="63" t="s">
        <v>651</v>
      </c>
      <c r="V115" s="63" t="s">
        <v>651</v>
      </c>
      <c r="W115" s="63" t="s">
        <v>304</v>
      </c>
      <c r="X115" s="63" t="str">
        <f>VLOOKUP(G115,'Sheet 1 (2)'!$H$4:$Q$536,10,FALSE)</f>
        <v/>
      </c>
      <c r="Y115" s="63" t="str">
        <f t="shared" si="2"/>
        <v/>
      </c>
      <c r="Z115" s="63" t="s">
        <v>838</v>
      </c>
      <c r="AA115" s="63" t="s">
        <v>304</v>
      </c>
      <c r="AB115" s="63" t="str">
        <f>VLOOKUP(G115,'Sheet 1 (2)'!$H$4:$S$536,12,FALSE)</f>
        <v/>
      </c>
      <c r="AC115" s="63" t="str">
        <f t="shared" ref="AC115:AC159" si="18">IF(AA115&lt;&gt;"",AA115,AB115)</f>
        <v/>
      </c>
      <c r="AD115" s="63" t="s">
        <v>304</v>
      </c>
      <c r="AE115" s="63" t="str">
        <f>VLOOKUP(G115,'Sheet 1 (2)'!$H$4:$AF$536,25,FALSE)</f>
        <v/>
      </c>
      <c r="AF115" s="63" t="s">
        <v>873</v>
      </c>
      <c r="AG115" s="63" t="str">
        <f t="shared" si="13"/>
        <v/>
      </c>
      <c r="AH115" s="63" t="s">
        <v>304</v>
      </c>
      <c r="AI115" s="63" t="str">
        <f>VLOOKUP(G115,'Sheet 1 (2)'!$H$4:$AG$536,26,FALSE)</f>
        <v/>
      </c>
      <c r="AJ115" s="63" t="s">
        <v>301</v>
      </c>
      <c r="AK115" s="63" t="s">
        <v>304</v>
      </c>
      <c r="AL115" s="63" t="str">
        <f>VLOOKUP(G115,'Sheet 1 (2)'!$H$4:$AH$536,27,FALSE)</f>
        <v/>
      </c>
      <c r="AM115" s="63" t="s">
        <v>874</v>
      </c>
      <c r="AN115" s="63">
        <v>1</v>
      </c>
      <c r="AO115" s="63">
        <f t="shared" si="10"/>
        <v>0</v>
      </c>
      <c r="AP115" s="71"/>
      <c r="AQ115" s="71"/>
      <c r="AR115" s="71"/>
    </row>
    <row r="116" spans="1:44" ht="15.75" customHeight="1">
      <c r="A116" s="63" t="s">
        <v>634</v>
      </c>
      <c r="B116" s="63" t="s">
        <v>34</v>
      </c>
      <c r="C116" s="63" t="s">
        <v>867</v>
      </c>
      <c r="D116" s="63" t="s">
        <v>59</v>
      </c>
      <c r="E116" s="63" t="s">
        <v>868</v>
      </c>
      <c r="F116" s="63" t="s">
        <v>60</v>
      </c>
      <c r="G116" s="63" t="s">
        <v>875</v>
      </c>
      <c r="H116" s="63" t="s">
        <v>876</v>
      </c>
      <c r="I116" s="63" t="s">
        <v>329</v>
      </c>
      <c r="J116" s="63"/>
      <c r="K116" s="63"/>
      <c r="L116" s="63" t="s">
        <v>871</v>
      </c>
      <c r="M116" s="63" t="s">
        <v>767</v>
      </c>
      <c r="N116" s="63" t="s">
        <v>304</v>
      </c>
      <c r="O116" s="63" t="str">
        <f>VLOOKUP(G116,'Sheet 1 (2)'!$H$4:$M$536,6,FALSE)</f>
        <v/>
      </c>
      <c r="P116" s="63" t="str">
        <f t="shared" si="17"/>
        <v/>
      </c>
      <c r="Q116" s="63"/>
      <c r="R116" s="63" t="s">
        <v>877</v>
      </c>
      <c r="S116" s="63" t="s">
        <v>304</v>
      </c>
      <c r="T116" s="63" t="str">
        <f>VLOOKUP(G116,'Sheet 1 (2)'!$H$4:$O$536,8,FALSE)</f>
        <v/>
      </c>
      <c r="U116" s="63" t="s">
        <v>651</v>
      </c>
      <c r="V116" s="63" t="s">
        <v>651</v>
      </c>
      <c r="W116" s="63" t="s">
        <v>304</v>
      </c>
      <c r="X116" s="63" t="str">
        <f>VLOOKUP(G116,'Sheet 1 (2)'!$H$4:$Q$536,10,FALSE)</f>
        <v/>
      </c>
      <c r="Y116" s="63" t="str">
        <f t="shared" si="2"/>
        <v/>
      </c>
      <c r="Z116" s="63" t="s">
        <v>838</v>
      </c>
      <c r="AA116" s="63" t="s">
        <v>304</v>
      </c>
      <c r="AB116" s="63" t="str">
        <f>VLOOKUP(G116,'Sheet 1 (2)'!$H$4:$S$536,12,FALSE)</f>
        <v/>
      </c>
      <c r="AC116" s="63" t="str">
        <f t="shared" si="18"/>
        <v/>
      </c>
      <c r="AD116" s="63" t="s">
        <v>304</v>
      </c>
      <c r="AE116" s="63" t="str">
        <f>VLOOKUP(G116,'Sheet 1 (2)'!$H$4:$AF$536,25,FALSE)</f>
        <v/>
      </c>
      <c r="AF116" s="63" t="s">
        <v>878</v>
      </c>
      <c r="AG116" s="63" t="str">
        <f t="shared" si="13"/>
        <v/>
      </c>
      <c r="AH116" s="63" t="s">
        <v>304</v>
      </c>
      <c r="AI116" s="63" t="str">
        <f>VLOOKUP(G116,'Sheet 1 (2)'!$H$4:$AG$536,26,FALSE)</f>
        <v/>
      </c>
      <c r="AJ116" s="63" t="s">
        <v>301</v>
      </c>
      <c r="AK116" s="63" t="s">
        <v>304</v>
      </c>
      <c r="AL116" s="63" t="str">
        <f>VLOOKUP(G116,'Sheet 1 (2)'!$H$4:$AH$536,27,FALSE)</f>
        <v/>
      </c>
      <c r="AM116" s="63" t="s">
        <v>874</v>
      </c>
      <c r="AN116" s="63">
        <v>1</v>
      </c>
      <c r="AO116" s="63">
        <f t="shared" si="10"/>
        <v>0</v>
      </c>
      <c r="AP116" s="71"/>
      <c r="AQ116" s="71"/>
      <c r="AR116" s="71"/>
    </row>
    <row r="117" spans="1:44" ht="15.75" customHeight="1">
      <c r="A117" s="63" t="s">
        <v>634</v>
      </c>
      <c r="B117" s="63" t="s">
        <v>34</v>
      </c>
      <c r="C117" s="63" t="s">
        <v>867</v>
      </c>
      <c r="D117" s="63" t="s">
        <v>59</v>
      </c>
      <c r="E117" s="63" t="s">
        <v>868</v>
      </c>
      <c r="F117" s="63" t="s">
        <v>60</v>
      </c>
      <c r="G117" s="63" t="s">
        <v>879</v>
      </c>
      <c r="H117" s="63" t="s">
        <v>880</v>
      </c>
      <c r="I117" s="63" t="s">
        <v>329</v>
      </c>
      <c r="J117" s="63"/>
      <c r="K117" s="63"/>
      <c r="L117" s="63" t="s">
        <v>871</v>
      </c>
      <c r="M117" s="63" t="s">
        <v>767</v>
      </c>
      <c r="N117" s="63" t="s">
        <v>304</v>
      </c>
      <c r="O117" s="63" t="str">
        <f>VLOOKUP(G117,'Sheet 1 (2)'!$H$4:$M$536,6,FALSE)</f>
        <v/>
      </c>
      <c r="P117" s="63" t="str">
        <f t="shared" si="17"/>
        <v/>
      </c>
      <c r="Q117" s="63"/>
      <c r="R117" s="63" t="s">
        <v>881</v>
      </c>
      <c r="S117" s="63" t="s">
        <v>304</v>
      </c>
      <c r="T117" s="63" t="str">
        <f>VLOOKUP(G117,'Sheet 1 (2)'!$H$4:$O$536,8,FALSE)</f>
        <v/>
      </c>
      <c r="U117" s="63" t="s">
        <v>651</v>
      </c>
      <c r="V117" s="63" t="s">
        <v>651</v>
      </c>
      <c r="W117" s="63" t="s">
        <v>304</v>
      </c>
      <c r="X117" s="63" t="str">
        <f>VLOOKUP(G117,'Sheet 1 (2)'!$H$4:$Q$536,10,FALSE)</f>
        <v/>
      </c>
      <c r="Y117" s="63" t="str">
        <f t="shared" si="2"/>
        <v/>
      </c>
      <c r="Z117" s="63" t="s">
        <v>838</v>
      </c>
      <c r="AA117" s="63" t="s">
        <v>304</v>
      </c>
      <c r="AB117" s="63" t="str">
        <f>VLOOKUP(G117,'Sheet 1 (2)'!$H$4:$S$536,12,FALSE)</f>
        <v/>
      </c>
      <c r="AC117" s="63" t="str">
        <f t="shared" si="18"/>
        <v/>
      </c>
      <c r="AD117" s="63" t="s">
        <v>304</v>
      </c>
      <c r="AE117" s="63" t="str">
        <f>VLOOKUP(G117,'Sheet 1 (2)'!$H$4:$AF$536,25,FALSE)</f>
        <v/>
      </c>
      <c r="AF117" s="63" t="s">
        <v>882</v>
      </c>
      <c r="AG117" s="63" t="str">
        <f t="shared" si="13"/>
        <v/>
      </c>
      <c r="AH117" s="63" t="s">
        <v>304</v>
      </c>
      <c r="AI117" s="63" t="str">
        <f>VLOOKUP(G117,'Sheet 1 (2)'!$H$4:$AG$536,26,FALSE)</f>
        <v/>
      </c>
      <c r="AJ117" s="63" t="s">
        <v>301</v>
      </c>
      <c r="AK117" s="63" t="s">
        <v>304</v>
      </c>
      <c r="AL117" s="63" t="str">
        <f>VLOOKUP(G117,'Sheet 1 (2)'!$H$4:$AH$536,27,FALSE)</f>
        <v/>
      </c>
      <c r="AM117" s="63" t="s">
        <v>874</v>
      </c>
      <c r="AN117" s="63">
        <v>1</v>
      </c>
      <c r="AO117" s="63">
        <f t="shared" si="10"/>
        <v>0</v>
      </c>
      <c r="AP117" s="71"/>
      <c r="AQ117" s="71"/>
      <c r="AR117" s="71"/>
    </row>
    <row r="118" spans="1:44" ht="15.75" customHeight="1">
      <c r="A118" s="63" t="s">
        <v>634</v>
      </c>
      <c r="B118" s="63" t="s">
        <v>34</v>
      </c>
      <c r="C118" s="63" t="s">
        <v>883</v>
      </c>
      <c r="D118" s="63" t="s">
        <v>61</v>
      </c>
      <c r="E118" s="63" t="s">
        <v>884</v>
      </c>
      <c r="F118" s="63" t="s">
        <v>62</v>
      </c>
      <c r="G118" s="63" t="s">
        <v>885</v>
      </c>
      <c r="H118" s="63" t="s">
        <v>886</v>
      </c>
      <c r="I118" s="63" t="s">
        <v>329</v>
      </c>
      <c r="J118" s="63"/>
      <c r="K118" s="63"/>
      <c r="L118" s="63" t="s">
        <v>887</v>
      </c>
      <c r="M118" s="63" t="s">
        <v>888</v>
      </c>
      <c r="N118" s="63" t="s">
        <v>304</v>
      </c>
      <c r="O118" s="63" t="str">
        <f>VLOOKUP(G118,'Sheet 1 (2)'!$H$4:$M$536,6,FALSE)</f>
        <v/>
      </c>
      <c r="P118" s="63" t="s">
        <v>889</v>
      </c>
      <c r="Q118" s="63"/>
      <c r="R118" s="63" t="s">
        <v>890</v>
      </c>
      <c r="S118" s="63" t="s">
        <v>304</v>
      </c>
      <c r="T118" s="63" t="str">
        <f>VLOOKUP(G118,'Sheet 1 (2)'!$H$4:$O$536,8,FALSE)</f>
        <v/>
      </c>
      <c r="U118" s="63" t="s">
        <v>804</v>
      </c>
      <c r="V118" s="63" t="s">
        <v>651</v>
      </c>
      <c r="W118" s="63" t="s">
        <v>304</v>
      </c>
      <c r="X118" s="63" t="str">
        <f>VLOOKUP(G118,'Sheet 1 (2)'!$H$4:$Q$536,10,FALSE)</f>
        <v/>
      </c>
      <c r="Y118" s="63" t="str">
        <f t="shared" si="2"/>
        <v/>
      </c>
      <c r="Z118" s="63" t="s">
        <v>891</v>
      </c>
      <c r="AA118" s="63" t="s">
        <v>304</v>
      </c>
      <c r="AB118" s="63" t="str">
        <f>VLOOKUP(G118,'Sheet 1 (2)'!$H$4:$S$536,12,FALSE)</f>
        <v/>
      </c>
      <c r="AC118" s="63" t="str">
        <f t="shared" si="18"/>
        <v/>
      </c>
      <c r="AD118" s="63" t="s">
        <v>304</v>
      </c>
      <c r="AE118" s="63" t="str">
        <f>VLOOKUP(G118,'Sheet 1 (2)'!$H$4:$AF$536,25,FALSE)</f>
        <v/>
      </c>
      <c r="AF118" s="63" t="s">
        <v>418</v>
      </c>
      <c r="AG118" s="63" t="s">
        <v>892</v>
      </c>
      <c r="AH118" s="63" t="s">
        <v>304</v>
      </c>
      <c r="AI118" s="63" t="str">
        <f>VLOOKUP(G118,'Sheet 1 (2)'!$H$4:$AG$536,26,FALSE)</f>
        <v/>
      </c>
      <c r="AJ118" s="63" t="s">
        <v>329</v>
      </c>
      <c r="AK118" s="63" t="s">
        <v>304</v>
      </c>
      <c r="AL118" s="63" t="str">
        <f>VLOOKUP(G118,'Sheet 1 (2)'!$H$4:$AH$536,27,FALSE)</f>
        <v/>
      </c>
      <c r="AM118" s="63" t="str">
        <f t="shared" ref="AM118:AM150" si="19">IF(AK118&lt;&gt;"",AK118,AL118)</f>
        <v/>
      </c>
      <c r="AN118" s="63">
        <v>1</v>
      </c>
      <c r="AO118" s="63">
        <f t="shared" si="10"/>
        <v>1</v>
      </c>
      <c r="AP118" s="71" t="s">
        <v>329</v>
      </c>
      <c r="AQ118" s="71" t="s">
        <v>329</v>
      </c>
      <c r="AR118" s="71" t="s">
        <v>329</v>
      </c>
    </row>
    <row r="119" spans="1:44" ht="15.75" customHeight="1">
      <c r="A119" s="63" t="s">
        <v>634</v>
      </c>
      <c r="B119" s="63" t="s">
        <v>34</v>
      </c>
      <c r="C119" s="63" t="s">
        <v>883</v>
      </c>
      <c r="D119" s="63" t="s">
        <v>61</v>
      </c>
      <c r="E119" s="63" t="s">
        <v>884</v>
      </c>
      <c r="F119" s="63" t="s">
        <v>62</v>
      </c>
      <c r="G119" s="63" t="s">
        <v>893</v>
      </c>
      <c r="H119" s="63" t="s">
        <v>894</v>
      </c>
      <c r="I119" s="63" t="s">
        <v>329</v>
      </c>
      <c r="J119" s="63"/>
      <c r="K119" s="63"/>
      <c r="L119" s="63" t="s">
        <v>887</v>
      </c>
      <c r="M119" s="63" t="s">
        <v>895</v>
      </c>
      <c r="N119" s="63" t="s">
        <v>304</v>
      </c>
      <c r="O119" s="63" t="str">
        <f>VLOOKUP(G119,'Sheet 1 (2)'!$H$4:$M$536,6,FALSE)</f>
        <v/>
      </c>
      <c r="P119" s="63" t="s">
        <v>896</v>
      </c>
      <c r="Q119" s="63"/>
      <c r="R119" s="63" t="s">
        <v>890</v>
      </c>
      <c r="S119" s="63" t="s">
        <v>304</v>
      </c>
      <c r="T119" s="63" t="str">
        <f>VLOOKUP(G119,'Sheet 1 (2)'!$H$4:$O$536,8,FALSE)</f>
        <v/>
      </c>
      <c r="U119" s="63" t="s">
        <v>804</v>
      </c>
      <c r="V119" s="63" t="s">
        <v>651</v>
      </c>
      <c r="W119" s="63" t="s">
        <v>304</v>
      </c>
      <c r="X119" s="63" t="str">
        <f>VLOOKUP(G119,'Sheet 1 (2)'!$H$4:$Q$536,10,FALSE)</f>
        <v/>
      </c>
      <c r="Y119" s="63" t="str">
        <f t="shared" si="2"/>
        <v/>
      </c>
      <c r="Z119" s="63" t="s">
        <v>891</v>
      </c>
      <c r="AA119" s="63" t="s">
        <v>304</v>
      </c>
      <c r="AB119" s="63" t="str">
        <f>VLOOKUP(G119,'Sheet 1 (2)'!$H$4:$S$536,12,FALSE)</f>
        <v/>
      </c>
      <c r="AC119" s="63" t="str">
        <f t="shared" si="18"/>
        <v/>
      </c>
      <c r="AD119" s="63" t="s">
        <v>304</v>
      </c>
      <c r="AE119" s="63" t="str">
        <f>VLOOKUP(G119,'Sheet 1 (2)'!$H$4:$AF$536,25,FALSE)</f>
        <v/>
      </c>
      <c r="AF119" s="63" t="s">
        <v>897</v>
      </c>
      <c r="AG119" s="63" t="str">
        <f>IF(AD119&lt;&gt;"",AD119,AE119)</f>
        <v/>
      </c>
      <c r="AH119" s="63" t="s">
        <v>304</v>
      </c>
      <c r="AI119" s="63" t="str">
        <f>VLOOKUP(G119,'Sheet 1 (2)'!$H$4:$AG$536,26,FALSE)</f>
        <v/>
      </c>
      <c r="AJ119" s="63" t="s">
        <v>329</v>
      </c>
      <c r="AK119" s="63" t="s">
        <v>304</v>
      </c>
      <c r="AL119" s="63" t="str">
        <f>VLOOKUP(G119,'Sheet 1 (2)'!$H$4:$AH$536,27,FALSE)</f>
        <v/>
      </c>
      <c r="AM119" s="63" t="str">
        <f t="shared" si="19"/>
        <v/>
      </c>
      <c r="AN119" s="63">
        <v>1</v>
      </c>
      <c r="AO119" s="63">
        <f t="shared" si="10"/>
        <v>1</v>
      </c>
      <c r="AP119" s="71" t="s">
        <v>329</v>
      </c>
      <c r="AQ119" s="71" t="s">
        <v>329</v>
      </c>
      <c r="AR119" s="71" t="s">
        <v>329</v>
      </c>
    </row>
    <row r="120" spans="1:44" ht="15.75" customHeight="1">
      <c r="A120" s="63" t="s">
        <v>634</v>
      </c>
      <c r="B120" s="63" t="s">
        <v>34</v>
      </c>
      <c r="C120" s="63" t="s">
        <v>883</v>
      </c>
      <c r="D120" s="63" t="s">
        <v>61</v>
      </c>
      <c r="E120" s="63" t="s">
        <v>884</v>
      </c>
      <c r="F120" s="63" t="s">
        <v>62</v>
      </c>
      <c r="G120" s="63" t="s">
        <v>898</v>
      </c>
      <c r="H120" s="63" t="s">
        <v>899</v>
      </c>
      <c r="I120" s="63" t="s">
        <v>329</v>
      </c>
      <c r="J120" s="63"/>
      <c r="K120" s="63"/>
      <c r="L120" s="63" t="s">
        <v>900</v>
      </c>
      <c r="M120" s="63" t="s">
        <v>901</v>
      </c>
      <c r="N120" s="63" t="s">
        <v>304</v>
      </c>
      <c r="O120" s="63" t="str">
        <f>VLOOKUP(G120,'Sheet 1 (2)'!$H$4:$M$536,6,FALSE)</f>
        <v/>
      </c>
      <c r="P120" s="63" t="s">
        <v>896</v>
      </c>
      <c r="Q120" s="63"/>
      <c r="R120" s="63" t="s">
        <v>890</v>
      </c>
      <c r="S120" s="63" t="s">
        <v>304</v>
      </c>
      <c r="T120" s="63" t="str">
        <f>VLOOKUP(G120,'Sheet 1 (2)'!$H$4:$O$536,8,FALSE)</f>
        <v/>
      </c>
      <c r="U120" s="63" t="s">
        <v>804</v>
      </c>
      <c r="V120" s="63" t="s">
        <v>651</v>
      </c>
      <c r="W120" s="63" t="s">
        <v>304</v>
      </c>
      <c r="X120" s="63" t="str">
        <f>VLOOKUP(G120,'Sheet 1 (2)'!$H$4:$Q$536,10,FALSE)</f>
        <v/>
      </c>
      <c r="Y120" s="63" t="str">
        <f t="shared" si="2"/>
        <v/>
      </c>
      <c r="Z120" s="63" t="s">
        <v>891</v>
      </c>
      <c r="AA120" s="63" t="s">
        <v>304</v>
      </c>
      <c r="AB120" s="63" t="str">
        <f>VLOOKUP(G120,'Sheet 1 (2)'!$H$4:$S$536,12,FALSE)</f>
        <v/>
      </c>
      <c r="AC120" s="63" t="str">
        <f t="shared" si="18"/>
        <v/>
      </c>
      <c r="AD120" s="63" t="s">
        <v>304</v>
      </c>
      <c r="AE120" s="63" t="str">
        <f>VLOOKUP(G120,'Sheet 1 (2)'!$H$4:$AF$536,25,FALSE)</f>
        <v/>
      </c>
      <c r="AF120" s="63" t="s">
        <v>334</v>
      </c>
      <c r="AG120" s="63" t="str">
        <f>IF(AD120&lt;&gt;"",AD120,AE120)</f>
        <v/>
      </c>
      <c r="AH120" s="63" t="s">
        <v>304</v>
      </c>
      <c r="AI120" s="63" t="str">
        <f>VLOOKUP(G120,'Sheet 1 (2)'!$H$4:$AG$536,26,FALSE)</f>
        <v/>
      </c>
      <c r="AJ120" s="63" t="s">
        <v>329</v>
      </c>
      <c r="AK120" s="63" t="s">
        <v>304</v>
      </c>
      <c r="AL120" s="63" t="str">
        <f>VLOOKUP(G120,'Sheet 1 (2)'!$H$4:$AH$536,27,FALSE)</f>
        <v/>
      </c>
      <c r="AM120" s="63" t="str">
        <f t="shared" si="19"/>
        <v/>
      </c>
      <c r="AN120" s="63">
        <v>1</v>
      </c>
      <c r="AO120" s="63">
        <f t="shared" si="10"/>
        <v>1</v>
      </c>
      <c r="AP120" s="71" t="s">
        <v>329</v>
      </c>
      <c r="AQ120" s="71" t="s">
        <v>329</v>
      </c>
      <c r="AR120" s="71" t="s">
        <v>329</v>
      </c>
    </row>
    <row r="121" spans="1:44" ht="15.75" customHeight="1">
      <c r="A121" s="63" t="s">
        <v>634</v>
      </c>
      <c r="B121" s="63" t="s">
        <v>34</v>
      </c>
      <c r="C121" s="63" t="s">
        <v>883</v>
      </c>
      <c r="D121" s="63" t="s">
        <v>61</v>
      </c>
      <c r="E121" s="63" t="s">
        <v>884</v>
      </c>
      <c r="F121" s="63" t="s">
        <v>62</v>
      </c>
      <c r="G121" s="63" t="s">
        <v>902</v>
      </c>
      <c r="H121" s="63" t="s">
        <v>903</v>
      </c>
      <c r="I121" s="63" t="s">
        <v>329</v>
      </c>
      <c r="J121" s="63"/>
      <c r="K121" s="63"/>
      <c r="L121" s="63" t="s">
        <v>887</v>
      </c>
      <c r="M121" s="63" t="s">
        <v>904</v>
      </c>
      <c r="N121" s="63" t="s">
        <v>304</v>
      </c>
      <c r="O121" s="63" t="str">
        <f>VLOOKUP(G121,'Sheet 1 (2)'!$H$4:$M$536,6,FALSE)</f>
        <v/>
      </c>
      <c r="P121" s="63" t="s">
        <v>896</v>
      </c>
      <c r="Q121" s="63"/>
      <c r="R121" s="63" t="s">
        <v>890</v>
      </c>
      <c r="S121" s="63" t="s">
        <v>304</v>
      </c>
      <c r="T121" s="63" t="str">
        <f>VLOOKUP(G121,'Sheet 1 (2)'!$H$4:$O$536,8,FALSE)</f>
        <v/>
      </c>
      <c r="U121" s="63" t="s">
        <v>804</v>
      </c>
      <c r="V121" s="63" t="s">
        <v>651</v>
      </c>
      <c r="W121" s="63" t="s">
        <v>304</v>
      </c>
      <c r="X121" s="63" t="str">
        <f>VLOOKUP(G121,'Sheet 1 (2)'!$H$4:$Q$536,10,FALSE)</f>
        <v/>
      </c>
      <c r="Y121" s="63" t="str">
        <f t="shared" si="2"/>
        <v/>
      </c>
      <c r="Z121" s="63" t="s">
        <v>891</v>
      </c>
      <c r="AA121" s="63" t="s">
        <v>304</v>
      </c>
      <c r="AB121" s="63" t="str">
        <f>VLOOKUP(G121,'Sheet 1 (2)'!$H$4:$S$536,12,FALSE)</f>
        <v/>
      </c>
      <c r="AC121" s="63" t="str">
        <f t="shared" si="18"/>
        <v/>
      </c>
      <c r="AD121" s="63" t="s">
        <v>304</v>
      </c>
      <c r="AE121" s="63" t="str">
        <f>VLOOKUP(G121,'Sheet 1 (2)'!$H$4:$AF$536,25,FALSE)</f>
        <v/>
      </c>
      <c r="AF121" s="63" t="s">
        <v>905</v>
      </c>
      <c r="AG121" s="63" t="str">
        <f>IF(AD121&lt;&gt;"",AD121,AE121)</f>
        <v/>
      </c>
      <c r="AH121" s="63" t="s">
        <v>304</v>
      </c>
      <c r="AI121" s="63" t="str">
        <f>VLOOKUP(G121,'Sheet 1 (2)'!$H$4:$AG$536,26,FALSE)</f>
        <v/>
      </c>
      <c r="AJ121" s="63" t="s">
        <v>329</v>
      </c>
      <c r="AK121" s="63" t="s">
        <v>304</v>
      </c>
      <c r="AL121" s="63" t="str">
        <f>VLOOKUP(G121,'Sheet 1 (2)'!$H$4:$AH$536,27,FALSE)</f>
        <v/>
      </c>
      <c r="AM121" s="63" t="str">
        <f t="shared" si="19"/>
        <v/>
      </c>
      <c r="AN121" s="63">
        <v>1</v>
      </c>
      <c r="AO121" s="63">
        <f t="shared" si="10"/>
        <v>1</v>
      </c>
      <c r="AP121" s="71" t="s">
        <v>329</v>
      </c>
      <c r="AQ121" s="71" t="s">
        <v>329</v>
      </c>
      <c r="AR121" s="71" t="s">
        <v>329</v>
      </c>
    </row>
    <row r="122" spans="1:44" ht="15.75" customHeight="1">
      <c r="A122" s="63" t="s">
        <v>634</v>
      </c>
      <c r="B122" s="63" t="s">
        <v>34</v>
      </c>
      <c r="C122" s="63" t="s">
        <v>883</v>
      </c>
      <c r="D122" s="63" t="s">
        <v>61</v>
      </c>
      <c r="E122" s="63" t="s">
        <v>884</v>
      </c>
      <c r="F122" s="63" t="s">
        <v>62</v>
      </c>
      <c r="G122" s="63" t="s">
        <v>906</v>
      </c>
      <c r="H122" s="63" t="s">
        <v>907</v>
      </c>
      <c r="I122" s="63" t="s">
        <v>329</v>
      </c>
      <c r="J122" s="63"/>
      <c r="K122" s="63"/>
      <c r="L122" s="63" t="s">
        <v>887</v>
      </c>
      <c r="M122" s="63" t="s">
        <v>908</v>
      </c>
      <c r="N122" s="63" t="s">
        <v>304</v>
      </c>
      <c r="O122" s="63" t="str">
        <f>VLOOKUP(G122,'Sheet 1 (2)'!$H$4:$M$536,6,FALSE)</f>
        <v/>
      </c>
      <c r="P122" s="63" t="s">
        <v>909</v>
      </c>
      <c r="Q122" s="63"/>
      <c r="R122" s="63" t="s">
        <v>890</v>
      </c>
      <c r="S122" s="63" t="s">
        <v>304</v>
      </c>
      <c r="T122" s="63" t="str">
        <f>VLOOKUP(G122,'Sheet 1 (2)'!$H$4:$O$536,8,FALSE)</f>
        <v/>
      </c>
      <c r="U122" s="63" t="s">
        <v>804</v>
      </c>
      <c r="V122" s="63" t="s">
        <v>651</v>
      </c>
      <c r="W122" s="63" t="s">
        <v>304</v>
      </c>
      <c r="X122" s="63" t="str">
        <f>VLOOKUP(G122,'Sheet 1 (2)'!$H$4:$Q$536,10,FALSE)</f>
        <v/>
      </c>
      <c r="Y122" s="63" t="str">
        <f t="shared" si="2"/>
        <v/>
      </c>
      <c r="Z122" s="63" t="s">
        <v>891</v>
      </c>
      <c r="AA122" s="63" t="s">
        <v>304</v>
      </c>
      <c r="AB122" s="63" t="str">
        <f>VLOOKUP(G122,'Sheet 1 (2)'!$H$4:$S$536,12,FALSE)</f>
        <v/>
      </c>
      <c r="AC122" s="63" t="str">
        <f t="shared" si="18"/>
        <v/>
      </c>
      <c r="AD122" s="63" t="s">
        <v>304</v>
      </c>
      <c r="AE122" s="63" t="str">
        <f>VLOOKUP(G122,'Sheet 1 (2)'!$H$4:$AF$536,25,FALSE)</f>
        <v/>
      </c>
      <c r="AF122" s="63" t="s">
        <v>418</v>
      </c>
      <c r="AG122" s="63" t="s">
        <v>910</v>
      </c>
      <c r="AH122" s="63" t="s">
        <v>304</v>
      </c>
      <c r="AI122" s="63" t="str">
        <f>VLOOKUP(G122,'Sheet 1 (2)'!$H$4:$AG$536,26,FALSE)</f>
        <v/>
      </c>
      <c r="AJ122" s="63" t="s">
        <v>329</v>
      </c>
      <c r="AK122" s="63" t="s">
        <v>304</v>
      </c>
      <c r="AL122" s="63" t="str">
        <f>VLOOKUP(G122,'Sheet 1 (2)'!$H$4:$AH$536,27,FALSE)</f>
        <v/>
      </c>
      <c r="AM122" s="63" t="str">
        <f t="shared" si="19"/>
        <v/>
      </c>
      <c r="AN122" s="63">
        <v>1</v>
      </c>
      <c r="AO122" s="63">
        <f t="shared" si="10"/>
        <v>1</v>
      </c>
      <c r="AP122" s="71" t="s">
        <v>911</v>
      </c>
      <c r="AQ122" s="71" t="s">
        <v>301</v>
      </c>
      <c r="AR122" s="71" t="s">
        <v>329</v>
      </c>
    </row>
    <row r="123" spans="1:44" ht="15.75" customHeight="1">
      <c r="A123" s="63" t="s">
        <v>634</v>
      </c>
      <c r="B123" s="63" t="s">
        <v>34</v>
      </c>
      <c r="C123" s="63" t="s">
        <v>912</v>
      </c>
      <c r="D123" s="63" t="s">
        <v>63</v>
      </c>
      <c r="E123" s="63" t="s">
        <v>913</v>
      </c>
      <c r="F123" s="63" t="s">
        <v>64</v>
      </c>
      <c r="G123" s="63" t="s">
        <v>914</v>
      </c>
      <c r="H123" s="63" t="s">
        <v>915</v>
      </c>
      <c r="I123" s="63" t="s">
        <v>329</v>
      </c>
      <c r="J123" s="63"/>
      <c r="K123" s="63"/>
      <c r="L123" s="63" t="s">
        <v>388</v>
      </c>
      <c r="M123" s="63" t="s">
        <v>916</v>
      </c>
      <c r="N123" s="63" t="s">
        <v>304</v>
      </c>
      <c r="O123" s="63" t="str">
        <f>VLOOKUP(G123,'Sheet 1 (2)'!$H$4:$M$536,6,FALSE)</f>
        <v/>
      </c>
      <c r="P123" s="63" t="str">
        <f t="shared" ref="P123:P128" si="20">IF(N123&lt;&gt;"",N123,O123)</f>
        <v/>
      </c>
      <c r="Q123" s="63"/>
      <c r="R123" s="63" t="s">
        <v>917</v>
      </c>
      <c r="S123" s="63" t="s">
        <v>304</v>
      </c>
      <c r="T123" s="63" t="str">
        <f>VLOOKUP(G123,'Sheet 1 (2)'!$H$4:$O$536,8,FALSE)</f>
        <v/>
      </c>
      <c r="U123" s="63" t="s">
        <v>917</v>
      </c>
      <c r="V123" s="63" t="s">
        <v>651</v>
      </c>
      <c r="W123" s="63" t="s">
        <v>304</v>
      </c>
      <c r="X123" s="63" t="str">
        <f>VLOOKUP(G123,'Sheet 1 (2)'!$H$4:$Q$536,10,FALSE)</f>
        <v/>
      </c>
      <c r="Y123" s="63" t="str">
        <f t="shared" si="2"/>
        <v/>
      </c>
      <c r="Z123" s="63" t="s">
        <v>918</v>
      </c>
      <c r="AA123" s="63" t="s">
        <v>304</v>
      </c>
      <c r="AB123" s="63" t="str">
        <f>VLOOKUP(G123,'Sheet 1 (2)'!$H$4:$S$536,12,FALSE)</f>
        <v/>
      </c>
      <c r="AC123" s="63" t="str">
        <f t="shared" si="18"/>
        <v/>
      </c>
      <c r="AD123" s="63" t="s">
        <v>304</v>
      </c>
      <c r="AE123" s="63" t="str">
        <f>VLOOKUP(G123,'Sheet 1 (2)'!$H$4:$AF$536,25,FALSE)</f>
        <v/>
      </c>
      <c r="AF123" s="63" t="s">
        <v>632</v>
      </c>
      <c r="AG123" s="63" t="str">
        <f t="shared" ref="AG123:AG158" si="21">IF(AD123&lt;&gt;"",AD123,AE123)</f>
        <v/>
      </c>
      <c r="AH123" s="63" t="s">
        <v>304</v>
      </c>
      <c r="AI123" s="63" t="str">
        <f>VLOOKUP(G123,'Sheet 1 (2)'!$H$4:$AG$536,26,FALSE)</f>
        <v/>
      </c>
      <c r="AJ123" s="63" t="s">
        <v>329</v>
      </c>
      <c r="AK123" s="63" t="s">
        <v>304</v>
      </c>
      <c r="AL123" s="63" t="str">
        <f>VLOOKUP(G123,'Sheet 1 (2)'!$H$4:$AH$536,27,FALSE)</f>
        <v/>
      </c>
      <c r="AM123" s="63" t="str">
        <f t="shared" si="19"/>
        <v/>
      </c>
      <c r="AN123" s="63">
        <v>1</v>
      </c>
      <c r="AO123" s="63">
        <f t="shared" si="10"/>
        <v>1</v>
      </c>
      <c r="AP123" s="71" t="s">
        <v>329</v>
      </c>
      <c r="AQ123" s="71" t="s">
        <v>919</v>
      </c>
      <c r="AR123" s="71" t="s">
        <v>301</v>
      </c>
    </row>
    <row r="124" spans="1:44" ht="15.75" customHeight="1">
      <c r="A124" s="63" t="s">
        <v>634</v>
      </c>
      <c r="B124" s="63" t="s">
        <v>34</v>
      </c>
      <c r="C124" s="63" t="s">
        <v>912</v>
      </c>
      <c r="D124" s="63" t="s">
        <v>63</v>
      </c>
      <c r="E124" s="63" t="s">
        <v>913</v>
      </c>
      <c r="F124" s="63" t="s">
        <v>64</v>
      </c>
      <c r="G124" s="63" t="s">
        <v>920</v>
      </c>
      <c r="H124" s="63" t="s">
        <v>921</v>
      </c>
      <c r="I124" s="63" t="s">
        <v>329</v>
      </c>
      <c r="J124" s="63"/>
      <c r="K124" s="63"/>
      <c r="L124" s="63" t="s">
        <v>388</v>
      </c>
      <c r="M124" s="63" t="s">
        <v>922</v>
      </c>
      <c r="N124" s="63" t="s">
        <v>304</v>
      </c>
      <c r="O124" s="63" t="str">
        <f>VLOOKUP(G124,'Sheet 1 (2)'!$H$4:$M$536,6,FALSE)</f>
        <v/>
      </c>
      <c r="P124" s="63" t="str">
        <f t="shared" si="20"/>
        <v/>
      </c>
      <c r="Q124" s="63"/>
      <c r="R124" s="63" t="s">
        <v>923</v>
      </c>
      <c r="S124" s="63" t="s">
        <v>304</v>
      </c>
      <c r="T124" s="63" t="str">
        <f>VLOOKUP(G124,'Sheet 1 (2)'!$H$4:$O$536,8,FALSE)</f>
        <v/>
      </c>
      <c r="U124" s="63" t="s">
        <v>763</v>
      </c>
      <c r="V124" s="63" t="s">
        <v>651</v>
      </c>
      <c r="W124" s="63" t="s">
        <v>304</v>
      </c>
      <c r="X124" s="63" t="str">
        <f>VLOOKUP(G124,'Sheet 1 (2)'!$H$4:$Q$536,10,FALSE)</f>
        <v/>
      </c>
      <c r="Y124" s="63" t="str">
        <f t="shared" si="2"/>
        <v/>
      </c>
      <c r="Z124" s="63" t="s">
        <v>924</v>
      </c>
      <c r="AA124" s="63" t="s">
        <v>304</v>
      </c>
      <c r="AB124" s="63" t="str">
        <f>VLOOKUP(G124,'Sheet 1 (2)'!$H$4:$S$536,12,FALSE)</f>
        <v/>
      </c>
      <c r="AC124" s="63" t="str">
        <f t="shared" si="18"/>
        <v/>
      </c>
      <c r="AD124" s="63" t="s">
        <v>304</v>
      </c>
      <c r="AE124" s="63" t="str">
        <f>VLOOKUP(G124,'Sheet 1 (2)'!$H$4:$AF$536,25,FALSE)</f>
        <v/>
      </c>
      <c r="AF124" s="63" t="s">
        <v>632</v>
      </c>
      <c r="AG124" s="63" t="str">
        <f t="shared" si="21"/>
        <v/>
      </c>
      <c r="AH124" s="63" t="s">
        <v>304</v>
      </c>
      <c r="AI124" s="63" t="str">
        <f>VLOOKUP(G124,'Sheet 1 (2)'!$H$4:$AG$536,26,FALSE)</f>
        <v/>
      </c>
      <c r="AJ124" s="63" t="s">
        <v>329</v>
      </c>
      <c r="AK124" s="63" t="s">
        <v>304</v>
      </c>
      <c r="AL124" s="63" t="str">
        <f>VLOOKUP(G124,'Sheet 1 (2)'!$H$4:$AH$536,27,FALSE)</f>
        <v/>
      </c>
      <c r="AM124" s="63" t="str">
        <f t="shared" si="19"/>
        <v/>
      </c>
      <c r="AN124" s="63">
        <v>1</v>
      </c>
      <c r="AO124" s="63">
        <f t="shared" si="10"/>
        <v>1</v>
      </c>
      <c r="AP124" s="71" t="s">
        <v>329</v>
      </c>
      <c r="AQ124" s="71" t="s">
        <v>919</v>
      </c>
      <c r="AR124" s="71" t="s">
        <v>301</v>
      </c>
    </row>
    <row r="125" spans="1:44" ht="15.75" customHeight="1">
      <c r="A125" s="63" t="s">
        <v>634</v>
      </c>
      <c r="B125" s="63" t="s">
        <v>34</v>
      </c>
      <c r="C125" s="63" t="s">
        <v>912</v>
      </c>
      <c r="D125" s="63" t="s">
        <v>63</v>
      </c>
      <c r="E125" s="63" t="s">
        <v>913</v>
      </c>
      <c r="F125" s="63" t="s">
        <v>64</v>
      </c>
      <c r="G125" s="63" t="s">
        <v>925</v>
      </c>
      <c r="H125" s="63" t="s">
        <v>926</v>
      </c>
      <c r="I125" s="63" t="s">
        <v>329</v>
      </c>
      <c r="J125" s="63"/>
      <c r="K125" s="63"/>
      <c r="L125" s="63" t="s">
        <v>388</v>
      </c>
      <c r="M125" s="63" t="s">
        <v>927</v>
      </c>
      <c r="N125" s="63" t="s">
        <v>304</v>
      </c>
      <c r="O125" s="63" t="str">
        <f>VLOOKUP(G125,'Sheet 1 (2)'!$H$4:$M$536,6,FALSE)</f>
        <v/>
      </c>
      <c r="P125" s="63" t="str">
        <f t="shared" si="20"/>
        <v/>
      </c>
      <c r="Q125" s="63"/>
      <c r="R125" s="63" t="s">
        <v>928</v>
      </c>
      <c r="S125" s="63" t="s">
        <v>304</v>
      </c>
      <c r="T125" s="63" t="str">
        <f>VLOOKUP(G125,'Sheet 1 (2)'!$H$4:$O$536,8,FALSE)</f>
        <v/>
      </c>
      <c r="U125" s="63" t="s">
        <v>763</v>
      </c>
      <c r="V125" s="63" t="s">
        <v>651</v>
      </c>
      <c r="W125" s="63" t="s">
        <v>304</v>
      </c>
      <c r="X125" s="63" t="str">
        <f>VLOOKUP(G125,'Sheet 1 (2)'!$H$4:$Q$536,10,FALSE)</f>
        <v/>
      </c>
      <c r="Y125" s="63" t="str">
        <f t="shared" si="2"/>
        <v/>
      </c>
      <c r="Z125" s="63" t="s">
        <v>929</v>
      </c>
      <c r="AA125" s="63" t="s">
        <v>304</v>
      </c>
      <c r="AB125" s="63" t="str">
        <f>VLOOKUP(G125,'Sheet 1 (2)'!$H$4:$S$536,12,FALSE)</f>
        <v/>
      </c>
      <c r="AC125" s="63" t="str">
        <f t="shared" si="18"/>
        <v/>
      </c>
      <c r="AD125" s="63" t="s">
        <v>304</v>
      </c>
      <c r="AE125" s="63" t="str">
        <f>VLOOKUP(G125,'Sheet 1 (2)'!$H$4:$AF$536,25,FALSE)</f>
        <v/>
      </c>
      <c r="AF125" s="63" t="s">
        <v>632</v>
      </c>
      <c r="AG125" s="63" t="str">
        <f t="shared" si="21"/>
        <v/>
      </c>
      <c r="AH125" s="63" t="s">
        <v>304</v>
      </c>
      <c r="AI125" s="63" t="str">
        <f>VLOOKUP(G125,'Sheet 1 (2)'!$H$4:$AG$536,26,FALSE)</f>
        <v/>
      </c>
      <c r="AJ125" s="63" t="s">
        <v>329</v>
      </c>
      <c r="AK125" s="63" t="s">
        <v>304</v>
      </c>
      <c r="AL125" s="63" t="str">
        <f>VLOOKUP(G125,'Sheet 1 (2)'!$H$4:$AH$536,27,FALSE)</f>
        <v/>
      </c>
      <c r="AM125" s="63" t="str">
        <f t="shared" si="19"/>
        <v/>
      </c>
      <c r="AN125" s="63">
        <v>1</v>
      </c>
      <c r="AO125" s="63">
        <f t="shared" si="10"/>
        <v>1</v>
      </c>
      <c r="AP125" s="71" t="s">
        <v>329</v>
      </c>
      <c r="AQ125" s="71" t="s">
        <v>919</v>
      </c>
      <c r="AR125" s="71" t="s">
        <v>301</v>
      </c>
    </row>
    <row r="126" spans="1:44" ht="15.75" customHeight="1">
      <c r="A126" s="63" t="s">
        <v>634</v>
      </c>
      <c r="B126" s="63" t="s">
        <v>34</v>
      </c>
      <c r="C126" s="63" t="s">
        <v>912</v>
      </c>
      <c r="D126" s="63" t="s">
        <v>63</v>
      </c>
      <c r="E126" s="63" t="s">
        <v>913</v>
      </c>
      <c r="F126" s="63" t="s">
        <v>64</v>
      </c>
      <c r="G126" s="63" t="s">
        <v>930</v>
      </c>
      <c r="H126" s="63" t="s">
        <v>931</v>
      </c>
      <c r="I126" s="63" t="s">
        <v>329</v>
      </c>
      <c r="J126" s="63"/>
      <c r="K126" s="63"/>
      <c r="L126" s="63" t="s">
        <v>388</v>
      </c>
      <c r="M126" s="63" t="s">
        <v>932</v>
      </c>
      <c r="N126" s="63" t="s">
        <v>304</v>
      </c>
      <c r="O126" s="63" t="str">
        <f>VLOOKUP(G126,'Sheet 1 (2)'!$H$4:$M$536,6,FALSE)</f>
        <v/>
      </c>
      <c r="P126" s="63" t="str">
        <f t="shared" si="20"/>
        <v/>
      </c>
      <c r="Q126" s="63"/>
      <c r="R126" s="63" t="s">
        <v>933</v>
      </c>
      <c r="S126" s="63" t="s">
        <v>304</v>
      </c>
      <c r="T126" s="63" t="str">
        <f>VLOOKUP(G126,'Sheet 1 (2)'!$H$4:$O$536,8,FALSE)</f>
        <v/>
      </c>
      <c r="U126" s="63" t="s">
        <v>763</v>
      </c>
      <c r="V126" s="63" t="s">
        <v>651</v>
      </c>
      <c r="W126" s="63" t="s">
        <v>304</v>
      </c>
      <c r="X126" s="63" t="str">
        <f>VLOOKUP(G126,'Sheet 1 (2)'!$H$4:$Q$536,10,FALSE)</f>
        <v/>
      </c>
      <c r="Y126" s="63" t="str">
        <f t="shared" si="2"/>
        <v/>
      </c>
      <c r="Z126" s="63" t="s">
        <v>934</v>
      </c>
      <c r="AA126" s="63" t="s">
        <v>304</v>
      </c>
      <c r="AB126" s="63" t="str">
        <f>VLOOKUP(G126,'Sheet 1 (2)'!$H$4:$S$536,12,FALSE)</f>
        <v/>
      </c>
      <c r="AC126" s="63" t="str">
        <f t="shared" si="18"/>
        <v/>
      </c>
      <c r="AD126" s="63" t="s">
        <v>304</v>
      </c>
      <c r="AE126" s="63" t="str">
        <f>VLOOKUP(G126,'Sheet 1 (2)'!$H$4:$AF$536,25,FALSE)</f>
        <v/>
      </c>
      <c r="AF126" s="63" t="s">
        <v>632</v>
      </c>
      <c r="AG126" s="63" t="str">
        <f t="shared" si="21"/>
        <v/>
      </c>
      <c r="AH126" s="63" t="s">
        <v>304</v>
      </c>
      <c r="AI126" s="63" t="str">
        <f>VLOOKUP(G126,'Sheet 1 (2)'!$H$4:$AG$536,26,FALSE)</f>
        <v/>
      </c>
      <c r="AJ126" s="63" t="s">
        <v>329</v>
      </c>
      <c r="AK126" s="63" t="s">
        <v>304</v>
      </c>
      <c r="AL126" s="63" t="str">
        <f>VLOOKUP(G126,'Sheet 1 (2)'!$H$4:$AH$536,27,FALSE)</f>
        <v/>
      </c>
      <c r="AM126" s="63" t="str">
        <f t="shared" si="19"/>
        <v/>
      </c>
      <c r="AN126" s="63">
        <v>1</v>
      </c>
      <c r="AO126" s="63">
        <f t="shared" si="10"/>
        <v>1</v>
      </c>
      <c r="AP126" s="71" t="s">
        <v>329</v>
      </c>
      <c r="AQ126" s="71" t="s">
        <v>919</v>
      </c>
      <c r="AR126" s="71" t="s">
        <v>301</v>
      </c>
    </row>
    <row r="127" spans="1:44" ht="15.75" customHeight="1">
      <c r="A127" s="63" t="s">
        <v>634</v>
      </c>
      <c r="B127" s="63" t="s">
        <v>34</v>
      </c>
      <c r="C127" s="63" t="s">
        <v>912</v>
      </c>
      <c r="D127" s="63" t="s">
        <v>63</v>
      </c>
      <c r="E127" s="63" t="s">
        <v>913</v>
      </c>
      <c r="F127" s="63" t="s">
        <v>64</v>
      </c>
      <c r="G127" s="63" t="s">
        <v>935</v>
      </c>
      <c r="H127" s="63" t="s">
        <v>936</v>
      </c>
      <c r="I127" s="63" t="s">
        <v>329</v>
      </c>
      <c r="J127" s="63"/>
      <c r="K127" s="63"/>
      <c r="L127" s="63" t="s">
        <v>388</v>
      </c>
      <c r="M127" s="63" t="s">
        <v>937</v>
      </c>
      <c r="N127" s="63" t="s">
        <v>304</v>
      </c>
      <c r="O127" s="63" t="str">
        <f>VLOOKUP(G127,'Sheet 1 (2)'!$H$4:$M$536,6,FALSE)</f>
        <v/>
      </c>
      <c r="P127" s="63" t="str">
        <f t="shared" si="20"/>
        <v/>
      </c>
      <c r="Q127" s="63"/>
      <c r="R127" s="63" t="s">
        <v>933</v>
      </c>
      <c r="S127" s="63" t="s">
        <v>304</v>
      </c>
      <c r="T127" s="63" t="str">
        <f>VLOOKUP(G127,'Sheet 1 (2)'!$H$4:$O$536,8,FALSE)</f>
        <v/>
      </c>
      <c r="U127" s="63" t="s">
        <v>763</v>
      </c>
      <c r="V127" s="63" t="s">
        <v>651</v>
      </c>
      <c r="W127" s="63" t="s">
        <v>304</v>
      </c>
      <c r="X127" s="63" t="str">
        <f>VLOOKUP(G127,'Sheet 1 (2)'!$H$4:$Q$536,10,FALSE)</f>
        <v/>
      </c>
      <c r="Y127" s="63" t="str">
        <f t="shared" si="2"/>
        <v/>
      </c>
      <c r="Z127" s="63" t="s">
        <v>938</v>
      </c>
      <c r="AA127" s="63" t="s">
        <v>304</v>
      </c>
      <c r="AB127" s="63" t="str">
        <f>VLOOKUP(G127,'Sheet 1 (2)'!$H$4:$S$536,12,FALSE)</f>
        <v/>
      </c>
      <c r="AC127" s="63" t="str">
        <f t="shared" si="18"/>
        <v/>
      </c>
      <c r="AD127" s="63" t="s">
        <v>304</v>
      </c>
      <c r="AE127" s="63" t="str">
        <f>VLOOKUP(G127,'Sheet 1 (2)'!$H$4:$AF$536,25,FALSE)</f>
        <v/>
      </c>
      <c r="AF127" s="63" t="s">
        <v>632</v>
      </c>
      <c r="AG127" s="63" t="str">
        <f t="shared" si="21"/>
        <v/>
      </c>
      <c r="AH127" s="63" t="s">
        <v>304</v>
      </c>
      <c r="AI127" s="63" t="str">
        <f>VLOOKUP(G127,'Sheet 1 (2)'!$H$4:$AG$536,26,FALSE)</f>
        <v/>
      </c>
      <c r="AJ127" s="63" t="s">
        <v>329</v>
      </c>
      <c r="AK127" s="63" t="s">
        <v>304</v>
      </c>
      <c r="AL127" s="63" t="str">
        <f>VLOOKUP(G127,'Sheet 1 (2)'!$H$4:$AH$536,27,FALSE)</f>
        <v/>
      </c>
      <c r="AM127" s="63" t="str">
        <f t="shared" si="19"/>
        <v/>
      </c>
      <c r="AN127" s="63">
        <v>1</v>
      </c>
      <c r="AO127" s="63">
        <f t="shared" si="10"/>
        <v>1</v>
      </c>
      <c r="AP127" s="71" t="s">
        <v>329</v>
      </c>
      <c r="AQ127" s="71" t="s">
        <v>919</v>
      </c>
      <c r="AR127" s="71" t="s">
        <v>301</v>
      </c>
    </row>
    <row r="128" spans="1:44" ht="15.75" customHeight="1">
      <c r="A128" s="63" t="s">
        <v>634</v>
      </c>
      <c r="B128" s="63" t="s">
        <v>34</v>
      </c>
      <c r="C128" s="63" t="s">
        <v>912</v>
      </c>
      <c r="D128" s="63" t="s">
        <v>63</v>
      </c>
      <c r="E128" s="63" t="s">
        <v>913</v>
      </c>
      <c r="F128" s="63" t="s">
        <v>64</v>
      </c>
      <c r="G128" s="63" t="s">
        <v>939</v>
      </c>
      <c r="H128" s="63" t="s">
        <v>940</v>
      </c>
      <c r="I128" s="63" t="s">
        <v>329</v>
      </c>
      <c r="J128" s="63"/>
      <c r="K128" s="63"/>
      <c r="L128" s="63" t="s">
        <v>388</v>
      </c>
      <c r="M128" s="63" t="s">
        <v>941</v>
      </c>
      <c r="N128" s="63" t="s">
        <v>304</v>
      </c>
      <c r="O128" s="63" t="str">
        <f>VLOOKUP(G128,'Sheet 1 (2)'!$H$4:$M$536,6,FALSE)</f>
        <v/>
      </c>
      <c r="P128" s="63" t="str">
        <f t="shared" si="20"/>
        <v/>
      </c>
      <c r="Q128" s="63"/>
      <c r="R128" s="63" t="s">
        <v>917</v>
      </c>
      <c r="S128" s="63" t="s">
        <v>304</v>
      </c>
      <c r="T128" s="63" t="str">
        <f>VLOOKUP(G128,'Sheet 1 (2)'!$H$4:$O$536,8,FALSE)</f>
        <v/>
      </c>
      <c r="U128" s="63" t="s">
        <v>917</v>
      </c>
      <c r="V128" s="63" t="s">
        <v>651</v>
      </c>
      <c r="W128" s="63" t="s">
        <v>304</v>
      </c>
      <c r="X128" s="63" t="str">
        <f>VLOOKUP(G128,'Sheet 1 (2)'!$H$4:$Q$536,10,FALSE)</f>
        <v/>
      </c>
      <c r="Y128" s="63" t="str">
        <f t="shared" si="2"/>
        <v/>
      </c>
      <c r="Z128" s="63" t="s">
        <v>942</v>
      </c>
      <c r="AA128" s="63" t="s">
        <v>304</v>
      </c>
      <c r="AB128" s="63" t="str">
        <f>VLOOKUP(G128,'Sheet 1 (2)'!$H$4:$S$536,12,FALSE)</f>
        <v/>
      </c>
      <c r="AC128" s="63" t="str">
        <f t="shared" si="18"/>
        <v/>
      </c>
      <c r="AD128" s="63" t="s">
        <v>304</v>
      </c>
      <c r="AE128" s="63" t="str">
        <f>VLOOKUP(G128,'Sheet 1 (2)'!$H$4:$AF$536,25,FALSE)</f>
        <v/>
      </c>
      <c r="AF128" s="63" t="s">
        <v>632</v>
      </c>
      <c r="AG128" s="63" t="str">
        <f t="shared" si="21"/>
        <v/>
      </c>
      <c r="AH128" s="63" t="s">
        <v>304</v>
      </c>
      <c r="AI128" s="63" t="str">
        <f>VLOOKUP(G128,'Sheet 1 (2)'!$H$4:$AG$536,26,FALSE)</f>
        <v/>
      </c>
      <c r="AJ128" s="63" t="s">
        <v>329</v>
      </c>
      <c r="AK128" s="63" t="s">
        <v>304</v>
      </c>
      <c r="AL128" s="63" t="str">
        <f>VLOOKUP(G128,'Sheet 1 (2)'!$H$4:$AH$536,27,FALSE)</f>
        <v/>
      </c>
      <c r="AM128" s="63" t="str">
        <f t="shared" si="19"/>
        <v/>
      </c>
      <c r="AN128" s="63">
        <v>1</v>
      </c>
      <c r="AO128" s="63">
        <f t="shared" si="10"/>
        <v>1</v>
      </c>
      <c r="AP128" s="71" t="s">
        <v>329</v>
      </c>
      <c r="AQ128" s="71" t="s">
        <v>919</v>
      </c>
      <c r="AR128" s="71" t="s">
        <v>301</v>
      </c>
    </row>
    <row r="129" spans="1:44" ht="15.75" customHeight="1">
      <c r="A129" s="63" t="s">
        <v>634</v>
      </c>
      <c r="B129" s="63" t="s">
        <v>34</v>
      </c>
      <c r="C129" s="63" t="s">
        <v>912</v>
      </c>
      <c r="D129" s="63" t="s">
        <v>63</v>
      </c>
      <c r="E129" s="63" t="s">
        <v>913</v>
      </c>
      <c r="F129" s="63" t="s">
        <v>64</v>
      </c>
      <c r="G129" s="63" t="s">
        <v>943</v>
      </c>
      <c r="H129" s="63" t="s">
        <v>944</v>
      </c>
      <c r="I129" s="63" t="s">
        <v>329</v>
      </c>
      <c r="J129" s="63"/>
      <c r="K129" s="63"/>
      <c r="L129" s="63" t="s">
        <v>388</v>
      </c>
      <c r="M129" s="63" t="s">
        <v>945</v>
      </c>
      <c r="N129" s="63" t="s">
        <v>304</v>
      </c>
      <c r="O129" s="63" t="str">
        <f>VLOOKUP(G129,'Sheet 1 (2)'!$H$4:$M$536,6,FALSE)</f>
        <v/>
      </c>
      <c r="P129" s="63" t="s">
        <v>946</v>
      </c>
      <c r="Q129" s="63"/>
      <c r="R129" s="63" t="s">
        <v>917</v>
      </c>
      <c r="S129" s="63" t="s">
        <v>304</v>
      </c>
      <c r="T129" s="63" t="str">
        <f>VLOOKUP(G129,'Sheet 1 (2)'!$H$4:$O$536,8,FALSE)</f>
        <v/>
      </c>
      <c r="U129" s="63" t="s">
        <v>917</v>
      </c>
      <c r="V129" s="63" t="s">
        <v>651</v>
      </c>
      <c r="W129" s="63" t="s">
        <v>304</v>
      </c>
      <c r="X129" s="63" t="str">
        <f>VLOOKUP(G129,'Sheet 1 (2)'!$H$4:$Q$536,10,FALSE)</f>
        <v/>
      </c>
      <c r="Y129" s="63" t="str">
        <f t="shared" si="2"/>
        <v/>
      </c>
      <c r="Z129" s="63" t="s">
        <v>947</v>
      </c>
      <c r="AA129" s="63" t="s">
        <v>304</v>
      </c>
      <c r="AB129" s="63" t="str">
        <f>VLOOKUP(G129,'Sheet 1 (2)'!$H$4:$S$536,12,FALSE)</f>
        <v/>
      </c>
      <c r="AC129" s="63" t="str">
        <f t="shared" si="18"/>
        <v/>
      </c>
      <c r="AD129" s="63" t="s">
        <v>304</v>
      </c>
      <c r="AE129" s="63" t="str">
        <f>VLOOKUP(G129,'Sheet 1 (2)'!$H$4:$AF$536,25,FALSE)</f>
        <v/>
      </c>
      <c r="AF129" s="63" t="s">
        <v>632</v>
      </c>
      <c r="AG129" s="63" t="str">
        <f t="shared" si="21"/>
        <v/>
      </c>
      <c r="AH129" s="63" t="s">
        <v>304</v>
      </c>
      <c r="AI129" s="63" t="str">
        <f>VLOOKUP(G129,'Sheet 1 (2)'!$H$4:$AG$536,26,FALSE)</f>
        <v/>
      </c>
      <c r="AJ129" s="63" t="s">
        <v>329</v>
      </c>
      <c r="AK129" s="63" t="s">
        <v>304</v>
      </c>
      <c r="AL129" s="63" t="str">
        <f>VLOOKUP(G129,'Sheet 1 (2)'!$H$4:$AH$536,27,FALSE)</f>
        <v/>
      </c>
      <c r="AM129" s="63" t="str">
        <f t="shared" si="19"/>
        <v/>
      </c>
      <c r="AN129" s="63">
        <v>1</v>
      </c>
      <c r="AO129" s="63">
        <f t="shared" si="10"/>
        <v>1</v>
      </c>
      <c r="AP129" s="71" t="s">
        <v>329</v>
      </c>
      <c r="AQ129" s="71" t="s">
        <v>919</v>
      </c>
      <c r="AR129" s="71" t="s">
        <v>301</v>
      </c>
    </row>
    <row r="130" spans="1:44" ht="15.75" customHeight="1">
      <c r="A130" s="63" t="s">
        <v>634</v>
      </c>
      <c r="B130" s="63" t="s">
        <v>34</v>
      </c>
      <c r="C130" s="63" t="s">
        <v>912</v>
      </c>
      <c r="D130" s="63" t="s">
        <v>63</v>
      </c>
      <c r="E130" s="63" t="s">
        <v>913</v>
      </c>
      <c r="F130" s="63" t="s">
        <v>64</v>
      </c>
      <c r="G130" s="63" t="s">
        <v>948</v>
      </c>
      <c r="H130" s="63" t="s">
        <v>949</v>
      </c>
      <c r="I130" s="63" t="s">
        <v>329</v>
      </c>
      <c r="J130" s="63"/>
      <c r="K130" s="63"/>
      <c r="L130" s="63" t="s">
        <v>388</v>
      </c>
      <c r="M130" s="63" t="s">
        <v>945</v>
      </c>
      <c r="N130" s="63" t="s">
        <v>304</v>
      </c>
      <c r="O130" s="63" t="str">
        <f>VLOOKUP(G130,'Sheet 1 (2)'!$H$4:$M$536,6,FALSE)</f>
        <v/>
      </c>
      <c r="P130" s="63" t="str">
        <f t="shared" ref="P130:P158" si="22">IF(N130&lt;&gt;"",N130,O130)</f>
        <v/>
      </c>
      <c r="Q130" s="63"/>
      <c r="R130" s="63" t="s">
        <v>917</v>
      </c>
      <c r="S130" s="63" t="s">
        <v>304</v>
      </c>
      <c r="T130" s="63" t="str">
        <f>VLOOKUP(G130,'Sheet 1 (2)'!$H$4:$O$536,8,FALSE)</f>
        <v/>
      </c>
      <c r="U130" s="63" t="s">
        <v>917</v>
      </c>
      <c r="V130" s="63" t="s">
        <v>651</v>
      </c>
      <c r="W130" s="63" t="s">
        <v>304</v>
      </c>
      <c r="X130" s="63" t="str">
        <f>VLOOKUP(G130,'Sheet 1 (2)'!$H$4:$Q$536,10,FALSE)</f>
        <v/>
      </c>
      <c r="Y130" s="63" t="str">
        <f t="shared" si="2"/>
        <v/>
      </c>
      <c r="Z130" s="63" t="s">
        <v>950</v>
      </c>
      <c r="AA130" s="63" t="s">
        <v>304</v>
      </c>
      <c r="AB130" s="63" t="str">
        <f>VLOOKUP(G130,'Sheet 1 (2)'!$H$4:$S$536,12,FALSE)</f>
        <v/>
      </c>
      <c r="AC130" s="63" t="str">
        <f t="shared" si="18"/>
        <v/>
      </c>
      <c r="AD130" s="63" t="s">
        <v>304</v>
      </c>
      <c r="AE130" s="63" t="str">
        <f>VLOOKUP(G130,'Sheet 1 (2)'!$H$4:$AF$536,25,FALSE)</f>
        <v/>
      </c>
      <c r="AF130" s="63" t="s">
        <v>632</v>
      </c>
      <c r="AG130" s="63" t="str">
        <f t="shared" si="21"/>
        <v/>
      </c>
      <c r="AH130" s="63" t="s">
        <v>304</v>
      </c>
      <c r="AI130" s="63" t="str">
        <f>VLOOKUP(G130,'Sheet 1 (2)'!$H$4:$AG$536,26,FALSE)</f>
        <v/>
      </c>
      <c r="AJ130" s="63" t="s">
        <v>329</v>
      </c>
      <c r="AK130" s="63" t="s">
        <v>304</v>
      </c>
      <c r="AL130" s="63" t="str">
        <f>VLOOKUP(G130,'Sheet 1 (2)'!$H$4:$AH$536,27,FALSE)</f>
        <v/>
      </c>
      <c r="AM130" s="63" t="str">
        <f t="shared" si="19"/>
        <v/>
      </c>
      <c r="AN130" s="63">
        <v>1</v>
      </c>
      <c r="AO130" s="63">
        <f t="shared" ref="AO130:AO193" si="23">+IF(AJ130="SI",1,0)</f>
        <v>1</v>
      </c>
      <c r="AP130" s="71" t="s">
        <v>329</v>
      </c>
      <c r="AQ130" s="71" t="s">
        <v>919</v>
      </c>
      <c r="AR130" s="71" t="s">
        <v>301</v>
      </c>
    </row>
    <row r="131" spans="1:44" ht="15.75" customHeight="1">
      <c r="A131" s="63" t="s">
        <v>634</v>
      </c>
      <c r="B131" s="63" t="s">
        <v>34</v>
      </c>
      <c r="C131" s="63" t="s">
        <v>912</v>
      </c>
      <c r="D131" s="63" t="s">
        <v>63</v>
      </c>
      <c r="E131" s="63" t="s">
        <v>913</v>
      </c>
      <c r="F131" s="63" t="s">
        <v>64</v>
      </c>
      <c r="G131" s="63" t="s">
        <v>951</v>
      </c>
      <c r="H131" s="63" t="s">
        <v>952</v>
      </c>
      <c r="I131" s="63" t="s">
        <v>329</v>
      </c>
      <c r="J131" s="63"/>
      <c r="K131" s="63"/>
      <c r="L131" s="63" t="s">
        <v>388</v>
      </c>
      <c r="M131" s="63" t="s">
        <v>953</v>
      </c>
      <c r="N131" s="63" t="s">
        <v>304</v>
      </c>
      <c r="O131" s="63" t="str">
        <f>VLOOKUP(G131,'Sheet 1 (2)'!$H$4:$M$536,6,FALSE)</f>
        <v/>
      </c>
      <c r="P131" s="63" t="str">
        <f t="shared" si="22"/>
        <v/>
      </c>
      <c r="Q131" s="63"/>
      <c r="R131" s="63" t="s">
        <v>954</v>
      </c>
      <c r="S131" s="63" t="s">
        <v>304</v>
      </c>
      <c r="T131" s="63" t="str">
        <f>VLOOKUP(G131,'Sheet 1 (2)'!$H$4:$O$536,8,FALSE)</f>
        <v/>
      </c>
      <c r="U131" s="63" t="s">
        <v>763</v>
      </c>
      <c r="V131" s="63" t="s">
        <v>651</v>
      </c>
      <c r="W131" s="63" t="s">
        <v>304</v>
      </c>
      <c r="X131" s="63" t="str">
        <f>VLOOKUP(G131,'Sheet 1 (2)'!$H$4:$Q$536,10,FALSE)</f>
        <v/>
      </c>
      <c r="Y131" s="63" t="str">
        <f t="shared" si="2"/>
        <v/>
      </c>
      <c r="Z131" s="63" t="s">
        <v>955</v>
      </c>
      <c r="AA131" s="63" t="s">
        <v>304</v>
      </c>
      <c r="AB131" s="63" t="str">
        <f>VLOOKUP(G131,'Sheet 1 (2)'!$H$4:$S$536,12,FALSE)</f>
        <v/>
      </c>
      <c r="AC131" s="63" t="str">
        <f t="shared" si="18"/>
        <v/>
      </c>
      <c r="AD131" s="63" t="s">
        <v>304</v>
      </c>
      <c r="AE131" s="63" t="str">
        <f>VLOOKUP(G131,'Sheet 1 (2)'!$H$4:$AF$536,25,FALSE)</f>
        <v/>
      </c>
      <c r="AF131" s="63" t="s">
        <v>429</v>
      </c>
      <c r="AG131" s="63" t="str">
        <f t="shared" si="21"/>
        <v/>
      </c>
      <c r="AH131" s="63" t="s">
        <v>304</v>
      </c>
      <c r="AI131" s="63" t="str">
        <f>VLOOKUP(G131,'Sheet 1 (2)'!$H$4:$AG$536,26,FALSE)</f>
        <v/>
      </c>
      <c r="AJ131" s="63" t="s">
        <v>329</v>
      </c>
      <c r="AK131" s="63" t="s">
        <v>304</v>
      </c>
      <c r="AL131" s="63" t="str">
        <f>VLOOKUP(G131,'Sheet 1 (2)'!$H$4:$AH$536,27,FALSE)</f>
        <v/>
      </c>
      <c r="AM131" s="63" t="str">
        <f t="shared" si="19"/>
        <v/>
      </c>
      <c r="AN131" s="63">
        <v>1</v>
      </c>
      <c r="AO131" s="63">
        <f t="shared" si="23"/>
        <v>1</v>
      </c>
      <c r="AP131" s="71" t="s">
        <v>329</v>
      </c>
      <c r="AQ131" s="71" t="s">
        <v>919</v>
      </c>
      <c r="AR131" s="71" t="s">
        <v>301</v>
      </c>
    </row>
    <row r="132" spans="1:44" ht="15.75" customHeight="1">
      <c r="A132" s="63" t="s">
        <v>634</v>
      </c>
      <c r="B132" s="63" t="s">
        <v>34</v>
      </c>
      <c r="C132" s="63" t="s">
        <v>912</v>
      </c>
      <c r="D132" s="63" t="s">
        <v>63</v>
      </c>
      <c r="E132" s="63" t="s">
        <v>913</v>
      </c>
      <c r="F132" s="63" t="s">
        <v>64</v>
      </c>
      <c r="G132" s="63" t="s">
        <v>956</v>
      </c>
      <c r="H132" s="63" t="s">
        <v>957</v>
      </c>
      <c r="I132" s="63" t="s">
        <v>329</v>
      </c>
      <c r="J132" s="63"/>
      <c r="K132" s="63"/>
      <c r="L132" s="63" t="s">
        <v>388</v>
      </c>
      <c r="M132" s="63" t="s">
        <v>958</v>
      </c>
      <c r="N132" s="63" t="s">
        <v>304</v>
      </c>
      <c r="O132" s="63" t="str">
        <f>VLOOKUP(G132,'Sheet 1 (2)'!$H$4:$M$536,6,FALSE)</f>
        <v/>
      </c>
      <c r="P132" s="63" t="str">
        <f t="shared" si="22"/>
        <v/>
      </c>
      <c r="Q132" s="63"/>
      <c r="R132" s="63" t="s">
        <v>917</v>
      </c>
      <c r="S132" s="63" t="s">
        <v>304</v>
      </c>
      <c r="T132" s="63" t="str">
        <f>VLOOKUP(G132,'Sheet 1 (2)'!$H$4:$O$536,8,FALSE)</f>
        <v/>
      </c>
      <c r="U132" s="63" t="s">
        <v>917</v>
      </c>
      <c r="V132" s="63" t="s">
        <v>651</v>
      </c>
      <c r="W132" s="63" t="s">
        <v>304</v>
      </c>
      <c r="X132" s="63" t="str">
        <f>VLOOKUP(G132,'Sheet 1 (2)'!$H$4:$Q$536,10,FALSE)</f>
        <v/>
      </c>
      <c r="Y132" s="63" t="str">
        <f t="shared" si="2"/>
        <v/>
      </c>
      <c r="Z132" s="63" t="s">
        <v>959</v>
      </c>
      <c r="AA132" s="63" t="s">
        <v>304</v>
      </c>
      <c r="AB132" s="63" t="str">
        <f>VLOOKUP(G132,'Sheet 1 (2)'!$H$4:$S$536,12,FALSE)</f>
        <v/>
      </c>
      <c r="AC132" s="63" t="str">
        <f t="shared" si="18"/>
        <v/>
      </c>
      <c r="AD132" s="63" t="s">
        <v>304</v>
      </c>
      <c r="AE132" s="63" t="str">
        <f>VLOOKUP(G132,'Sheet 1 (2)'!$H$4:$AF$536,25,FALSE)</f>
        <v/>
      </c>
      <c r="AF132" s="63" t="s">
        <v>429</v>
      </c>
      <c r="AG132" s="63" t="str">
        <f t="shared" si="21"/>
        <v/>
      </c>
      <c r="AH132" s="63" t="s">
        <v>304</v>
      </c>
      <c r="AI132" s="63" t="str">
        <f>VLOOKUP(G132,'Sheet 1 (2)'!$H$4:$AG$536,26,FALSE)</f>
        <v/>
      </c>
      <c r="AJ132" s="63" t="s">
        <v>329</v>
      </c>
      <c r="AK132" s="63" t="s">
        <v>304</v>
      </c>
      <c r="AL132" s="63" t="str">
        <f>VLOOKUP(G132,'Sheet 1 (2)'!$H$4:$AH$536,27,FALSE)</f>
        <v/>
      </c>
      <c r="AM132" s="63" t="str">
        <f t="shared" si="19"/>
        <v/>
      </c>
      <c r="AN132" s="63">
        <v>1</v>
      </c>
      <c r="AO132" s="63">
        <f t="shared" si="23"/>
        <v>1</v>
      </c>
      <c r="AP132" s="71" t="s">
        <v>329</v>
      </c>
      <c r="AQ132" s="71" t="s">
        <v>919</v>
      </c>
      <c r="AR132" s="71" t="s">
        <v>301</v>
      </c>
    </row>
    <row r="133" spans="1:44" ht="15.75" customHeight="1">
      <c r="A133" s="63" t="s">
        <v>634</v>
      </c>
      <c r="B133" s="63" t="s">
        <v>34</v>
      </c>
      <c r="C133" s="63" t="s">
        <v>912</v>
      </c>
      <c r="D133" s="63" t="s">
        <v>63</v>
      </c>
      <c r="E133" s="63" t="s">
        <v>913</v>
      </c>
      <c r="F133" s="63" t="s">
        <v>64</v>
      </c>
      <c r="G133" s="63" t="s">
        <v>960</v>
      </c>
      <c r="H133" s="63" t="s">
        <v>961</v>
      </c>
      <c r="I133" s="63" t="s">
        <v>329</v>
      </c>
      <c r="J133" s="63"/>
      <c r="K133" s="63"/>
      <c r="L133" s="63" t="s">
        <v>388</v>
      </c>
      <c r="M133" s="63" t="s">
        <v>945</v>
      </c>
      <c r="N133" s="63" t="s">
        <v>304</v>
      </c>
      <c r="O133" s="63" t="str">
        <f>VLOOKUP(G133,'Sheet 1 (2)'!$H$4:$M$536,6,FALSE)</f>
        <v/>
      </c>
      <c r="P133" s="63" t="str">
        <f t="shared" si="22"/>
        <v/>
      </c>
      <c r="Q133" s="63"/>
      <c r="R133" s="63" t="s">
        <v>954</v>
      </c>
      <c r="S133" s="63" t="s">
        <v>304</v>
      </c>
      <c r="T133" s="63" t="str">
        <f>VLOOKUP(G133,'Sheet 1 (2)'!$H$4:$O$536,8,FALSE)</f>
        <v/>
      </c>
      <c r="U133" s="63" t="s">
        <v>763</v>
      </c>
      <c r="V133" s="63" t="s">
        <v>651</v>
      </c>
      <c r="W133" s="63" t="s">
        <v>304</v>
      </c>
      <c r="X133" s="63" t="str">
        <f>VLOOKUP(G133,'Sheet 1 (2)'!$H$4:$Q$536,10,FALSE)</f>
        <v/>
      </c>
      <c r="Y133" s="63" t="str">
        <f t="shared" si="2"/>
        <v/>
      </c>
      <c r="Z133" s="63" t="s">
        <v>962</v>
      </c>
      <c r="AA133" s="63" t="s">
        <v>304</v>
      </c>
      <c r="AB133" s="63" t="str">
        <f>VLOOKUP(G133,'Sheet 1 (2)'!$H$4:$S$536,12,FALSE)</f>
        <v/>
      </c>
      <c r="AC133" s="63" t="str">
        <f t="shared" si="18"/>
        <v/>
      </c>
      <c r="AD133" s="63" t="s">
        <v>304</v>
      </c>
      <c r="AE133" s="63" t="str">
        <f>VLOOKUP(G133,'Sheet 1 (2)'!$H$4:$AF$536,25,FALSE)</f>
        <v/>
      </c>
      <c r="AF133" s="63" t="s">
        <v>632</v>
      </c>
      <c r="AG133" s="63" t="str">
        <f t="shared" si="21"/>
        <v/>
      </c>
      <c r="AH133" s="63" t="s">
        <v>304</v>
      </c>
      <c r="AI133" s="63" t="str">
        <f>VLOOKUP(G133,'Sheet 1 (2)'!$H$4:$AG$536,26,FALSE)</f>
        <v/>
      </c>
      <c r="AJ133" s="63" t="s">
        <v>329</v>
      </c>
      <c r="AK133" s="63" t="s">
        <v>304</v>
      </c>
      <c r="AL133" s="63" t="str">
        <f>VLOOKUP(G133,'Sheet 1 (2)'!$H$4:$AH$536,27,FALSE)</f>
        <v/>
      </c>
      <c r="AM133" s="63" t="str">
        <f t="shared" si="19"/>
        <v/>
      </c>
      <c r="AN133" s="63">
        <v>1</v>
      </c>
      <c r="AO133" s="63">
        <f t="shared" si="23"/>
        <v>1</v>
      </c>
      <c r="AP133" s="71" t="s">
        <v>329</v>
      </c>
      <c r="AQ133" s="71" t="s">
        <v>919</v>
      </c>
      <c r="AR133" s="71" t="s">
        <v>301</v>
      </c>
    </row>
    <row r="134" spans="1:44" ht="15.75" customHeight="1">
      <c r="A134" s="63" t="s">
        <v>634</v>
      </c>
      <c r="B134" s="63" t="s">
        <v>34</v>
      </c>
      <c r="C134" s="63" t="s">
        <v>912</v>
      </c>
      <c r="D134" s="63" t="s">
        <v>63</v>
      </c>
      <c r="E134" s="63" t="s">
        <v>913</v>
      </c>
      <c r="F134" s="63" t="s">
        <v>64</v>
      </c>
      <c r="G134" s="63" t="s">
        <v>963</v>
      </c>
      <c r="H134" s="63" t="s">
        <v>964</v>
      </c>
      <c r="I134" s="63" t="s">
        <v>329</v>
      </c>
      <c r="J134" s="63"/>
      <c r="K134" s="63"/>
      <c r="L134" s="63" t="s">
        <v>388</v>
      </c>
      <c r="M134" s="63" t="s">
        <v>945</v>
      </c>
      <c r="N134" s="63" t="s">
        <v>304</v>
      </c>
      <c r="O134" s="63" t="str">
        <f>VLOOKUP(G134,'Sheet 1 (2)'!$H$4:$M$536,6,FALSE)</f>
        <v/>
      </c>
      <c r="P134" s="63" t="str">
        <f t="shared" si="22"/>
        <v/>
      </c>
      <c r="Q134" s="63"/>
      <c r="R134" s="63" t="s">
        <v>954</v>
      </c>
      <c r="S134" s="63" t="s">
        <v>304</v>
      </c>
      <c r="T134" s="63" t="str">
        <f>VLOOKUP(G134,'Sheet 1 (2)'!$H$4:$O$536,8,FALSE)</f>
        <v/>
      </c>
      <c r="U134" s="63" t="s">
        <v>763</v>
      </c>
      <c r="V134" s="63" t="s">
        <v>651</v>
      </c>
      <c r="W134" s="63" t="s">
        <v>304</v>
      </c>
      <c r="X134" s="63" t="str">
        <f>VLOOKUP(G134,'Sheet 1 (2)'!$H$4:$Q$536,10,FALSE)</f>
        <v/>
      </c>
      <c r="Y134" s="63" t="str">
        <f t="shared" si="2"/>
        <v/>
      </c>
      <c r="Z134" s="63" t="s">
        <v>965</v>
      </c>
      <c r="AA134" s="63" t="s">
        <v>304</v>
      </c>
      <c r="AB134" s="63" t="str">
        <f>VLOOKUP(G134,'Sheet 1 (2)'!$H$4:$S$536,12,FALSE)</f>
        <v/>
      </c>
      <c r="AC134" s="63" t="str">
        <f t="shared" si="18"/>
        <v/>
      </c>
      <c r="AD134" s="63" t="s">
        <v>304</v>
      </c>
      <c r="AE134" s="63" t="str">
        <f>VLOOKUP(G134,'Sheet 1 (2)'!$H$4:$AF$536,25,FALSE)</f>
        <v/>
      </c>
      <c r="AF134" s="63" t="s">
        <v>429</v>
      </c>
      <c r="AG134" s="63" t="str">
        <f t="shared" si="21"/>
        <v/>
      </c>
      <c r="AH134" s="63" t="s">
        <v>304</v>
      </c>
      <c r="AI134" s="63" t="str">
        <f>VLOOKUP(G134,'Sheet 1 (2)'!$H$4:$AG$536,26,FALSE)</f>
        <v/>
      </c>
      <c r="AJ134" s="63" t="s">
        <v>329</v>
      </c>
      <c r="AK134" s="63" t="s">
        <v>304</v>
      </c>
      <c r="AL134" s="63" t="str">
        <f>VLOOKUP(G134,'Sheet 1 (2)'!$H$4:$AH$536,27,FALSE)</f>
        <v/>
      </c>
      <c r="AM134" s="63" t="str">
        <f t="shared" si="19"/>
        <v/>
      </c>
      <c r="AN134" s="63">
        <v>1</v>
      </c>
      <c r="AO134" s="63">
        <f t="shared" si="23"/>
        <v>1</v>
      </c>
      <c r="AP134" s="71" t="s">
        <v>329</v>
      </c>
      <c r="AQ134" s="71" t="s">
        <v>919</v>
      </c>
      <c r="AR134" s="71" t="s">
        <v>301</v>
      </c>
    </row>
    <row r="135" spans="1:44" ht="15.75" customHeight="1">
      <c r="A135" s="63" t="s">
        <v>634</v>
      </c>
      <c r="B135" s="63" t="s">
        <v>34</v>
      </c>
      <c r="C135" s="63" t="s">
        <v>912</v>
      </c>
      <c r="D135" s="63" t="s">
        <v>63</v>
      </c>
      <c r="E135" s="63" t="s">
        <v>913</v>
      </c>
      <c r="F135" s="63" t="s">
        <v>64</v>
      </c>
      <c r="G135" s="63" t="s">
        <v>966</v>
      </c>
      <c r="H135" s="63" t="s">
        <v>967</v>
      </c>
      <c r="I135" s="63" t="s">
        <v>329</v>
      </c>
      <c r="J135" s="63"/>
      <c r="K135" s="63"/>
      <c r="L135" s="63" t="s">
        <v>388</v>
      </c>
      <c r="M135" s="63" t="s">
        <v>916</v>
      </c>
      <c r="N135" s="63" t="s">
        <v>304</v>
      </c>
      <c r="O135" s="63" t="str">
        <f>VLOOKUP(G135,'Sheet 1 (2)'!$H$4:$M$536,6,FALSE)</f>
        <v/>
      </c>
      <c r="P135" s="63" t="str">
        <f t="shared" si="22"/>
        <v/>
      </c>
      <c r="Q135" s="63"/>
      <c r="R135" s="63" t="s">
        <v>917</v>
      </c>
      <c r="S135" s="63" t="s">
        <v>304</v>
      </c>
      <c r="T135" s="63" t="str">
        <f>VLOOKUP(G135,'Sheet 1 (2)'!$H$4:$O$536,8,FALSE)</f>
        <v/>
      </c>
      <c r="U135" s="63" t="s">
        <v>917</v>
      </c>
      <c r="V135" s="63" t="s">
        <v>651</v>
      </c>
      <c r="W135" s="63" t="s">
        <v>304</v>
      </c>
      <c r="X135" s="63" t="str">
        <f>VLOOKUP(G135,'Sheet 1 (2)'!$H$4:$Q$536,10,FALSE)</f>
        <v/>
      </c>
      <c r="Y135" s="63" t="str">
        <f t="shared" si="2"/>
        <v/>
      </c>
      <c r="Z135" s="63" t="s">
        <v>968</v>
      </c>
      <c r="AA135" s="63" t="s">
        <v>304</v>
      </c>
      <c r="AB135" s="63" t="str">
        <f>VLOOKUP(G135,'Sheet 1 (2)'!$H$4:$S$536,12,FALSE)</f>
        <v/>
      </c>
      <c r="AC135" s="63" t="str">
        <f t="shared" si="18"/>
        <v/>
      </c>
      <c r="AD135" s="63" t="s">
        <v>304</v>
      </c>
      <c r="AE135" s="63" t="str">
        <f>VLOOKUP(G135,'Sheet 1 (2)'!$H$4:$AF$536,25,FALSE)</f>
        <v/>
      </c>
      <c r="AF135" s="63" t="s">
        <v>429</v>
      </c>
      <c r="AG135" s="63" t="str">
        <f t="shared" si="21"/>
        <v/>
      </c>
      <c r="AH135" s="63" t="s">
        <v>304</v>
      </c>
      <c r="AI135" s="63" t="str">
        <f>VLOOKUP(G135,'Sheet 1 (2)'!$H$4:$AG$536,26,FALSE)</f>
        <v/>
      </c>
      <c r="AJ135" s="63" t="s">
        <v>329</v>
      </c>
      <c r="AK135" s="63" t="s">
        <v>304</v>
      </c>
      <c r="AL135" s="63" t="str">
        <f>VLOOKUP(G135,'Sheet 1 (2)'!$H$4:$AH$536,27,FALSE)</f>
        <v/>
      </c>
      <c r="AM135" s="63" t="str">
        <f t="shared" si="19"/>
        <v/>
      </c>
      <c r="AN135" s="63">
        <v>1</v>
      </c>
      <c r="AO135" s="63">
        <f t="shared" si="23"/>
        <v>1</v>
      </c>
      <c r="AP135" s="71" t="s">
        <v>329</v>
      </c>
      <c r="AQ135" s="71" t="s">
        <v>919</v>
      </c>
      <c r="AR135" s="71" t="s">
        <v>301</v>
      </c>
    </row>
    <row r="136" spans="1:44" ht="15.75" customHeight="1">
      <c r="A136" s="63" t="s">
        <v>634</v>
      </c>
      <c r="B136" s="63" t="s">
        <v>34</v>
      </c>
      <c r="C136" s="63" t="s">
        <v>912</v>
      </c>
      <c r="D136" s="63" t="s">
        <v>63</v>
      </c>
      <c r="E136" s="63" t="s">
        <v>913</v>
      </c>
      <c r="F136" s="63" t="s">
        <v>64</v>
      </c>
      <c r="G136" s="63" t="s">
        <v>969</v>
      </c>
      <c r="H136" s="63" t="s">
        <v>970</v>
      </c>
      <c r="I136" s="63" t="s">
        <v>329</v>
      </c>
      <c r="J136" s="63"/>
      <c r="K136" s="63"/>
      <c r="L136" s="63" t="s">
        <v>388</v>
      </c>
      <c r="M136" s="63" t="s">
        <v>945</v>
      </c>
      <c r="N136" s="63" t="s">
        <v>304</v>
      </c>
      <c r="O136" s="63" t="str">
        <f>VLOOKUP(G136,'Sheet 1 (2)'!$H$4:$M$536,6,FALSE)</f>
        <v/>
      </c>
      <c r="P136" s="63" t="str">
        <f t="shared" si="22"/>
        <v/>
      </c>
      <c r="Q136" s="63"/>
      <c r="R136" s="63" t="s">
        <v>917</v>
      </c>
      <c r="S136" s="63" t="s">
        <v>304</v>
      </c>
      <c r="T136" s="63" t="str">
        <f>VLOOKUP(G136,'Sheet 1 (2)'!$H$4:$O$536,8,FALSE)</f>
        <v/>
      </c>
      <c r="U136" s="63" t="s">
        <v>917</v>
      </c>
      <c r="V136" s="63" t="s">
        <v>651</v>
      </c>
      <c r="W136" s="63" t="s">
        <v>304</v>
      </c>
      <c r="X136" s="63" t="str">
        <f>VLOOKUP(G136,'Sheet 1 (2)'!$H$4:$Q$536,10,FALSE)</f>
        <v/>
      </c>
      <c r="Y136" s="63" t="str">
        <f t="shared" si="2"/>
        <v/>
      </c>
      <c r="Z136" s="63" t="s">
        <v>971</v>
      </c>
      <c r="AA136" s="63" t="s">
        <v>304</v>
      </c>
      <c r="AB136" s="63" t="str">
        <f>VLOOKUP(G136,'Sheet 1 (2)'!$H$4:$S$536,12,FALSE)</f>
        <v/>
      </c>
      <c r="AC136" s="63" t="str">
        <f t="shared" si="18"/>
        <v/>
      </c>
      <c r="AD136" s="63" t="s">
        <v>304</v>
      </c>
      <c r="AE136" s="63" t="str">
        <f>VLOOKUP(G136,'Sheet 1 (2)'!$H$4:$AF$536,25,FALSE)</f>
        <v/>
      </c>
      <c r="AF136" s="63" t="s">
        <v>632</v>
      </c>
      <c r="AG136" s="63" t="str">
        <f t="shared" si="21"/>
        <v/>
      </c>
      <c r="AH136" s="63" t="s">
        <v>304</v>
      </c>
      <c r="AI136" s="63" t="str">
        <f>VLOOKUP(G136,'Sheet 1 (2)'!$H$4:$AG$536,26,FALSE)</f>
        <v/>
      </c>
      <c r="AJ136" s="63" t="s">
        <v>329</v>
      </c>
      <c r="AK136" s="63" t="s">
        <v>304</v>
      </c>
      <c r="AL136" s="63" t="str">
        <f>VLOOKUP(G136,'Sheet 1 (2)'!$H$4:$AH$536,27,FALSE)</f>
        <v/>
      </c>
      <c r="AM136" s="63" t="str">
        <f t="shared" si="19"/>
        <v/>
      </c>
      <c r="AN136" s="63">
        <v>1</v>
      </c>
      <c r="AO136" s="63">
        <f t="shared" si="23"/>
        <v>1</v>
      </c>
      <c r="AP136" s="71" t="s">
        <v>329</v>
      </c>
      <c r="AQ136" s="71" t="s">
        <v>919</v>
      </c>
      <c r="AR136" s="71" t="s">
        <v>301</v>
      </c>
    </row>
    <row r="137" spans="1:44" ht="15.75" customHeight="1">
      <c r="A137" s="63" t="s">
        <v>634</v>
      </c>
      <c r="B137" s="63" t="s">
        <v>34</v>
      </c>
      <c r="C137" s="63" t="s">
        <v>912</v>
      </c>
      <c r="D137" s="63" t="s">
        <v>63</v>
      </c>
      <c r="E137" s="63" t="s">
        <v>913</v>
      </c>
      <c r="F137" s="63" t="s">
        <v>64</v>
      </c>
      <c r="G137" s="63" t="s">
        <v>972</v>
      </c>
      <c r="H137" s="63" t="s">
        <v>973</v>
      </c>
      <c r="I137" s="63" t="s">
        <v>329</v>
      </c>
      <c r="J137" s="63"/>
      <c r="K137" s="63"/>
      <c r="L137" s="63" t="s">
        <v>388</v>
      </c>
      <c r="M137" s="63" t="s">
        <v>916</v>
      </c>
      <c r="N137" s="63" t="s">
        <v>304</v>
      </c>
      <c r="O137" s="63" t="str">
        <f>VLOOKUP(G137,'Sheet 1 (2)'!$H$4:$M$536,6,FALSE)</f>
        <v/>
      </c>
      <c r="P137" s="63" t="str">
        <f t="shared" si="22"/>
        <v/>
      </c>
      <c r="Q137" s="63"/>
      <c r="R137" s="63" t="s">
        <v>917</v>
      </c>
      <c r="S137" s="63" t="s">
        <v>304</v>
      </c>
      <c r="T137" s="63" t="str">
        <f>VLOOKUP(G137,'Sheet 1 (2)'!$H$4:$O$536,8,FALSE)</f>
        <v/>
      </c>
      <c r="U137" s="63" t="s">
        <v>917</v>
      </c>
      <c r="V137" s="63" t="s">
        <v>651</v>
      </c>
      <c r="W137" s="63" t="s">
        <v>304</v>
      </c>
      <c r="X137" s="63" t="str">
        <f>VLOOKUP(G137,'Sheet 1 (2)'!$H$4:$Q$536,10,FALSE)</f>
        <v/>
      </c>
      <c r="Y137" s="63" t="str">
        <f t="shared" si="2"/>
        <v/>
      </c>
      <c r="Z137" s="63" t="s">
        <v>974</v>
      </c>
      <c r="AA137" s="63" t="s">
        <v>304</v>
      </c>
      <c r="AB137" s="63" t="str">
        <f>VLOOKUP(G137,'Sheet 1 (2)'!$H$4:$S$536,12,FALSE)</f>
        <v/>
      </c>
      <c r="AC137" s="63" t="str">
        <f t="shared" si="18"/>
        <v/>
      </c>
      <c r="AD137" s="63" t="s">
        <v>304</v>
      </c>
      <c r="AE137" s="63" t="str">
        <f>VLOOKUP(G137,'Sheet 1 (2)'!$H$4:$AF$536,25,FALSE)</f>
        <v/>
      </c>
      <c r="AF137" s="63" t="s">
        <v>429</v>
      </c>
      <c r="AG137" s="63" t="str">
        <f t="shared" si="21"/>
        <v/>
      </c>
      <c r="AH137" s="63" t="s">
        <v>304</v>
      </c>
      <c r="AI137" s="63" t="str">
        <f>VLOOKUP(G137,'Sheet 1 (2)'!$H$4:$AG$536,26,FALSE)</f>
        <v/>
      </c>
      <c r="AJ137" s="63" t="s">
        <v>329</v>
      </c>
      <c r="AK137" s="63" t="s">
        <v>304</v>
      </c>
      <c r="AL137" s="63" t="str">
        <f>VLOOKUP(G137,'Sheet 1 (2)'!$H$4:$AH$536,27,FALSE)</f>
        <v/>
      </c>
      <c r="AM137" s="63" t="str">
        <f t="shared" si="19"/>
        <v/>
      </c>
      <c r="AN137" s="63">
        <v>1</v>
      </c>
      <c r="AO137" s="63">
        <f t="shared" si="23"/>
        <v>1</v>
      </c>
      <c r="AP137" s="71" t="s">
        <v>329</v>
      </c>
      <c r="AQ137" s="71" t="s">
        <v>919</v>
      </c>
      <c r="AR137" s="71" t="s">
        <v>301</v>
      </c>
    </row>
    <row r="138" spans="1:44" ht="15.75" customHeight="1">
      <c r="A138" s="63" t="s">
        <v>634</v>
      </c>
      <c r="B138" s="63" t="s">
        <v>34</v>
      </c>
      <c r="C138" s="63" t="s">
        <v>912</v>
      </c>
      <c r="D138" s="63" t="s">
        <v>63</v>
      </c>
      <c r="E138" s="63" t="s">
        <v>913</v>
      </c>
      <c r="F138" s="63" t="s">
        <v>64</v>
      </c>
      <c r="G138" s="63" t="s">
        <v>975</v>
      </c>
      <c r="H138" s="63" t="s">
        <v>976</v>
      </c>
      <c r="I138" s="63" t="s">
        <v>329</v>
      </c>
      <c r="J138" s="63"/>
      <c r="K138" s="63"/>
      <c r="L138" s="63" t="s">
        <v>388</v>
      </c>
      <c r="M138" s="63" t="s">
        <v>916</v>
      </c>
      <c r="N138" s="63" t="s">
        <v>304</v>
      </c>
      <c r="O138" s="63" t="str">
        <f>VLOOKUP(G138,'Sheet 1 (2)'!$H$4:$M$536,6,FALSE)</f>
        <v/>
      </c>
      <c r="P138" s="63" t="str">
        <f t="shared" si="22"/>
        <v/>
      </c>
      <c r="Q138" s="63"/>
      <c r="R138" s="63" t="s">
        <v>917</v>
      </c>
      <c r="S138" s="63" t="s">
        <v>304</v>
      </c>
      <c r="T138" s="63" t="str">
        <f>VLOOKUP(G138,'Sheet 1 (2)'!$H$4:$O$536,8,FALSE)</f>
        <v/>
      </c>
      <c r="U138" s="63" t="s">
        <v>917</v>
      </c>
      <c r="V138" s="63" t="s">
        <v>651</v>
      </c>
      <c r="W138" s="63" t="s">
        <v>304</v>
      </c>
      <c r="X138" s="63" t="str">
        <f>VLOOKUP(G138,'Sheet 1 (2)'!$H$4:$Q$536,10,FALSE)</f>
        <v/>
      </c>
      <c r="Y138" s="63" t="str">
        <f t="shared" si="2"/>
        <v/>
      </c>
      <c r="Z138" s="63" t="s">
        <v>977</v>
      </c>
      <c r="AA138" s="63" t="s">
        <v>304</v>
      </c>
      <c r="AB138" s="63" t="str">
        <f>VLOOKUP(G138,'Sheet 1 (2)'!$H$4:$S$536,12,FALSE)</f>
        <v/>
      </c>
      <c r="AC138" s="63" t="str">
        <f t="shared" si="18"/>
        <v/>
      </c>
      <c r="AD138" s="63" t="s">
        <v>304</v>
      </c>
      <c r="AE138" s="63" t="str">
        <f>VLOOKUP(G138,'Sheet 1 (2)'!$H$4:$AF$536,25,FALSE)</f>
        <v/>
      </c>
      <c r="AF138" s="63" t="s">
        <v>429</v>
      </c>
      <c r="AG138" s="63" t="str">
        <f t="shared" si="21"/>
        <v/>
      </c>
      <c r="AH138" s="63" t="s">
        <v>304</v>
      </c>
      <c r="AI138" s="63" t="str">
        <f>VLOOKUP(G138,'Sheet 1 (2)'!$H$4:$AG$536,26,FALSE)</f>
        <v/>
      </c>
      <c r="AJ138" s="63" t="s">
        <v>329</v>
      </c>
      <c r="AK138" s="63" t="s">
        <v>304</v>
      </c>
      <c r="AL138" s="63" t="str">
        <f>VLOOKUP(G138,'Sheet 1 (2)'!$H$4:$AH$536,27,FALSE)</f>
        <v/>
      </c>
      <c r="AM138" s="63" t="str">
        <f t="shared" si="19"/>
        <v/>
      </c>
      <c r="AN138" s="63">
        <v>1</v>
      </c>
      <c r="AO138" s="63">
        <f t="shared" si="23"/>
        <v>1</v>
      </c>
      <c r="AP138" s="71" t="s">
        <v>329</v>
      </c>
      <c r="AQ138" s="71" t="s">
        <v>919</v>
      </c>
      <c r="AR138" s="71" t="s">
        <v>301</v>
      </c>
    </row>
    <row r="139" spans="1:44" ht="15.75" customHeight="1">
      <c r="A139" s="63" t="s">
        <v>634</v>
      </c>
      <c r="B139" s="63" t="s">
        <v>34</v>
      </c>
      <c r="C139" s="63" t="s">
        <v>912</v>
      </c>
      <c r="D139" s="63" t="s">
        <v>63</v>
      </c>
      <c r="E139" s="63" t="s">
        <v>913</v>
      </c>
      <c r="F139" s="63" t="s">
        <v>64</v>
      </c>
      <c r="G139" s="63" t="s">
        <v>978</v>
      </c>
      <c r="H139" s="63" t="s">
        <v>979</v>
      </c>
      <c r="I139" s="63" t="s">
        <v>329</v>
      </c>
      <c r="J139" s="63"/>
      <c r="K139" s="63"/>
      <c r="L139" s="63" t="s">
        <v>388</v>
      </c>
      <c r="M139" s="63" t="s">
        <v>980</v>
      </c>
      <c r="N139" s="63" t="s">
        <v>304</v>
      </c>
      <c r="O139" s="63" t="str">
        <f>VLOOKUP(G139,'Sheet 1 (2)'!$H$4:$M$536,6,FALSE)</f>
        <v/>
      </c>
      <c r="P139" s="63" t="str">
        <f t="shared" si="22"/>
        <v/>
      </c>
      <c r="Q139" s="63"/>
      <c r="R139" s="63" t="s">
        <v>917</v>
      </c>
      <c r="S139" s="63" t="s">
        <v>304</v>
      </c>
      <c r="T139" s="63" t="str">
        <f>VLOOKUP(G139,'Sheet 1 (2)'!$H$4:$O$536,8,FALSE)</f>
        <v/>
      </c>
      <c r="U139" s="63" t="s">
        <v>917</v>
      </c>
      <c r="V139" s="63" t="s">
        <v>651</v>
      </c>
      <c r="W139" s="63" t="s">
        <v>304</v>
      </c>
      <c r="X139" s="63" t="str">
        <f>VLOOKUP(G139,'Sheet 1 (2)'!$H$4:$Q$536,10,FALSE)</f>
        <v/>
      </c>
      <c r="Y139" s="63" t="str">
        <f t="shared" si="2"/>
        <v/>
      </c>
      <c r="Z139" s="63" t="s">
        <v>981</v>
      </c>
      <c r="AA139" s="63" t="s">
        <v>304</v>
      </c>
      <c r="AB139" s="63" t="str">
        <f>VLOOKUP(G139,'Sheet 1 (2)'!$H$4:$S$536,12,FALSE)</f>
        <v/>
      </c>
      <c r="AC139" s="63" t="str">
        <f t="shared" si="18"/>
        <v/>
      </c>
      <c r="AD139" s="63" t="s">
        <v>304</v>
      </c>
      <c r="AE139" s="63" t="str">
        <f>VLOOKUP(G139,'Sheet 1 (2)'!$H$4:$AF$536,25,FALSE)</f>
        <v/>
      </c>
      <c r="AF139" s="63" t="s">
        <v>429</v>
      </c>
      <c r="AG139" s="63" t="str">
        <f t="shared" si="21"/>
        <v/>
      </c>
      <c r="AH139" s="63" t="s">
        <v>304</v>
      </c>
      <c r="AI139" s="63" t="str">
        <f>VLOOKUP(G139,'Sheet 1 (2)'!$H$4:$AG$536,26,FALSE)</f>
        <v/>
      </c>
      <c r="AJ139" s="63" t="s">
        <v>329</v>
      </c>
      <c r="AK139" s="63" t="s">
        <v>304</v>
      </c>
      <c r="AL139" s="63" t="str">
        <f>VLOOKUP(G139,'Sheet 1 (2)'!$H$4:$AH$536,27,FALSE)</f>
        <v/>
      </c>
      <c r="AM139" s="63" t="str">
        <f t="shared" si="19"/>
        <v/>
      </c>
      <c r="AN139" s="63">
        <v>1</v>
      </c>
      <c r="AO139" s="63">
        <f t="shared" si="23"/>
        <v>1</v>
      </c>
      <c r="AP139" s="71" t="s">
        <v>329</v>
      </c>
      <c r="AQ139" s="71" t="s">
        <v>919</v>
      </c>
      <c r="AR139" s="71" t="s">
        <v>301</v>
      </c>
    </row>
    <row r="140" spans="1:44" ht="15.75" customHeight="1">
      <c r="A140" s="63" t="s">
        <v>634</v>
      </c>
      <c r="B140" s="63" t="s">
        <v>34</v>
      </c>
      <c r="C140" s="63" t="s">
        <v>912</v>
      </c>
      <c r="D140" s="63" t="s">
        <v>63</v>
      </c>
      <c r="E140" s="63" t="s">
        <v>913</v>
      </c>
      <c r="F140" s="63" t="s">
        <v>64</v>
      </c>
      <c r="G140" s="63" t="s">
        <v>982</v>
      </c>
      <c r="H140" s="63" t="s">
        <v>983</v>
      </c>
      <c r="I140" s="63" t="s">
        <v>329</v>
      </c>
      <c r="J140" s="63"/>
      <c r="K140" s="63"/>
      <c r="L140" s="63" t="s">
        <v>887</v>
      </c>
      <c r="M140" s="63" t="s">
        <v>984</v>
      </c>
      <c r="N140" s="63" t="s">
        <v>304</v>
      </c>
      <c r="O140" s="63" t="str">
        <f>VLOOKUP(G140,'Sheet 1 (2)'!$H$4:$M$536,6,FALSE)</f>
        <v/>
      </c>
      <c r="P140" s="63" t="str">
        <f t="shared" si="22"/>
        <v/>
      </c>
      <c r="Q140" s="63"/>
      <c r="R140" s="63" t="s">
        <v>985</v>
      </c>
      <c r="S140" s="63" t="s">
        <v>304</v>
      </c>
      <c r="T140" s="63" t="str">
        <f>VLOOKUP(G140,'Sheet 1 (2)'!$H$4:$O$536,8,FALSE)</f>
        <v/>
      </c>
      <c r="U140" s="63" t="s">
        <v>917</v>
      </c>
      <c r="V140" s="63" t="s">
        <v>651</v>
      </c>
      <c r="W140" s="63" t="s">
        <v>304</v>
      </c>
      <c r="X140" s="63" t="str">
        <f>VLOOKUP(G140,'Sheet 1 (2)'!$H$4:$Q$536,10,FALSE)</f>
        <v/>
      </c>
      <c r="Y140" s="63" t="str">
        <f t="shared" si="2"/>
        <v/>
      </c>
      <c r="Z140" s="63" t="s">
        <v>918</v>
      </c>
      <c r="AA140" s="63" t="s">
        <v>304</v>
      </c>
      <c r="AB140" s="63" t="str">
        <f>VLOOKUP(G140,'Sheet 1 (2)'!$H$4:$S$536,12,FALSE)</f>
        <v/>
      </c>
      <c r="AC140" s="63" t="str">
        <f t="shared" si="18"/>
        <v/>
      </c>
      <c r="AD140" s="63" t="s">
        <v>304</v>
      </c>
      <c r="AE140" s="63" t="str">
        <f>VLOOKUP(G140,'Sheet 1 (2)'!$H$4:$AF$536,25,FALSE)</f>
        <v/>
      </c>
      <c r="AF140" s="63" t="s">
        <v>863</v>
      </c>
      <c r="AG140" s="63" t="str">
        <f t="shared" si="21"/>
        <v/>
      </c>
      <c r="AH140" s="63" t="s">
        <v>304</v>
      </c>
      <c r="AI140" s="63" t="str">
        <f>VLOOKUP(G140,'Sheet 1 (2)'!$H$4:$AG$536,26,FALSE)</f>
        <v/>
      </c>
      <c r="AJ140" s="63" t="s">
        <v>329</v>
      </c>
      <c r="AK140" s="63" t="s">
        <v>304</v>
      </c>
      <c r="AL140" s="63" t="str">
        <f>VLOOKUP(G140,'Sheet 1 (2)'!$H$4:$AH$536,27,FALSE)</f>
        <v/>
      </c>
      <c r="AM140" s="63" t="str">
        <f t="shared" si="19"/>
        <v/>
      </c>
      <c r="AN140" s="63">
        <v>1</v>
      </c>
      <c r="AO140" s="63">
        <f t="shared" si="23"/>
        <v>1</v>
      </c>
      <c r="AP140" s="71" t="s">
        <v>329</v>
      </c>
      <c r="AQ140" s="71" t="s">
        <v>919</v>
      </c>
      <c r="AR140" s="71" t="s">
        <v>301</v>
      </c>
    </row>
    <row r="141" spans="1:44" ht="15.75" customHeight="1">
      <c r="A141" s="63" t="s">
        <v>634</v>
      </c>
      <c r="B141" s="63" t="s">
        <v>34</v>
      </c>
      <c r="C141" s="63" t="s">
        <v>986</v>
      </c>
      <c r="D141" s="63" t="s">
        <v>65</v>
      </c>
      <c r="E141" s="63" t="s">
        <v>987</v>
      </c>
      <c r="F141" s="63" t="s">
        <v>66</v>
      </c>
      <c r="G141" s="63" t="s">
        <v>988</v>
      </c>
      <c r="H141" s="63" t="s">
        <v>989</v>
      </c>
      <c r="I141" s="63" t="s">
        <v>329</v>
      </c>
      <c r="J141" s="63"/>
      <c r="K141" s="63"/>
      <c r="L141" s="63" t="s">
        <v>388</v>
      </c>
      <c r="M141" s="63" t="s">
        <v>990</v>
      </c>
      <c r="N141" s="63" t="s">
        <v>304</v>
      </c>
      <c r="O141" s="63" t="str">
        <f>VLOOKUP(G141,'Sheet 1 (2)'!$H$4:$M$536,6,FALSE)</f>
        <v/>
      </c>
      <c r="P141" s="63" t="str">
        <f t="shared" si="22"/>
        <v/>
      </c>
      <c r="Q141" s="63"/>
      <c r="R141" s="63" t="s">
        <v>991</v>
      </c>
      <c r="S141" s="63" t="s">
        <v>304</v>
      </c>
      <c r="T141" s="63" t="str">
        <f>VLOOKUP(G141,'Sheet 1 (2)'!$H$4:$O$536,8,FALSE)</f>
        <v/>
      </c>
      <c r="U141" s="63" t="s">
        <v>992</v>
      </c>
      <c r="V141" s="63" t="s">
        <v>651</v>
      </c>
      <c r="W141" s="63" t="s">
        <v>304</v>
      </c>
      <c r="X141" s="63" t="str">
        <f>VLOOKUP(G141,'Sheet 1 (2)'!$H$4:$Q$536,10,FALSE)</f>
        <v/>
      </c>
      <c r="Y141" s="63" t="str">
        <f t="shared" si="2"/>
        <v/>
      </c>
      <c r="Z141" s="63" t="s">
        <v>918</v>
      </c>
      <c r="AA141" s="63" t="s">
        <v>304</v>
      </c>
      <c r="AB141" s="63" t="str">
        <f>VLOOKUP(G141,'Sheet 1 (2)'!$H$4:$S$536,12,FALSE)</f>
        <v/>
      </c>
      <c r="AC141" s="63" t="str">
        <f t="shared" si="18"/>
        <v/>
      </c>
      <c r="AD141" s="63" t="s">
        <v>304</v>
      </c>
      <c r="AE141" s="63" t="str">
        <f>VLOOKUP(G141,'Sheet 1 (2)'!$H$4:$AF$536,25,FALSE)</f>
        <v/>
      </c>
      <c r="AF141" s="63" t="s">
        <v>863</v>
      </c>
      <c r="AG141" s="63" t="str">
        <f t="shared" si="21"/>
        <v/>
      </c>
      <c r="AH141" s="63" t="s">
        <v>304</v>
      </c>
      <c r="AI141" s="63" t="str">
        <f>VLOOKUP(G141,'Sheet 1 (2)'!$H$4:$AG$536,26,FALSE)</f>
        <v/>
      </c>
      <c r="AJ141" s="63" t="s">
        <v>329</v>
      </c>
      <c r="AK141" s="63" t="s">
        <v>304</v>
      </c>
      <c r="AL141" s="63" t="str">
        <f>VLOOKUP(G141,'Sheet 1 (2)'!$H$4:$AH$536,27,FALSE)</f>
        <v/>
      </c>
      <c r="AM141" s="63" t="str">
        <f t="shared" si="19"/>
        <v/>
      </c>
      <c r="AN141" s="63">
        <v>1</v>
      </c>
      <c r="AO141" s="63">
        <f t="shared" si="23"/>
        <v>1</v>
      </c>
      <c r="AP141" s="71" t="s">
        <v>329</v>
      </c>
      <c r="AQ141" s="71" t="s">
        <v>993</v>
      </c>
      <c r="AR141" s="71" t="s">
        <v>329</v>
      </c>
    </row>
    <row r="142" spans="1:44" ht="15.75" customHeight="1">
      <c r="A142" s="63" t="s">
        <v>634</v>
      </c>
      <c r="B142" s="63" t="s">
        <v>34</v>
      </c>
      <c r="C142" s="63" t="s">
        <v>986</v>
      </c>
      <c r="D142" s="63" t="s">
        <v>65</v>
      </c>
      <c r="E142" s="63" t="s">
        <v>987</v>
      </c>
      <c r="F142" s="63" t="s">
        <v>66</v>
      </c>
      <c r="G142" s="63" t="s">
        <v>994</v>
      </c>
      <c r="H142" s="63" t="s">
        <v>995</v>
      </c>
      <c r="I142" s="63" t="s">
        <v>329</v>
      </c>
      <c r="J142" s="63"/>
      <c r="K142" s="63"/>
      <c r="L142" s="63" t="s">
        <v>388</v>
      </c>
      <c r="M142" s="63" t="s">
        <v>996</v>
      </c>
      <c r="N142" s="63" t="s">
        <v>304</v>
      </c>
      <c r="O142" s="63" t="str">
        <f>VLOOKUP(G142,'Sheet 1 (2)'!$H$4:$M$536,6,FALSE)</f>
        <v/>
      </c>
      <c r="P142" s="63" t="str">
        <f t="shared" si="22"/>
        <v/>
      </c>
      <c r="Q142" s="63"/>
      <c r="R142" s="63" t="s">
        <v>991</v>
      </c>
      <c r="S142" s="63" t="s">
        <v>304</v>
      </c>
      <c r="T142" s="63" t="str">
        <f>VLOOKUP(G142,'Sheet 1 (2)'!$H$4:$O$536,8,FALSE)</f>
        <v/>
      </c>
      <c r="U142" s="63" t="s">
        <v>992</v>
      </c>
      <c r="V142" s="63" t="s">
        <v>651</v>
      </c>
      <c r="W142" s="63" t="s">
        <v>304</v>
      </c>
      <c r="X142" s="63" t="str">
        <f>VLOOKUP(G142,'Sheet 1 (2)'!$H$4:$Q$536,10,FALSE)</f>
        <v/>
      </c>
      <c r="Y142" s="63" t="str">
        <f t="shared" si="2"/>
        <v/>
      </c>
      <c r="Z142" s="63" t="s">
        <v>997</v>
      </c>
      <c r="AA142" s="63" t="s">
        <v>304</v>
      </c>
      <c r="AB142" s="63" t="str">
        <f>VLOOKUP(G142,'Sheet 1 (2)'!$H$4:$S$536,12,FALSE)</f>
        <v/>
      </c>
      <c r="AC142" s="63" t="str">
        <f t="shared" si="18"/>
        <v/>
      </c>
      <c r="AD142" s="63" t="s">
        <v>304</v>
      </c>
      <c r="AE142" s="63" t="str">
        <f>VLOOKUP(G142,'Sheet 1 (2)'!$H$4:$AF$536,25,FALSE)</f>
        <v/>
      </c>
      <c r="AF142" s="63" t="s">
        <v>863</v>
      </c>
      <c r="AG142" s="63" t="str">
        <f t="shared" si="21"/>
        <v/>
      </c>
      <c r="AH142" s="63" t="s">
        <v>304</v>
      </c>
      <c r="AI142" s="63" t="str">
        <f>VLOOKUP(G142,'Sheet 1 (2)'!$H$4:$AG$536,26,FALSE)</f>
        <v/>
      </c>
      <c r="AJ142" s="63" t="s">
        <v>329</v>
      </c>
      <c r="AK142" s="63" t="s">
        <v>304</v>
      </c>
      <c r="AL142" s="63" t="str">
        <f>VLOOKUP(G142,'Sheet 1 (2)'!$H$4:$AH$536,27,FALSE)</f>
        <v/>
      </c>
      <c r="AM142" s="63" t="str">
        <f t="shared" si="19"/>
        <v/>
      </c>
      <c r="AN142" s="63">
        <v>1</v>
      </c>
      <c r="AO142" s="63">
        <f t="shared" si="23"/>
        <v>1</v>
      </c>
      <c r="AP142" s="71" t="s">
        <v>329</v>
      </c>
      <c r="AQ142" s="71" t="s">
        <v>993</v>
      </c>
      <c r="AR142" s="71" t="s">
        <v>329</v>
      </c>
    </row>
    <row r="143" spans="1:44" ht="15.75" customHeight="1">
      <c r="A143" s="63" t="s">
        <v>634</v>
      </c>
      <c r="B143" s="63" t="s">
        <v>34</v>
      </c>
      <c r="C143" s="63" t="s">
        <v>986</v>
      </c>
      <c r="D143" s="63" t="s">
        <v>65</v>
      </c>
      <c r="E143" s="63" t="s">
        <v>987</v>
      </c>
      <c r="F143" s="63" t="s">
        <v>66</v>
      </c>
      <c r="G143" s="63" t="s">
        <v>998</v>
      </c>
      <c r="H143" s="63" t="s">
        <v>999</v>
      </c>
      <c r="I143" s="63" t="s">
        <v>329</v>
      </c>
      <c r="J143" s="63"/>
      <c r="K143" s="63"/>
      <c r="L143" s="63" t="s">
        <v>388</v>
      </c>
      <c r="M143" s="63" t="s">
        <v>990</v>
      </c>
      <c r="N143" s="63" t="s">
        <v>304</v>
      </c>
      <c r="O143" s="63" t="str">
        <f>VLOOKUP(G143,'Sheet 1 (2)'!$H$4:$M$536,6,FALSE)</f>
        <v/>
      </c>
      <c r="P143" s="63" t="str">
        <f t="shared" si="22"/>
        <v/>
      </c>
      <c r="Q143" s="63"/>
      <c r="R143" s="63" t="s">
        <v>991</v>
      </c>
      <c r="S143" s="63" t="s">
        <v>304</v>
      </c>
      <c r="T143" s="63" t="str">
        <f>VLOOKUP(G143,'Sheet 1 (2)'!$H$4:$O$536,8,FALSE)</f>
        <v/>
      </c>
      <c r="U143" s="63" t="s">
        <v>992</v>
      </c>
      <c r="V143" s="63" t="s">
        <v>651</v>
      </c>
      <c r="W143" s="63" t="s">
        <v>304</v>
      </c>
      <c r="X143" s="63" t="str">
        <f>VLOOKUP(G143,'Sheet 1 (2)'!$H$4:$Q$536,10,FALSE)</f>
        <v/>
      </c>
      <c r="Y143" s="63" t="str">
        <f t="shared" si="2"/>
        <v/>
      </c>
      <c r="Z143" s="63" t="s">
        <v>1000</v>
      </c>
      <c r="AA143" s="63" t="s">
        <v>304</v>
      </c>
      <c r="AB143" s="63" t="str">
        <f>VLOOKUP(G143,'Sheet 1 (2)'!$H$4:$S$536,12,FALSE)</f>
        <v/>
      </c>
      <c r="AC143" s="63" t="str">
        <f t="shared" si="18"/>
        <v/>
      </c>
      <c r="AD143" s="63" t="s">
        <v>304</v>
      </c>
      <c r="AE143" s="63" t="str">
        <f>VLOOKUP(G143,'Sheet 1 (2)'!$H$4:$AF$536,25,FALSE)</f>
        <v/>
      </c>
      <c r="AF143" s="63" t="s">
        <v>863</v>
      </c>
      <c r="AG143" s="63" t="str">
        <f t="shared" si="21"/>
        <v/>
      </c>
      <c r="AH143" s="63" t="s">
        <v>304</v>
      </c>
      <c r="AI143" s="63" t="str">
        <f>VLOOKUP(G143,'Sheet 1 (2)'!$H$4:$AG$536,26,FALSE)</f>
        <v/>
      </c>
      <c r="AJ143" s="63" t="s">
        <v>329</v>
      </c>
      <c r="AK143" s="63" t="s">
        <v>304</v>
      </c>
      <c r="AL143" s="63" t="str">
        <f>VLOOKUP(G143,'Sheet 1 (2)'!$H$4:$AH$536,27,FALSE)</f>
        <v/>
      </c>
      <c r="AM143" s="63" t="str">
        <f t="shared" si="19"/>
        <v/>
      </c>
      <c r="AN143" s="63">
        <v>1</v>
      </c>
      <c r="AO143" s="63">
        <f t="shared" si="23"/>
        <v>1</v>
      </c>
      <c r="AP143" s="71" t="s">
        <v>329</v>
      </c>
      <c r="AQ143" s="71" t="s">
        <v>993</v>
      </c>
      <c r="AR143" s="71" t="s">
        <v>329</v>
      </c>
    </row>
    <row r="144" spans="1:44" ht="15.75" customHeight="1">
      <c r="A144" s="63" t="s">
        <v>634</v>
      </c>
      <c r="B144" s="63" t="s">
        <v>34</v>
      </c>
      <c r="C144" s="63" t="s">
        <v>986</v>
      </c>
      <c r="D144" s="63" t="s">
        <v>65</v>
      </c>
      <c r="E144" s="63" t="s">
        <v>987</v>
      </c>
      <c r="F144" s="63" t="s">
        <v>66</v>
      </c>
      <c r="G144" s="63" t="s">
        <v>1001</v>
      </c>
      <c r="H144" s="63" t="s">
        <v>1002</v>
      </c>
      <c r="I144" s="63" t="s">
        <v>329</v>
      </c>
      <c r="J144" s="63"/>
      <c r="K144" s="63"/>
      <c r="L144" s="63" t="s">
        <v>388</v>
      </c>
      <c r="M144" s="63" t="s">
        <v>990</v>
      </c>
      <c r="N144" s="63" t="s">
        <v>304</v>
      </c>
      <c r="O144" s="63" t="str">
        <f>VLOOKUP(G144,'Sheet 1 (2)'!$H$4:$M$536,6,FALSE)</f>
        <v/>
      </c>
      <c r="P144" s="63" t="str">
        <f t="shared" si="22"/>
        <v/>
      </c>
      <c r="Q144" s="63"/>
      <c r="R144" s="63" t="s">
        <v>991</v>
      </c>
      <c r="S144" s="63" t="s">
        <v>304</v>
      </c>
      <c r="T144" s="63" t="str">
        <f>VLOOKUP(G144,'Sheet 1 (2)'!$H$4:$O$536,8,FALSE)</f>
        <v/>
      </c>
      <c r="U144" s="63" t="s">
        <v>992</v>
      </c>
      <c r="V144" s="63" t="s">
        <v>651</v>
      </c>
      <c r="W144" s="63" t="s">
        <v>304</v>
      </c>
      <c r="X144" s="63" t="str">
        <f>VLOOKUP(G144,'Sheet 1 (2)'!$H$4:$Q$536,10,FALSE)</f>
        <v/>
      </c>
      <c r="Y144" s="63" t="str">
        <f t="shared" si="2"/>
        <v/>
      </c>
      <c r="Z144" s="63" t="s">
        <v>1003</v>
      </c>
      <c r="AA144" s="63" t="s">
        <v>304</v>
      </c>
      <c r="AB144" s="63" t="str">
        <f>VLOOKUP(G144,'Sheet 1 (2)'!$H$4:$S$536,12,FALSE)</f>
        <v/>
      </c>
      <c r="AC144" s="63" t="str">
        <f t="shared" si="18"/>
        <v/>
      </c>
      <c r="AD144" s="63" t="s">
        <v>304</v>
      </c>
      <c r="AE144" s="63" t="str">
        <f>VLOOKUP(G144,'Sheet 1 (2)'!$H$4:$AF$536,25,FALSE)</f>
        <v/>
      </c>
      <c r="AF144" s="63" t="s">
        <v>863</v>
      </c>
      <c r="AG144" s="63" t="str">
        <f t="shared" si="21"/>
        <v/>
      </c>
      <c r="AH144" s="63" t="s">
        <v>304</v>
      </c>
      <c r="AI144" s="63" t="str">
        <f>VLOOKUP(G144,'Sheet 1 (2)'!$H$4:$AG$536,26,FALSE)</f>
        <v/>
      </c>
      <c r="AJ144" s="63" t="s">
        <v>329</v>
      </c>
      <c r="AK144" s="63" t="s">
        <v>304</v>
      </c>
      <c r="AL144" s="63" t="str">
        <f>VLOOKUP(G144,'Sheet 1 (2)'!$H$4:$AH$536,27,FALSE)</f>
        <v/>
      </c>
      <c r="AM144" s="63" t="str">
        <f t="shared" si="19"/>
        <v/>
      </c>
      <c r="AN144" s="63">
        <v>1</v>
      </c>
      <c r="AO144" s="63">
        <f t="shared" si="23"/>
        <v>1</v>
      </c>
      <c r="AP144" s="71" t="s">
        <v>329</v>
      </c>
      <c r="AQ144" s="71" t="s">
        <v>993</v>
      </c>
      <c r="AR144" s="71" t="s">
        <v>329</v>
      </c>
    </row>
    <row r="145" spans="1:44" ht="15.75" customHeight="1">
      <c r="A145" s="63" t="s">
        <v>634</v>
      </c>
      <c r="B145" s="63" t="s">
        <v>34</v>
      </c>
      <c r="C145" s="63" t="s">
        <v>986</v>
      </c>
      <c r="D145" s="63" t="s">
        <v>65</v>
      </c>
      <c r="E145" s="63" t="s">
        <v>987</v>
      </c>
      <c r="F145" s="63" t="s">
        <v>66</v>
      </c>
      <c r="G145" s="63" t="s">
        <v>1004</v>
      </c>
      <c r="H145" s="63" t="s">
        <v>1005</v>
      </c>
      <c r="I145" s="63" t="s">
        <v>329</v>
      </c>
      <c r="J145" s="63"/>
      <c r="K145" s="63"/>
      <c r="L145" s="63" t="s">
        <v>388</v>
      </c>
      <c r="M145" s="63" t="s">
        <v>990</v>
      </c>
      <c r="N145" s="63" t="s">
        <v>304</v>
      </c>
      <c r="O145" s="63" t="str">
        <f>VLOOKUP(G145,'Sheet 1 (2)'!$H$4:$M$536,6,FALSE)</f>
        <v/>
      </c>
      <c r="P145" s="63" t="str">
        <f t="shared" si="22"/>
        <v/>
      </c>
      <c r="Q145" s="63"/>
      <c r="R145" s="63" t="s">
        <v>991</v>
      </c>
      <c r="S145" s="63" t="s">
        <v>304</v>
      </c>
      <c r="T145" s="63" t="str">
        <f>VLOOKUP(G145,'Sheet 1 (2)'!$H$4:$O$536,8,FALSE)</f>
        <v/>
      </c>
      <c r="U145" s="63" t="s">
        <v>992</v>
      </c>
      <c r="V145" s="63" t="s">
        <v>651</v>
      </c>
      <c r="W145" s="63" t="s">
        <v>304</v>
      </c>
      <c r="X145" s="63" t="str">
        <f>VLOOKUP(G145,'Sheet 1 (2)'!$H$4:$Q$536,10,FALSE)</f>
        <v/>
      </c>
      <c r="Y145" s="63" t="str">
        <f t="shared" si="2"/>
        <v/>
      </c>
      <c r="Z145" s="63" t="s">
        <v>1006</v>
      </c>
      <c r="AA145" s="63" t="s">
        <v>304</v>
      </c>
      <c r="AB145" s="63" t="str">
        <f>VLOOKUP(G145,'Sheet 1 (2)'!$H$4:$S$536,12,FALSE)</f>
        <v/>
      </c>
      <c r="AC145" s="63" t="str">
        <f t="shared" si="18"/>
        <v/>
      </c>
      <c r="AD145" s="63" t="s">
        <v>304</v>
      </c>
      <c r="AE145" s="63" t="str">
        <f>VLOOKUP(G145,'Sheet 1 (2)'!$H$4:$AF$536,25,FALSE)</f>
        <v/>
      </c>
      <c r="AF145" s="63" t="s">
        <v>863</v>
      </c>
      <c r="AG145" s="63" t="str">
        <f t="shared" si="21"/>
        <v/>
      </c>
      <c r="AH145" s="63" t="s">
        <v>304</v>
      </c>
      <c r="AI145" s="63" t="str">
        <f>VLOOKUP(G145,'Sheet 1 (2)'!$H$4:$AG$536,26,FALSE)</f>
        <v/>
      </c>
      <c r="AJ145" s="63" t="s">
        <v>329</v>
      </c>
      <c r="AK145" s="63" t="s">
        <v>304</v>
      </c>
      <c r="AL145" s="63" t="str">
        <f>VLOOKUP(G145,'Sheet 1 (2)'!$H$4:$AH$536,27,FALSE)</f>
        <v/>
      </c>
      <c r="AM145" s="63" t="str">
        <f t="shared" si="19"/>
        <v/>
      </c>
      <c r="AN145" s="63">
        <v>1</v>
      </c>
      <c r="AO145" s="63">
        <f t="shared" si="23"/>
        <v>1</v>
      </c>
      <c r="AP145" s="71" t="s">
        <v>329</v>
      </c>
      <c r="AQ145" s="71" t="s">
        <v>993</v>
      </c>
      <c r="AR145" s="71" t="s">
        <v>329</v>
      </c>
    </row>
    <row r="146" spans="1:44" ht="15.75" customHeight="1">
      <c r="A146" s="63" t="s">
        <v>634</v>
      </c>
      <c r="B146" s="63" t="s">
        <v>34</v>
      </c>
      <c r="C146" s="63" t="s">
        <v>986</v>
      </c>
      <c r="D146" s="63" t="s">
        <v>65</v>
      </c>
      <c r="E146" s="63" t="s">
        <v>987</v>
      </c>
      <c r="F146" s="63" t="s">
        <v>66</v>
      </c>
      <c r="G146" s="63" t="s">
        <v>1007</v>
      </c>
      <c r="H146" s="63" t="s">
        <v>1008</v>
      </c>
      <c r="I146" s="63" t="s">
        <v>329</v>
      </c>
      <c r="J146" s="63"/>
      <c r="K146" s="63"/>
      <c r="L146" s="63" t="s">
        <v>388</v>
      </c>
      <c r="M146" s="63" t="s">
        <v>990</v>
      </c>
      <c r="N146" s="63" t="s">
        <v>304</v>
      </c>
      <c r="O146" s="63" t="str">
        <f>VLOOKUP(G146,'Sheet 1 (2)'!$H$4:$M$536,6,FALSE)</f>
        <v/>
      </c>
      <c r="P146" s="63" t="str">
        <f t="shared" si="22"/>
        <v/>
      </c>
      <c r="Q146" s="63"/>
      <c r="R146" s="63" t="s">
        <v>991</v>
      </c>
      <c r="S146" s="63" t="s">
        <v>304</v>
      </c>
      <c r="T146" s="63" t="str">
        <f>VLOOKUP(G146,'Sheet 1 (2)'!$H$4:$O$536,8,FALSE)</f>
        <v/>
      </c>
      <c r="U146" s="63" t="s">
        <v>763</v>
      </c>
      <c r="V146" s="63" t="s">
        <v>651</v>
      </c>
      <c r="W146" s="63" t="s">
        <v>304</v>
      </c>
      <c r="X146" s="63" t="str">
        <f>VLOOKUP(G146,'Sheet 1 (2)'!$H$4:$Q$536,10,FALSE)</f>
        <v/>
      </c>
      <c r="Y146" s="63" t="str">
        <f t="shared" si="2"/>
        <v/>
      </c>
      <c r="Z146" s="63" t="s">
        <v>1009</v>
      </c>
      <c r="AA146" s="63" t="s">
        <v>304</v>
      </c>
      <c r="AB146" s="63" t="str">
        <f>VLOOKUP(G146,'Sheet 1 (2)'!$H$4:$S$536,12,FALSE)</f>
        <v/>
      </c>
      <c r="AC146" s="63" t="str">
        <f t="shared" si="18"/>
        <v/>
      </c>
      <c r="AD146" s="63" t="s">
        <v>304</v>
      </c>
      <c r="AE146" s="63" t="str">
        <f>VLOOKUP(G146,'Sheet 1 (2)'!$H$4:$AF$536,25,FALSE)</f>
        <v/>
      </c>
      <c r="AF146" s="63" t="s">
        <v>863</v>
      </c>
      <c r="AG146" s="63" t="str">
        <f t="shared" si="21"/>
        <v/>
      </c>
      <c r="AH146" s="63" t="s">
        <v>304</v>
      </c>
      <c r="AI146" s="63" t="str">
        <f>VLOOKUP(G146,'Sheet 1 (2)'!$H$4:$AG$536,26,FALSE)</f>
        <v/>
      </c>
      <c r="AJ146" s="63" t="s">
        <v>329</v>
      </c>
      <c r="AK146" s="63" t="s">
        <v>304</v>
      </c>
      <c r="AL146" s="63" t="str">
        <f>VLOOKUP(G146,'Sheet 1 (2)'!$H$4:$AH$536,27,FALSE)</f>
        <v/>
      </c>
      <c r="AM146" s="63" t="str">
        <f t="shared" si="19"/>
        <v/>
      </c>
      <c r="AN146" s="63">
        <v>1</v>
      </c>
      <c r="AO146" s="63">
        <f t="shared" si="23"/>
        <v>1</v>
      </c>
      <c r="AP146" s="71" t="s">
        <v>329</v>
      </c>
      <c r="AQ146" s="71" t="s">
        <v>993</v>
      </c>
      <c r="AR146" s="71" t="s">
        <v>329</v>
      </c>
    </row>
    <row r="147" spans="1:44" ht="15.75" customHeight="1">
      <c r="A147" s="63" t="s">
        <v>634</v>
      </c>
      <c r="B147" s="63" t="s">
        <v>34</v>
      </c>
      <c r="C147" s="63" t="s">
        <v>986</v>
      </c>
      <c r="D147" s="63" t="s">
        <v>65</v>
      </c>
      <c r="E147" s="63" t="s">
        <v>987</v>
      </c>
      <c r="F147" s="63" t="s">
        <v>66</v>
      </c>
      <c r="G147" s="63" t="s">
        <v>1010</v>
      </c>
      <c r="H147" s="63" t="s">
        <v>1011</v>
      </c>
      <c r="I147" s="63" t="s">
        <v>329</v>
      </c>
      <c r="J147" s="63"/>
      <c r="K147" s="63"/>
      <c r="L147" s="63" t="s">
        <v>388</v>
      </c>
      <c r="M147" s="63" t="s">
        <v>1012</v>
      </c>
      <c r="N147" s="63" t="s">
        <v>304</v>
      </c>
      <c r="O147" s="63" t="str">
        <f>VLOOKUP(G147,'Sheet 1 (2)'!$H$4:$M$536,6,FALSE)</f>
        <v/>
      </c>
      <c r="P147" s="63" t="str">
        <f t="shared" si="22"/>
        <v/>
      </c>
      <c r="Q147" s="63"/>
      <c r="R147" s="63" t="s">
        <v>991</v>
      </c>
      <c r="S147" s="63" t="s">
        <v>304</v>
      </c>
      <c r="T147" s="63" t="str">
        <f>VLOOKUP(G147,'Sheet 1 (2)'!$H$4:$O$536,8,FALSE)</f>
        <v/>
      </c>
      <c r="U147" s="63" t="s">
        <v>763</v>
      </c>
      <c r="V147" s="63" t="s">
        <v>651</v>
      </c>
      <c r="W147" s="63" t="s">
        <v>304</v>
      </c>
      <c r="X147" s="63" t="str">
        <f>VLOOKUP(G147,'Sheet 1 (2)'!$H$4:$Q$536,10,FALSE)</f>
        <v/>
      </c>
      <c r="Y147" s="63" t="str">
        <f t="shared" si="2"/>
        <v/>
      </c>
      <c r="Z147" s="63" t="s">
        <v>1013</v>
      </c>
      <c r="AA147" s="63" t="s">
        <v>304</v>
      </c>
      <c r="AB147" s="63" t="str">
        <f>VLOOKUP(G147,'Sheet 1 (2)'!$H$4:$S$536,12,FALSE)</f>
        <v/>
      </c>
      <c r="AC147" s="63" t="str">
        <f t="shared" si="18"/>
        <v/>
      </c>
      <c r="AD147" s="63" t="s">
        <v>304</v>
      </c>
      <c r="AE147" s="63" t="str">
        <f>VLOOKUP(G147,'Sheet 1 (2)'!$H$4:$AF$536,25,FALSE)</f>
        <v/>
      </c>
      <c r="AF147" s="63" t="s">
        <v>1014</v>
      </c>
      <c r="AG147" s="63" t="str">
        <f t="shared" si="21"/>
        <v/>
      </c>
      <c r="AH147" s="63" t="s">
        <v>304</v>
      </c>
      <c r="AI147" s="63" t="str">
        <f>VLOOKUP(G147,'Sheet 1 (2)'!$H$4:$AG$536,26,FALSE)</f>
        <v/>
      </c>
      <c r="AJ147" s="63" t="s">
        <v>329</v>
      </c>
      <c r="AK147" s="63" t="s">
        <v>304</v>
      </c>
      <c r="AL147" s="63" t="str">
        <f>VLOOKUP(G147,'Sheet 1 (2)'!$H$4:$AH$536,27,FALSE)</f>
        <v/>
      </c>
      <c r="AM147" s="63" t="str">
        <f t="shared" si="19"/>
        <v/>
      </c>
      <c r="AN147" s="63">
        <v>1</v>
      </c>
      <c r="AO147" s="63">
        <f t="shared" si="23"/>
        <v>1</v>
      </c>
      <c r="AP147" s="71" t="s">
        <v>329</v>
      </c>
      <c r="AQ147" s="71" t="s">
        <v>993</v>
      </c>
      <c r="AR147" s="71" t="s">
        <v>329</v>
      </c>
    </row>
    <row r="148" spans="1:44" ht="15.75" customHeight="1">
      <c r="A148" s="63" t="s">
        <v>634</v>
      </c>
      <c r="B148" s="63" t="s">
        <v>34</v>
      </c>
      <c r="C148" s="63" t="s">
        <v>986</v>
      </c>
      <c r="D148" s="63" t="s">
        <v>65</v>
      </c>
      <c r="E148" s="63" t="s">
        <v>987</v>
      </c>
      <c r="F148" s="63" t="s">
        <v>66</v>
      </c>
      <c r="G148" s="63" t="s">
        <v>1015</v>
      </c>
      <c r="H148" s="63" t="s">
        <v>1016</v>
      </c>
      <c r="I148" s="63" t="s">
        <v>329</v>
      </c>
      <c r="J148" s="63"/>
      <c r="K148" s="63"/>
      <c r="L148" s="63" t="s">
        <v>388</v>
      </c>
      <c r="M148" s="63" t="s">
        <v>1017</v>
      </c>
      <c r="N148" s="63" t="s">
        <v>304</v>
      </c>
      <c r="O148" s="63" t="str">
        <f>VLOOKUP(G148,'Sheet 1 (2)'!$H$4:$M$536,6,FALSE)</f>
        <v/>
      </c>
      <c r="P148" s="63" t="str">
        <f t="shared" si="22"/>
        <v/>
      </c>
      <c r="Q148" s="63"/>
      <c r="R148" s="63" t="s">
        <v>991</v>
      </c>
      <c r="S148" s="63" t="s">
        <v>304</v>
      </c>
      <c r="T148" s="63" t="str">
        <f>VLOOKUP(G148,'Sheet 1 (2)'!$H$4:$O$536,8,FALSE)</f>
        <v/>
      </c>
      <c r="U148" s="63" t="s">
        <v>763</v>
      </c>
      <c r="V148" s="63" t="s">
        <v>651</v>
      </c>
      <c r="W148" s="63" t="s">
        <v>304</v>
      </c>
      <c r="X148" s="63" t="str">
        <f>VLOOKUP(G148,'Sheet 1 (2)'!$H$4:$Q$536,10,FALSE)</f>
        <v/>
      </c>
      <c r="Y148" s="63" t="str">
        <f t="shared" si="2"/>
        <v/>
      </c>
      <c r="Z148" s="63" t="s">
        <v>1018</v>
      </c>
      <c r="AA148" s="63" t="s">
        <v>304</v>
      </c>
      <c r="AB148" s="63" t="str">
        <f>VLOOKUP(G148,'Sheet 1 (2)'!$H$4:$S$536,12,FALSE)</f>
        <v/>
      </c>
      <c r="AC148" s="63" t="str">
        <f t="shared" si="18"/>
        <v/>
      </c>
      <c r="AD148" s="63" t="s">
        <v>304</v>
      </c>
      <c r="AE148" s="63" t="str">
        <f>VLOOKUP(G148,'Sheet 1 (2)'!$H$4:$AF$536,25,FALSE)</f>
        <v/>
      </c>
      <c r="AF148" s="63" t="s">
        <v>863</v>
      </c>
      <c r="AG148" s="63" t="str">
        <f t="shared" si="21"/>
        <v/>
      </c>
      <c r="AH148" s="63" t="s">
        <v>304</v>
      </c>
      <c r="AI148" s="63" t="str">
        <f>VLOOKUP(G148,'Sheet 1 (2)'!$H$4:$AG$536,26,FALSE)</f>
        <v/>
      </c>
      <c r="AJ148" s="63" t="s">
        <v>329</v>
      </c>
      <c r="AK148" s="63" t="s">
        <v>304</v>
      </c>
      <c r="AL148" s="63" t="str">
        <f>VLOOKUP(G148,'Sheet 1 (2)'!$H$4:$AH$536,27,FALSE)</f>
        <v/>
      </c>
      <c r="AM148" s="63" t="str">
        <f t="shared" si="19"/>
        <v/>
      </c>
      <c r="AN148" s="63">
        <v>1</v>
      </c>
      <c r="AO148" s="63">
        <f t="shared" si="23"/>
        <v>1</v>
      </c>
      <c r="AP148" s="71" t="s">
        <v>329</v>
      </c>
      <c r="AQ148" s="71" t="s">
        <v>993</v>
      </c>
      <c r="AR148" s="71" t="s">
        <v>329</v>
      </c>
    </row>
    <row r="149" spans="1:44" ht="15.75" customHeight="1">
      <c r="A149" s="63" t="s">
        <v>634</v>
      </c>
      <c r="B149" s="63" t="s">
        <v>34</v>
      </c>
      <c r="C149" s="63" t="s">
        <v>986</v>
      </c>
      <c r="D149" s="63" t="s">
        <v>65</v>
      </c>
      <c r="E149" s="63" t="s">
        <v>987</v>
      </c>
      <c r="F149" s="63" t="s">
        <v>66</v>
      </c>
      <c r="G149" s="63" t="s">
        <v>1019</v>
      </c>
      <c r="H149" s="63" t="s">
        <v>1020</v>
      </c>
      <c r="I149" s="63" t="s">
        <v>329</v>
      </c>
      <c r="J149" s="63"/>
      <c r="K149" s="63"/>
      <c r="L149" s="63" t="s">
        <v>388</v>
      </c>
      <c r="M149" s="63" t="s">
        <v>990</v>
      </c>
      <c r="N149" s="63" t="s">
        <v>304</v>
      </c>
      <c r="O149" s="63" t="str">
        <f>VLOOKUP(G149,'Sheet 1 (2)'!$H$4:$M$536,6,FALSE)</f>
        <v/>
      </c>
      <c r="P149" s="63" t="str">
        <f t="shared" si="22"/>
        <v/>
      </c>
      <c r="Q149" s="63"/>
      <c r="R149" s="63" t="s">
        <v>991</v>
      </c>
      <c r="S149" s="63" t="s">
        <v>304</v>
      </c>
      <c r="T149" s="63" t="str">
        <f>VLOOKUP(G149,'Sheet 1 (2)'!$H$4:$O$536,8,FALSE)</f>
        <v/>
      </c>
      <c r="U149" s="63" t="s">
        <v>763</v>
      </c>
      <c r="V149" s="63" t="s">
        <v>651</v>
      </c>
      <c r="W149" s="63" t="s">
        <v>304</v>
      </c>
      <c r="X149" s="63" t="str">
        <f>VLOOKUP(G149,'Sheet 1 (2)'!$H$4:$Q$536,10,FALSE)</f>
        <v/>
      </c>
      <c r="Y149" s="63" t="str">
        <f t="shared" si="2"/>
        <v/>
      </c>
      <c r="Z149" s="63" t="s">
        <v>1021</v>
      </c>
      <c r="AA149" s="63" t="s">
        <v>304</v>
      </c>
      <c r="AB149" s="63" t="str">
        <f>VLOOKUP(G149,'Sheet 1 (2)'!$H$4:$S$536,12,FALSE)</f>
        <v/>
      </c>
      <c r="AC149" s="63" t="str">
        <f t="shared" si="18"/>
        <v/>
      </c>
      <c r="AD149" s="63" t="s">
        <v>304</v>
      </c>
      <c r="AE149" s="63" t="str">
        <f>VLOOKUP(G149,'Sheet 1 (2)'!$H$4:$AF$536,25,FALSE)</f>
        <v/>
      </c>
      <c r="AF149" s="63" t="s">
        <v>863</v>
      </c>
      <c r="AG149" s="63" t="str">
        <f t="shared" si="21"/>
        <v/>
      </c>
      <c r="AH149" s="63" t="s">
        <v>304</v>
      </c>
      <c r="AI149" s="63" t="str">
        <f>VLOOKUP(G149,'Sheet 1 (2)'!$H$4:$AG$536,26,FALSE)</f>
        <v/>
      </c>
      <c r="AJ149" s="63" t="s">
        <v>329</v>
      </c>
      <c r="AK149" s="63" t="s">
        <v>304</v>
      </c>
      <c r="AL149" s="63" t="str">
        <f>VLOOKUP(G149,'Sheet 1 (2)'!$H$4:$AH$536,27,FALSE)</f>
        <v/>
      </c>
      <c r="AM149" s="63" t="str">
        <f t="shared" si="19"/>
        <v/>
      </c>
      <c r="AN149" s="63">
        <v>1</v>
      </c>
      <c r="AO149" s="63">
        <f t="shared" si="23"/>
        <v>1</v>
      </c>
      <c r="AP149" s="71" t="s">
        <v>329</v>
      </c>
      <c r="AQ149" s="71" t="s">
        <v>993</v>
      </c>
      <c r="AR149" s="71" t="s">
        <v>329</v>
      </c>
    </row>
    <row r="150" spans="1:44" ht="15.75" customHeight="1">
      <c r="A150" s="63" t="s">
        <v>634</v>
      </c>
      <c r="B150" s="63" t="s">
        <v>34</v>
      </c>
      <c r="C150" s="63" t="s">
        <v>986</v>
      </c>
      <c r="D150" s="63" t="s">
        <v>65</v>
      </c>
      <c r="E150" s="63" t="s">
        <v>987</v>
      </c>
      <c r="F150" s="63" t="s">
        <v>66</v>
      </c>
      <c r="G150" s="63" t="s">
        <v>1022</v>
      </c>
      <c r="H150" s="63" t="s">
        <v>1023</v>
      </c>
      <c r="I150" s="63" t="s">
        <v>329</v>
      </c>
      <c r="J150" s="63"/>
      <c r="K150" s="63"/>
      <c r="L150" s="63" t="s">
        <v>388</v>
      </c>
      <c r="M150" s="63" t="s">
        <v>990</v>
      </c>
      <c r="N150" s="63" t="s">
        <v>304</v>
      </c>
      <c r="O150" s="63" t="str">
        <f>VLOOKUP(G150,'Sheet 1 (2)'!$H$4:$M$536,6,FALSE)</f>
        <v/>
      </c>
      <c r="P150" s="63" t="str">
        <f t="shared" si="22"/>
        <v/>
      </c>
      <c r="Q150" s="63"/>
      <c r="R150" s="63" t="s">
        <v>991</v>
      </c>
      <c r="S150" s="63" t="s">
        <v>304</v>
      </c>
      <c r="T150" s="63" t="str">
        <f>VLOOKUP(G150,'Sheet 1 (2)'!$H$4:$O$536,8,FALSE)</f>
        <v/>
      </c>
      <c r="U150" s="63" t="s">
        <v>992</v>
      </c>
      <c r="V150" s="63" t="s">
        <v>651</v>
      </c>
      <c r="W150" s="63" t="s">
        <v>304</v>
      </c>
      <c r="X150" s="63" t="str">
        <f>VLOOKUP(G150,'Sheet 1 (2)'!$H$4:$Q$536,10,FALSE)</f>
        <v/>
      </c>
      <c r="Y150" s="63" t="str">
        <f t="shared" si="2"/>
        <v/>
      </c>
      <c r="Z150" s="63" t="s">
        <v>1024</v>
      </c>
      <c r="AA150" s="63" t="s">
        <v>304</v>
      </c>
      <c r="AB150" s="63" t="str">
        <f>VLOOKUP(G150,'Sheet 1 (2)'!$H$4:$S$536,12,FALSE)</f>
        <v/>
      </c>
      <c r="AC150" s="63" t="str">
        <f t="shared" si="18"/>
        <v/>
      </c>
      <c r="AD150" s="63" t="s">
        <v>304</v>
      </c>
      <c r="AE150" s="63" t="str">
        <f>VLOOKUP(G150,'Sheet 1 (2)'!$H$4:$AF$536,25,FALSE)</f>
        <v/>
      </c>
      <c r="AF150" s="63" t="s">
        <v>863</v>
      </c>
      <c r="AG150" s="63" t="str">
        <f t="shared" si="21"/>
        <v/>
      </c>
      <c r="AH150" s="63" t="s">
        <v>304</v>
      </c>
      <c r="AI150" s="63" t="str">
        <f>VLOOKUP(G150,'Sheet 1 (2)'!$H$4:$AG$536,26,FALSE)</f>
        <v/>
      </c>
      <c r="AJ150" s="63" t="s">
        <v>329</v>
      </c>
      <c r="AK150" s="63" t="s">
        <v>304</v>
      </c>
      <c r="AL150" s="63" t="str">
        <f>VLOOKUP(G150,'Sheet 1 (2)'!$H$4:$AH$536,27,FALSE)</f>
        <v/>
      </c>
      <c r="AM150" s="63" t="str">
        <f t="shared" si="19"/>
        <v/>
      </c>
      <c r="AN150" s="63">
        <v>1</v>
      </c>
      <c r="AO150" s="63">
        <f t="shared" si="23"/>
        <v>1</v>
      </c>
      <c r="AP150" s="71" t="s">
        <v>329</v>
      </c>
      <c r="AQ150" s="71" t="s">
        <v>993</v>
      </c>
      <c r="AR150" s="71" t="s">
        <v>329</v>
      </c>
    </row>
    <row r="151" spans="1:44" ht="15.75" customHeight="1">
      <c r="A151" s="63" t="s">
        <v>634</v>
      </c>
      <c r="B151" s="63" t="s">
        <v>34</v>
      </c>
      <c r="C151" s="63" t="s">
        <v>1025</v>
      </c>
      <c r="D151" s="63" t="s">
        <v>67</v>
      </c>
      <c r="E151" s="63" t="s">
        <v>1026</v>
      </c>
      <c r="F151" s="63" t="s">
        <v>68</v>
      </c>
      <c r="G151" s="63" t="s">
        <v>1027</v>
      </c>
      <c r="H151" s="63" t="s">
        <v>1028</v>
      </c>
      <c r="I151" s="63" t="s">
        <v>301</v>
      </c>
      <c r="J151" s="63"/>
      <c r="K151" s="63"/>
      <c r="L151" s="63" t="s">
        <v>330</v>
      </c>
      <c r="M151" s="63" t="s">
        <v>1029</v>
      </c>
      <c r="N151" s="63" t="s">
        <v>304</v>
      </c>
      <c r="O151" s="63" t="str">
        <f>VLOOKUP(G151,'Sheet 1 (2)'!$H$4:$M$536,6,FALSE)</f>
        <v/>
      </c>
      <c r="P151" s="63" t="str">
        <f t="shared" si="22"/>
        <v/>
      </c>
      <c r="Q151" s="63"/>
      <c r="R151" s="63" t="s">
        <v>1030</v>
      </c>
      <c r="S151" s="63" t="s">
        <v>304</v>
      </c>
      <c r="T151" s="63" t="str">
        <f>VLOOKUP(G151,'Sheet 1 (2)'!$H$4:$O$536,8,FALSE)</f>
        <v/>
      </c>
      <c r="U151" s="63" t="str">
        <f t="shared" ref="U151:U158" si="24">IF(S151&lt;&gt;"",S151,T151)</f>
        <v/>
      </c>
      <c r="V151" s="63"/>
      <c r="W151" s="63" t="s">
        <v>304</v>
      </c>
      <c r="X151" s="63" t="str">
        <f>VLOOKUP(G151,'Sheet 1 (2)'!$H$4:$Q$536,10,FALSE)</f>
        <v/>
      </c>
      <c r="Y151" s="63" t="str">
        <f t="shared" si="2"/>
        <v/>
      </c>
      <c r="Z151" s="63" t="s">
        <v>1031</v>
      </c>
      <c r="AA151" s="63" t="s">
        <v>304</v>
      </c>
      <c r="AB151" s="63" t="str">
        <f>VLOOKUP(G151,'Sheet 1 (2)'!$H$4:$S$536,12,FALSE)</f>
        <v/>
      </c>
      <c r="AC151" s="63" t="str">
        <f t="shared" si="18"/>
        <v/>
      </c>
      <c r="AD151" s="63" t="s">
        <v>304</v>
      </c>
      <c r="AE151" s="63" t="str">
        <f>VLOOKUP(G151,'Sheet 1 (2)'!$H$4:$AF$536,25,FALSE)</f>
        <v/>
      </c>
      <c r="AF151" s="63" t="s">
        <v>334</v>
      </c>
      <c r="AG151" s="63" t="str">
        <f t="shared" si="21"/>
        <v/>
      </c>
      <c r="AH151" s="63" t="s">
        <v>304</v>
      </c>
      <c r="AI151" s="63" t="str">
        <f>VLOOKUP(G151,'Sheet 1 (2)'!$H$4:$AG$536,26,FALSE)</f>
        <v/>
      </c>
      <c r="AJ151" s="63" t="s">
        <v>301</v>
      </c>
      <c r="AK151" s="63" t="s">
        <v>304</v>
      </c>
      <c r="AL151" s="63" t="str">
        <f>VLOOKUP(G151,'Sheet 1 (2)'!$H$4:$AH$536,27,FALSE)</f>
        <v/>
      </c>
      <c r="AM151" s="63" t="s">
        <v>1032</v>
      </c>
      <c r="AN151" s="63">
        <v>1</v>
      </c>
      <c r="AO151" s="63">
        <f t="shared" si="23"/>
        <v>0</v>
      </c>
      <c r="AP151" s="71" t="s">
        <v>301</v>
      </c>
      <c r="AQ151" s="71" t="s">
        <v>301</v>
      </c>
      <c r="AR151" s="71" t="s">
        <v>301</v>
      </c>
    </row>
    <row r="152" spans="1:44" ht="15.75" customHeight="1">
      <c r="A152" s="63" t="s">
        <v>634</v>
      </c>
      <c r="B152" s="63" t="s">
        <v>34</v>
      </c>
      <c r="C152" s="63" t="s">
        <v>1025</v>
      </c>
      <c r="D152" s="63" t="s">
        <v>67</v>
      </c>
      <c r="E152" s="63" t="s">
        <v>1026</v>
      </c>
      <c r="F152" s="63" t="s">
        <v>68</v>
      </c>
      <c r="G152" s="63" t="s">
        <v>1033</v>
      </c>
      <c r="H152" s="63" t="s">
        <v>1034</v>
      </c>
      <c r="I152" s="63" t="s">
        <v>301</v>
      </c>
      <c r="J152" s="63"/>
      <c r="K152" s="63"/>
      <c r="L152" s="63" t="s">
        <v>338</v>
      </c>
      <c r="M152" s="63" t="s">
        <v>1035</v>
      </c>
      <c r="N152" s="63" t="s">
        <v>304</v>
      </c>
      <c r="O152" s="63" t="str">
        <f>VLOOKUP(G152,'Sheet 1 (2)'!$H$4:$M$536,6,FALSE)</f>
        <v/>
      </c>
      <c r="P152" s="63" t="str">
        <f t="shared" si="22"/>
        <v/>
      </c>
      <c r="Q152" s="63"/>
      <c r="R152" s="63" t="s">
        <v>1036</v>
      </c>
      <c r="S152" s="63" t="s">
        <v>304</v>
      </c>
      <c r="T152" s="63" t="str">
        <f>VLOOKUP(G152,'Sheet 1 (2)'!$H$4:$O$536,8,FALSE)</f>
        <v/>
      </c>
      <c r="U152" s="63" t="str">
        <f t="shared" si="24"/>
        <v/>
      </c>
      <c r="V152" s="63"/>
      <c r="W152" s="63" t="s">
        <v>304</v>
      </c>
      <c r="X152" s="63" t="str">
        <f>VLOOKUP(G152,'Sheet 1 (2)'!$H$4:$Q$536,10,FALSE)</f>
        <v/>
      </c>
      <c r="Y152" s="63" t="str">
        <f t="shared" si="2"/>
        <v/>
      </c>
      <c r="Z152" s="63" t="s">
        <v>1037</v>
      </c>
      <c r="AA152" s="63" t="s">
        <v>304</v>
      </c>
      <c r="AB152" s="63" t="str">
        <f>VLOOKUP(G152,'Sheet 1 (2)'!$H$4:$S$536,12,FALSE)</f>
        <v/>
      </c>
      <c r="AC152" s="63" t="str">
        <f t="shared" si="18"/>
        <v/>
      </c>
      <c r="AD152" s="63" t="s">
        <v>304</v>
      </c>
      <c r="AE152" s="63" t="str">
        <f>VLOOKUP(G152,'Sheet 1 (2)'!$H$4:$AF$536,25,FALSE)</f>
        <v/>
      </c>
      <c r="AF152" s="63" t="s">
        <v>334</v>
      </c>
      <c r="AG152" s="63" t="str">
        <f t="shared" si="21"/>
        <v/>
      </c>
      <c r="AH152" s="63" t="s">
        <v>304</v>
      </c>
      <c r="AI152" s="63" t="str">
        <f>VLOOKUP(G152,'Sheet 1 (2)'!$H$4:$AG$536,26,FALSE)</f>
        <v/>
      </c>
      <c r="AJ152" s="63" t="s">
        <v>301</v>
      </c>
      <c r="AK152" s="63" t="s">
        <v>304</v>
      </c>
      <c r="AL152" s="63" t="str">
        <f>VLOOKUP(G152,'Sheet 1 (2)'!$H$4:$AH$536,27,FALSE)</f>
        <v/>
      </c>
      <c r="AM152" s="63" t="s">
        <v>1038</v>
      </c>
      <c r="AN152" s="63">
        <v>1</v>
      </c>
      <c r="AO152" s="63">
        <f t="shared" si="23"/>
        <v>0</v>
      </c>
      <c r="AP152" s="71" t="s">
        <v>301</v>
      </c>
      <c r="AQ152" s="71" t="s">
        <v>301</v>
      </c>
      <c r="AR152" s="71" t="s">
        <v>301</v>
      </c>
    </row>
    <row r="153" spans="1:44" ht="15.75" customHeight="1">
      <c r="A153" s="63" t="s">
        <v>634</v>
      </c>
      <c r="B153" s="63" t="s">
        <v>34</v>
      </c>
      <c r="C153" s="63" t="s">
        <v>1025</v>
      </c>
      <c r="D153" s="63" t="s">
        <v>67</v>
      </c>
      <c r="E153" s="63" t="s">
        <v>1039</v>
      </c>
      <c r="F153" s="63" t="s">
        <v>69</v>
      </c>
      <c r="G153" s="63" t="s">
        <v>1040</v>
      </c>
      <c r="H153" s="63" t="s">
        <v>1041</v>
      </c>
      <c r="I153" s="63" t="s">
        <v>301</v>
      </c>
      <c r="J153" s="63"/>
      <c r="K153" s="63"/>
      <c r="L153" s="63" t="s">
        <v>1042</v>
      </c>
      <c r="M153" s="63" t="s">
        <v>1043</v>
      </c>
      <c r="N153" s="63" t="s">
        <v>304</v>
      </c>
      <c r="O153" s="63" t="str">
        <f>VLOOKUP(G153,'Sheet 1 (2)'!$H$4:$M$536,6,FALSE)</f>
        <v/>
      </c>
      <c r="P153" s="63" t="str">
        <f t="shared" si="22"/>
        <v/>
      </c>
      <c r="Q153" s="63"/>
      <c r="R153" s="63" t="s">
        <v>1044</v>
      </c>
      <c r="S153" s="63" t="s">
        <v>304</v>
      </c>
      <c r="T153" s="63" t="str">
        <f>VLOOKUP(G153,'Sheet 1 (2)'!$H$4:$O$536,8,FALSE)</f>
        <v/>
      </c>
      <c r="U153" s="63" t="str">
        <f t="shared" si="24"/>
        <v/>
      </c>
      <c r="V153" s="63"/>
      <c r="W153" s="63" t="s">
        <v>304</v>
      </c>
      <c r="X153" s="63" t="str">
        <f>VLOOKUP(G153,'Sheet 1 (2)'!$H$4:$Q$536,10,FALSE)</f>
        <v/>
      </c>
      <c r="Y153" s="63" t="str">
        <f t="shared" si="2"/>
        <v/>
      </c>
      <c r="Z153" s="63" t="s">
        <v>1045</v>
      </c>
      <c r="AA153" s="63" t="s">
        <v>304</v>
      </c>
      <c r="AB153" s="63" t="str">
        <f>VLOOKUP(G153,'Sheet 1 (2)'!$H$4:$S$536,12,FALSE)</f>
        <v/>
      </c>
      <c r="AC153" s="63" t="str">
        <f t="shared" si="18"/>
        <v/>
      </c>
      <c r="AD153" s="63" t="s">
        <v>304</v>
      </c>
      <c r="AE153" s="63" t="str">
        <f>VLOOKUP(G153,'Sheet 1 (2)'!$H$4:$AF$536,25,FALSE)</f>
        <v/>
      </c>
      <c r="AF153" s="63" t="s">
        <v>334</v>
      </c>
      <c r="AG153" s="63" t="str">
        <f t="shared" si="21"/>
        <v/>
      </c>
      <c r="AH153" s="63" t="s">
        <v>304</v>
      </c>
      <c r="AI153" s="63" t="str">
        <f>VLOOKUP(G153,'Sheet 1 (2)'!$H$4:$AG$536,26,FALSE)</f>
        <v/>
      </c>
      <c r="AJ153" s="63" t="s">
        <v>301</v>
      </c>
      <c r="AK153" s="63" t="s">
        <v>304</v>
      </c>
      <c r="AL153" s="63" t="str">
        <f>VLOOKUP(G153,'Sheet 1 (2)'!$H$4:$AH$536,27,FALSE)</f>
        <v/>
      </c>
      <c r="AM153" s="63" t="s">
        <v>1046</v>
      </c>
      <c r="AN153" s="63">
        <v>1</v>
      </c>
      <c r="AO153" s="63">
        <f t="shared" si="23"/>
        <v>0</v>
      </c>
      <c r="AP153" s="71" t="s">
        <v>301</v>
      </c>
      <c r="AQ153" s="71" t="s">
        <v>301</v>
      </c>
      <c r="AR153" s="71" t="s">
        <v>301</v>
      </c>
    </row>
    <row r="154" spans="1:44" ht="15.75" customHeight="1">
      <c r="A154" s="63" t="s">
        <v>634</v>
      </c>
      <c r="B154" s="63" t="s">
        <v>34</v>
      </c>
      <c r="C154" s="63" t="s">
        <v>1025</v>
      </c>
      <c r="D154" s="63" t="s">
        <v>67</v>
      </c>
      <c r="E154" s="63" t="s">
        <v>1026</v>
      </c>
      <c r="F154" s="63" t="s">
        <v>68</v>
      </c>
      <c r="G154" s="63" t="s">
        <v>1047</v>
      </c>
      <c r="H154" s="63" t="s">
        <v>1048</v>
      </c>
      <c r="I154" s="63" t="s">
        <v>301</v>
      </c>
      <c r="J154" s="63"/>
      <c r="K154" s="63"/>
      <c r="L154" s="63" t="s">
        <v>338</v>
      </c>
      <c r="M154" s="63" t="s">
        <v>1049</v>
      </c>
      <c r="N154" s="63" t="s">
        <v>304</v>
      </c>
      <c r="O154" s="63" t="str">
        <f>VLOOKUP(G154,'Sheet 1 (2)'!$H$4:$M$536,6,FALSE)</f>
        <v/>
      </c>
      <c r="P154" s="63" t="str">
        <f t="shared" si="22"/>
        <v/>
      </c>
      <c r="Q154" s="63"/>
      <c r="R154" s="63" t="s">
        <v>1050</v>
      </c>
      <c r="S154" s="63" t="s">
        <v>304</v>
      </c>
      <c r="T154" s="63" t="str">
        <f>VLOOKUP(G154,'Sheet 1 (2)'!$H$4:$O$536,8,FALSE)</f>
        <v/>
      </c>
      <c r="U154" s="63" t="str">
        <f t="shared" si="24"/>
        <v/>
      </c>
      <c r="V154" s="63" t="s">
        <v>651</v>
      </c>
      <c r="W154" s="63" t="s">
        <v>304</v>
      </c>
      <c r="X154" s="63" t="str">
        <f>VLOOKUP(G154,'Sheet 1 (2)'!$H$4:$Q$536,10,FALSE)</f>
        <v/>
      </c>
      <c r="Y154" s="63" t="str">
        <f t="shared" si="2"/>
        <v/>
      </c>
      <c r="Z154" s="63" t="s">
        <v>1051</v>
      </c>
      <c r="AA154" s="63" t="s">
        <v>304</v>
      </c>
      <c r="AB154" s="63" t="str">
        <f>VLOOKUP(G154,'Sheet 1 (2)'!$H$4:$S$536,12,FALSE)</f>
        <v/>
      </c>
      <c r="AC154" s="63" t="str">
        <f t="shared" si="18"/>
        <v/>
      </c>
      <c r="AD154" s="63" t="s">
        <v>304</v>
      </c>
      <c r="AE154" s="63" t="str">
        <f>VLOOKUP(G154,'Sheet 1 (2)'!$H$4:$AF$536,25,FALSE)</f>
        <v/>
      </c>
      <c r="AF154" s="63" t="s">
        <v>334</v>
      </c>
      <c r="AG154" s="63" t="str">
        <f t="shared" si="21"/>
        <v/>
      </c>
      <c r="AH154" s="63" t="s">
        <v>304</v>
      </c>
      <c r="AI154" s="63" t="str">
        <f>VLOOKUP(G154,'Sheet 1 (2)'!$H$4:$AG$536,26,FALSE)</f>
        <v/>
      </c>
      <c r="AJ154" s="63" t="s">
        <v>301</v>
      </c>
      <c r="AK154" s="63" t="s">
        <v>304</v>
      </c>
      <c r="AL154" s="63" t="str">
        <f>VLOOKUP(G154,'Sheet 1 (2)'!$H$4:$AH$536,27,FALSE)</f>
        <v/>
      </c>
      <c r="AM154" s="63" t="s">
        <v>1052</v>
      </c>
      <c r="AN154" s="63">
        <v>1</v>
      </c>
      <c r="AO154" s="63">
        <f t="shared" si="23"/>
        <v>0</v>
      </c>
      <c r="AP154" s="71" t="s">
        <v>301</v>
      </c>
      <c r="AQ154" s="71" t="s">
        <v>301</v>
      </c>
      <c r="AR154" s="71" t="s">
        <v>301</v>
      </c>
    </row>
    <row r="155" spans="1:44" ht="15.75" customHeight="1">
      <c r="A155" s="63" t="s">
        <v>634</v>
      </c>
      <c r="B155" s="63" t="s">
        <v>34</v>
      </c>
      <c r="C155" s="63" t="s">
        <v>1025</v>
      </c>
      <c r="D155" s="63" t="s">
        <v>67</v>
      </c>
      <c r="E155" s="63" t="s">
        <v>1039</v>
      </c>
      <c r="F155" s="63" t="s">
        <v>69</v>
      </c>
      <c r="G155" s="63" t="s">
        <v>1047</v>
      </c>
      <c r="H155" s="63" t="s">
        <v>1053</v>
      </c>
      <c r="I155" s="63" t="s">
        <v>301</v>
      </c>
      <c r="J155" s="63"/>
      <c r="K155" s="63"/>
      <c r="L155" s="63" t="s">
        <v>1054</v>
      </c>
      <c r="M155" s="63" t="s">
        <v>1055</v>
      </c>
      <c r="N155" s="63" t="s">
        <v>304</v>
      </c>
      <c r="O155" s="63" t="str">
        <f>VLOOKUP(G155,'Sheet 1 (2)'!$H$4:$M$536,6,FALSE)</f>
        <v/>
      </c>
      <c r="P155" s="63" t="str">
        <f t="shared" si="22"/>
        <v/>
      </c>
      <c r="Q155" s="63"/>
      <c r="R155" s="63" t="s">
        <v>1056</v>
      </c>
      <c r="S155" s="63" t="s">
        <v>304</v>
      </c>
      <c r="T155" s="63" t="str">
        <f>VLOOKUP(G155,'Sheet 1 (2)'!$H$4:$O$536,8,FALSE)</f>
        <v/>
      </c>
      <c r="U155" s="63" t="str">
        <f t="shared" si="24"/>
        <v/>
      </c>
      <c r="V155" s="63"/>
      <c r="W155" s="63" t="s">
        <v>304</v>
      </c>
      <c r="X155" s="63" t="str">
        <f>VLOOKUP(G155,'Sheet 1 (2)'!$H$4:$Q$536,10,FALSE)</f>
        <v/>
      </c>
      <c r="Y155" s="63" t="str">
        <f t="shared" si="2"/>
        <v/>
      </c>
      <c r="Z155" s="63" t="s">
        <v>1057</v>
      </c>
      <c r="AA155" s="63" t="s">
        <v>304</v>
      </c>
      <c r="AB155" s="63" t="str">
        <f>VLOOKUP(G155,'Sheet 1 (2)'!$H$4:$S$536,12,FALSE)</f>
        <v/>
      </c>
      <c r="AC155" s="63" t="str">
        <f t="shared" si="18"/>
        <v/>
      </c>
      <c r="AD155" s="63" t="s">
        <v>304</v>
      </c>
      <c r="AE155" s="63" t="str">
        <f>VLOOKUP(G155,'Sheet 1 (2)'!$H$4:$AF$536,25,FALSE)</f>
        <v/>
      </c>
      <c r="AF155" s="63" t="s">
        <v>334</v>
      </c>
      <c r="AG155" s="63" t="str">
        <f t="shared" si="21"/>
        <v/>
      </c>
      <c r="AH155" s="63" t="s">
        <v>304</v>
      </c>
      <c r="AI155" s="63" t="str">
        <f>VLOOKUP(G155,'Sheet 1 (2)'!$H$4:$AG$536,26,FALSE)</f>
        <v/>
      </c>
      <c r="AJ155" s="63" t="s">
        <v>301</v>
      </c>
      <c r="AK155" s="63" t="s">
        <v>304</v>
      </c>
      <c r="AL155" s="63" t="str">
        <f>VLOOKUP(G155,'Sheet 1 (2)'!$H$4:$AH$536,27,FALSE)</f>
        <v/>
      </c>
      <c r="AM155" s="63" t="s">
        <v>1046</v>
      </c>
      <c r="AN155" s="63">
        <v>1</v>
      </c>
      <c r="AO155" s="63">
        <f t="shared" si="23"/>
        <v>0</v>
      </c>
      <c r="AP155" s="71" t="s">
        <v>301</v>
      </c>
      <c r="AQ155" s="71" t="s">
        <v>301</v>
      </c>
      <c r="AR155" s="71" t="s">
        <v>301</v>
      </c>
    </row>
    <row r="156" spans="1:44" ht="15.75" customHeight="1">
      <c r="A156" s="63" t="s">
        <v>634</v>
      </c>
      <c r="B156" s="63" t="s">
        <v>34</v>
      </c>
      <c r="C156" s="63" t="s">
        <v>1058</v>
      </c>
      <c r="D156" s="63" t="s">
        <v>35</v>
      </c>
      <c r="E156" s="63" t="s">
        <v>1059</v>
      </c>
      <c r="F156" s="63" t="s">
        <v>36</v>
      </c>
      <c r="G156" s="63" t="s">
        <v>1060</v>
      </c>
      <c r="H156" s="63" t="s">
        <v>1061</v>
      </c>
      <c r="I156" s="63" t="s">
        <v>301</v>
      </c>
      <c r="J156" s="63"/>
      <c r="K156" s="63"/>
      <c r="L156" s="63" t="s">
        <v>302</v>
      </c>
      <c r="M156" s="63" t="s">
        <v>1062</v>
      </c>
      <c r="N156" s="63" t="s">
        <v>304</v>
      </c>
      <c r="O156" s="63" t="str">
        <f>VLOOKUP(G156,'Sheet 1 (2)'!$H$4:$M$536,6,FALSE)</f>
        <v/>
      </c>
      <c r="P156" s="63" t="str">
        <f t="shared" si="22"/>
        <v/>
      </c>
      <c r="Q156" s="63"/>
      <c r="R156" s="63" t="s">
        <v>1063</v>
      </c>
      <c r="S156" s="63" t="s">
        <v>304</v>
      </c>
      <c r="T156" s="63" t="str">
        <f>VLOOKUP(G156,'Sheet 1 (2)'!$H$4:$O$536,8,FALSE)</f>
        <v/>
      </c>
      <c r="U156" s="63" t="str">
        <f t="shared" si="24"/>
        <v/>
      </c>
      <c r="V156" s="63"/>
      <c r="W156" s="63" t="s">
        <v>304</v>
      </c>
      <c r="X156" s="63" t="str">
        <f>VLOOKUP(G156,'Sheet 1 (2)'!$H$4:$Q$536,10,FALSE)</f>
        <v/>
      </c>
      <c r="Y156" s="63" t="str">
        <f t="shared" si="2"/>
        <v/>
      </c>
      <c r="Z156" s="63" t="s">
        <v>838</v>
      </c>
      <c r="AA156" s="63" t="s">
        <v>304</v>
      </c>
      <c r="AB156" s="63" t="str">
        <f>VLOOKUP(G156,'Sheet 1 (2)'!$H$4:$S$536,12,FALSE)</f>
        <v/>
      </c>
      <c r="AC156" s="63" t="str">
        <f t="shared" si="18"/>
        <v/>
      </c>
      <c r="AD156" s="63" t="s">
        <v>304</v>
      </c>
      <c r="AE156" s="63" t="str">
        <f>VLOOKUP(G156,'Sheet 1 (2)'!$H$4:$AF$536,25,FALSE)</f>
        <v/>
      </c>
      <c r="AF156" s="63" t="s">
        <v>307</v>
      </c>
      <c r="AG156" s="63" t="str">
        <f t="shared" si="21"/>
        <v/>
      </c>
      <c r="AH156" s="63" t="s">
        <v>304</v>
      </c>
      <c r="AI156" s="63" t="str">
        <f>VLOOKUP(G156,'Sheet 1 (2)'!$H$4:$AG$536,26,FALSE)</f>
        <v/>
      </c>
      <c r="AJ156" s="63" t="s">
        <v>301</v>
      </c>
      <c r="AK156" s="63" t="s">
        <v>304</v>
      </c>
      <c r="AL156" s="63" t="str">
        <f>VLOOKUP(G156,'Sheet 1 (2)'!$H$4:$AH$536,27,FALSE)</f>
        <v/>
      </c>
      <c r="AM156" s="63" t="s">
        <v>1064</v>
      </c>
      <c r="AN156" s="63">
        <v>1</v>
      </c>
      <c r="AO156" s="63">
        <f t="shared" si="23"/>
        <v>0</v>
      </c>
      <c r="AP156" s="71"/>
      <c r="AQ156" s="71"/>
      <c r="AR156" s="71"/>
    </row>
    <row r="157" spans="1:44" ht="15.75" customHeight="1">
      <c r="A157" s="63" t="s">
        <v>634</v>
      </c>
      <c r="B157" s="63" t="s">
        <v>34</v>
      </c>
      <c r="C157" s="63" t="s">
        <v>1058</v>
      </c>
      <c r="D157" s="63" t="s">
        <v>35</v>
      </c>
      <c r="E157" s="63" t="s">
        <v>1059</v>
      </c>
      <c r="F157" s="63" t="s">
        <v>36</v>
      </c>
      <c r="G157" s="63" t="s">
        <v>1065</v>
      </c>
      <c r="H157" s="63" t="s">
        <v>1066</v>
      </c>
      <c r="I157" s="63" t="s">
        <v>301</v>
      </c>
      <c r="J157" s="63"/>
      <c r="K157" s="63"/>
      <c r="L157" s="63" t="s">
        <v>302</v>
      </c>
      <c r="M157" s="63" t="s">
        <v>1067</v>
      </c>
      <c r="N157" s="63" t="s">
        <v>304</v>
      </c>
      <c r="O157" s="63" t="str">
        <f>VLOOKUP(G157,'Sheet 1 (2)'!$H$4:$M$536,6,FALSE)</f>
        <v/>
      </c>
      <c r="P157" s="63" t="str">
        <f t="shared" si="22"/>
        <v/>
      </c>
      <c r="Q157" s="63"/>
      <c r="R157" s="63" t="s">
        <v>1068</v>
      </c>
      <c r="S157" s="63" t="s">
        <v>304</v>
      </c>
      <c r="T157" s="63" t="str">
        <f>VLOOKUP(G157,'Sheet 1 (2)'!$H$4:$O$536,8,FALSE)</f>
        <v/>
      </c>
      <c r="U157" s="63" t="str">
        <f t="shared" si="24"/>
        <v/>
      </c>
      <c r="V157" s="63"/>
      <c r="W157" s="63" t="s">
        <v>304</v>
      </c>
      <c r="X157" s="63" t="str">
        <f>VLOOKUP(G157,'Sheet 1 (2)'!$H$4:$Q$536,10,FALSE)</f>
        <v/>
      </c>
      <c r="Y157" s="63" t="str">
        <f t="shared" si="2"/>
        <v/>
      </c>
      <c r="Z157" s="63" t="s">
        <v>838</v>
      </c>
      <c r="AA157" s="63" t="s">
        <v>304</v>
      </c>
      <c r="AB157" s="63" t="str">
        <f>VLOOKUP(G157,'Sheet 1 (2)'!$H$4:$S$536,12,FALSE)</f>
        <v/>
      </c>
      <c r="AC157" s="63" t="str">
        <f t="shared" si="18"/>
        <v/>
      </c>
      <c r="AD157" s="63" t="s">
        <v>304</v>
      </c>
      <c r="AE157" s="63" t="str">
        <f>VLOOKUP(G157,'Sheet 1 (2)'!$H$4:$AF$536,25,FALSE)</f>
        <v/>
      </c>
      <c r="AF157" s="63" t="s">
        <v>307</v>
      </c>
      <c r="AG157" s="63" t="str">
        <f t="shared" si="21"/>
        <v/>
      </c>
      <c r="AH157" s="63" t="s">
        <v>304</v>
      </c>
      <c r="AI157" s="63" t="str">
        <f>VLOOKUP(G157,'Sheet 1 (2)'!$H$4:$AG$536,26,FALSE)</f>
        <v/>
      </c>
      <c r="AJ157" s="63" t="s">
        <v>301</v>
      </c>
      <c r="AK157" s="63" t="s">
        <v>304</v>
      </c>
      <c r="AL157" s="63" t="str">
        <f>VLOOKUP(G157,'Sheet 1 (2)'!$H$4:$AH$536,27,FALSE)</f>
        <v/>
      </c>
      <c r="AM157" s="63" t="s">
        <v>1046</v>
      </c>
      <c r="AN157" s="63">
        <v>1</v>
      </c>
      <c r="AO157" s="63">
        <f t="shared" si="23"/>
        <v>0</v>
      </c>
      <c r="AP157" s="71"/>
      <c r="AQ157" s="71"/>
      <c r="AR157" s="71"/>
    </row>
    <row r="158" spans="1:44" ht="15.75" customHeight="1">
      <c r="A158" s="63" t="s">
        <v>634</v>
      </c>
      <c r="B158" s="63" t="s">
        <v>34</v>
      </c>
      <c r="C158" s="63" t="s">
        <v>1058</v>
      </c>
      <c r="D158" s="63" t="s">
        <v>35</v>
      </c>
      <c r="E158" s="63" t="s">
        <v>1059</v>
      </c>
      <c r="F158" s="63" t="s">
        <v>36</v>
      </c>
      <c r="G158" s="63" t="s">
        <v>1069</v>
      </c>
      <c r="H158" s="63" t="s">
        <v>1070</v>
      </c>
      <c r="I158" s="63" t="s">
        <v>301</v>
      </c>
      <c r="J158" s="63"/>
      <c r="K158" s="63"/>
      <c r="L158" s="63" t="s">
        <v>302</v>
      </c>
      <c r="M158" s="63" t="s">
        <v>1071</v>
      </c>
      <c r="N158" s="63" t="s">
        <v>304</v>
      </c>
      <c r="O158" s="63" t="str">
        <f>VLOOKUP(G158,'Sheet 1 (2)'!$H$4:$M$536,6,FALSE)</f>
        <v/>
      </c>
      <c r="P158" s="63" t="str">
        <f t="shared" si="22"/>
        <v/>
      </c>
      <c r="Q158" s="63"/>
      <c r="R158" s="63" t="s">
        <v>1072</v>
      </c>
      <c r="S158" s="63" t="s">
        <v>304</v>
      </c>
      <c r="T158" s="63" t="str">
        <f>VLOOKUP(G158,'Sheet 1 (2)'!$H$4:$O$536,8,FALSE)</f>
        <v/>
      </c>
      <c r="U158" s="63" t="str">
        <f t="shared" si="24"/>
        <v/>
      </c>
      <c r="V158" s="63"/>
      <c r="W158" s="63" t="s">
        <v>304</v>
      </c>
      <c r="X158" s="63" t="str">
        <f>VLOOKUP(G158,'Sheet 1 (2)'!$H$4:$Q$536,10,FALSE)</f>
        <v/>
      </c>
      <c r="Y158" s="63" t="str">
        <f t="shared" si="2"/>
        <v/>
      </c>
      <c r="Z158" s="63" t="s">
        <v>838</v>
      </c>
      <c r="AA158" s="63" t="s">
        <v>304</v>
      </c>
      <c r="AB158" s="63" t="str">
        <f>VLOOKUP(G158,'Sheet 1 (2)'!$H$4:$S$536,12,FALSE)</f>
        <v/>
      </c>
      <c r="AC158" s="63" t="str">
        <f t="shared" si="18"/>
        <v/>
      </c>
      <c r="AD158" s="63" t="s">
        <v>304</v>
      </c>
      <c r="AE158" s="63" t="str">
        <f>VLOOKUP(G158,'Sheet 1 (2)'!$H$4:$AF$536,25,FALSE)</f>
        <v/>
      </c>
      <c r="AF158" s="63" t="s">
        <v>307</v>
      </c>
      <c r="AG158" s="63" t="str">
        <f t="shared" si="21"/>
        <v/>
      </c>
      <c r="AH158" s="63" t="s">
        <v>304</v>
      </c>
      <c r="AI158" s="63" t="str">
        <f>VLOOKUP(G158,'Sheet 1 (2)'!$H$4:$AG$536,26,FALSE)</f>
        <v/>
      </c>
      <c r="AJ158" s="63" t="s">
        <v>301</v>
      </c>
      <c r="AK158" s="63" t="s">
        <v>304</v>
      </c>
      <c r="AL158" s="63" t="str">
        <f>VLOOKUP(G158,'Sheet 1 (2)'!$H$4:$AH$536,27,FALSE)</f>
        <v/>
      </c>
      <c r="AM158" s="63" t="s">
        <v>1046</v>
      </c>
      <c r="AN158" s="63">
        <v>1</v>
      </c>
      <c r="AO158" s="63">
        <f t="shared" si="23"/>
        <v>0</v>
      </c>
      <c r="AP158" s="71"/>
      <c r="AQ158" s="71"/>
      <c r="AR158" s="71"/>
    </row>
    <row r="159" spans="1:44" ht="15.75" customHeight="1">
      <c r="A159" s="63" t="s">
        <v>634</v>
      </c>
      <c r="B159" s="63" t="s">
        <v>34</v>
      </c>
      <c r="C159" s="63" t="s">
        <v>1073</v>
      </c>
      <c r="D159" s="63" t="s">
        <v>37</v>
      </c>
      <c r="E159" s="63" t="s">
        <v>1074</v>
      </c>
      <c r="F159" s="63" t="s">
        <v>38</v>
      </c>
      <c r="G159" s="63" t="s">
        <v>1075</v>
      </c>
      <c r="H159" s="63" t="s">
        <v>1076</v>
      </c>
      <c r="I159" s="63" t="s">
        <v>329</v>
      </c>
      <c r="J159" s="63"/>
      <c r="K159" s="63"/>
      <c r="L159" s="63" t="s">
        <v>1077</v>
      </c>
      <c r="M159" s="63" t="s">
        <v>1078</v>
      </c>
      <c r="N159" s="63" t="s">
        <v>304</v>
      </c>
      <c r="O159" s="63" t="str">
        <f>VLOOKUP(G159,'Sheet 1 (2)'!$H$4:$M$536,6,FALSE)</f>
        <v/>
      </c>
      <c r="P159" s="63" t="s">
        <v>1079</v>
      </c>
      <c r="Q159" s="63"/>
      <c r="R159" s="63"/>
      <c r="S159" s="63" t="s">
        <v>304</v>
      </c>
      <c r="T159" s="63" t="str">
        <f>VLOOKUP(G159,'Sheet 1 (2)'!$H$4:$O$536,8,FALSE)</f>
        <v/>
      </c>
      <c r="U159" s="63" t="s">
        <v>651</v>
      </c>
      <c r="V159" s="63" t="s">
        <v>651</v>
      </c>
      <c r="W159" s="63" t="s">
        <v>304</v>
      </c>
      <c r="X159" s="63" t="str">
        <f>VLOOKUP(G159,'Sheet 1 (2)'!$H$4:$Q$536,10,FALSE)</f>
        <v/>
      </c>
      <c r="Y159" s="63" t="str">
        <f t="shared" si="2"/>
        <v/>
      </c>
      <c r="Z159" s="63" t="s">
        <v>1080</v>
      </c>
      <c r="AA159" s="63" t="s">
        <v>304</v>
      </c>
      <c r="AB159" s="63" t="str">
        <f>VLOOKUP(G159,'Sheet 1 (2)'!$H$4:$S$536,12,FALSE)</f>
        <v/>
      </c>
      <c r="AC159" s="63" t="str">
        <f t="shared" si="18"/>
        <v/>
      </c>
      <c r="AD159" s="63" t="s">
        <v>304</v>
      </c>
      <c r="AE159" s="63" t="str">
        <f>VLOOKUP(G159,'Sheet 1 (2)'!$H$4:$AF$536,25,FALSE)</f>
        <v/>
      </c>
      <c r="AF159" s="63" t="s">
        <v>364</v>
      </c>
      <c r="AG159" s="63" t="s">
        <v>1081</v>
      </c>
      <c r="AH159" s="63" t="s">
        <v>304</v>
      </c>
      <c r="AI159" s="63" t="str">
        <f>VLOOKUP(G159,'Sheet 1 (2)'!$H$4:$AG$536,26,FALSE)</f>
        <v/>
      </c>
      <c r="AJ159" s="63" t="s">
        <v>329</v>
      </c>
      <c r="AK159" s="63" t="s">
        <v>304</v>
      </c>
      <c r="AL159" s="63" t="str">
        <f>VLOOKUP(G159,'Sheet 1 (2)'!$H$4:$AH$536,27,FALSE)</f>
        <v/>
      </c>
      <c r="AM159" s="63" t="s">
        <v>1082</v>
      </c>
      <c r="AN159" s="63">
        <v>1</v>
      </c>
      <c r="AO159" s="63">
        <f t="shared" si="23"/>
        <v>1</v>
      </c>
      <c r="AP159" s="71"/>
      <c r="AQ159" s="71"/>
      <c r="AR159" s="71"/>
    </row>
    <row r="160" spans="1:44" ht="15.75" customHeight="1">
      <c r="A160" s="63" t="s">
        <v>634</v>
      </c>
      <c r="B160" s="63" t="s">
        <v>34</v>
      </c>
      <c r="C160" s="63" t="s">
        <v>635</v>
      </c>
      <c r="D160" s="63" t="s">
        <v>39</v>
      </c>
      <c r="E160" s="63" t="s">
        <v>636</v>
      </c>
      <c r="F160" s="63" t="s">
        <v>40</v>
      </c>
      <c r="G160" s="73" t="s">
        <v>1083</v>
      </c>
      <c r="H160" s="63" t="s">
        <v>1084</v>
      </c>
      <c r="I160" s="63" t="s">
        <v>329</v>
      </c>
      <c r="J160" s="63"/>
      <c r="K160" s="63"/>
      <c r="L160" s="63" t="s">
        <v>1085</v>
      </c>
      <c r="M160" s="63" t="s">
        <v>1086</v>
      </c>
      <c r="N160" s="63" t="s">
        <v>304</v>
      </c>
      <c r="O160" s="63" t="e">
        <f>VLOOKUP(G160,'Sheet 1 (2)'!$H$4:$M$536,6,FALSE)</f>
        <v>#N/A</v>
      </c>
      <c r="P160" s="63"/>
      <c r="Q160" s="63"/>
      <c r="R160" s="63" t="s">
        <v>498</v>
      </c>
      <c r="S160" s="63" t="s">
        <v>304</v>
      </c>
      <c r="T160" s="63" t="e">
        <f>VLOOKUP(G160,'Sheet 1 (2)'!$H$4:$O$536,8,FALSE)</f>
        <v>#N/A</v>
      </c>
      <c r="U160" s="63" t="s">
        <v>498</v>
      </c>
      <c r="V160" s="63" t="s">
        <v>1087</v>
      </c>
      <c r="W160" s="63" t="s">
        <v>304</v>
      </c>
      <c r="X160" s="63" t="e">
        <f>VLOOKUP(G160,'Sheet 1 (2)'!$H$4:$Q$536,10,FALSE)</f>
        <v>#N/A</v>
      </c>
      <c r="Y160" s="63"/>
      <c r="Z160" s="63" t="s">
        <v>1088</v>
      </c>
      <c r="AA160" s="63" t="s">
        <v>304</v>
      </c>
      <c r="AB160" s="63" t="e">
        <f>VLOOKUP(G160,'Sheet 1 (2)'!$H$4:$S$536,12,FALSE)</f>
        <v>#N/A</v>
      </c>
      <c r="AC160" s="63" t="s">
        <v>1089</v>
      </c>
      <c r="AD160" s="63" t="s">
        <v>304</v>
      </c>
      <c r="AE160" s="63" t="e">
        <f>VLOOKUP(G160,'Sheet 1 (2)'!$H$4:$AF$536,25,FALSE)</f>
        <v>#N/A</v>
      </c>
      <c r="AF160" s="63"/>
      <c r="AG160" s="63"/>
      <c r="AH160" s="63" t="s">
        <v>304</v>
      </c>
      <c r="AI160" s="63" t="e">
        <f>VLOOKUP(G160,'Sheet 1 (2)'!$H$4:$AG$536,26,FALSE)</f>
        <v>#N/A</v>
      </c>
      <c r="AJ160" s="63" t="s">
        <v>329</v>
      </c>
      <c r="AK160" s="63" t="s">
        <v>304</v>
      </c>
      <c r="AL160" s="63" t="e">
        <f>VLOOKUP(G160,'Sheet 1 (2)'!$H$4:$AH$536,27,FALSE)</f>
        <v>#N/A</v>
      </c>
      <c r="AM160" s="63"/>
      <c r="AN160" s="63">
        <v>1</v>
      </c>
      <c r="AO160" s="63">
        <f t="shared" si="23"/>
        <v>1</v>
      </c>
      <c r="AP160" s="71" t="s">
        <v>329</v>
      </c>
      <c r="AQ160" s="71" t="s">
        <v>329</v>
      </c>
      <c r="AR160" s="71" t="s">
        <v>329</v>
      </c>
    </row>
    <row r="161" spans="1:44" ht="15.75" customHeight="1">
      <c r="A161" s="63" t="s">
        <v>634</v>
      </c>
      <c r="B161" s="63" t="s">
        <v>34</v>
      </c>
      <c r="C161" s="74">
        <v>3033412</v>
      </c>
      <c r="D161" s="74" t="s">
        <v>1090</v>
      </c>
      <c r="E161" s="74">
        <v>5005984</v>
      </c>
      <c r="F161" s="74" t="s">
        <v>1091</v>
      </c>
      <c r="G161" s="75" t="s">
        <v>1092</v>
      </c>
      <c r="H161" s="74" t="s">
        <v>1093</v>
      </c>
      <c r="I161" s="63" t="s">
        <v>301</v>
      </c>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72" t="s">
        <v>301</v>
      </c>
      <c r="AK161" s="63"/>
      <c r="AL161" s="63"/>
      <c r="AM161" s="63"/>
      <c r="AN161" s="72"/>
      <c r="AO161" s="63">
        <f t="shared" si="23"/>
        <v>0</v>
      </c>
      <c r="AP161" s="71" t="s">
        <v>301</v>
      </c>
      <c r="AQ161" s="71" t="s">
        <v>301</v>
      </c>
      <c r="AR161" s="71" t="s">
        <v>301</v>
      </c>
    </row>
    <row r="162" spans="1:44" ht="15.75" customHeight="1">
      <c r="A162" s="63" t="s">
        <v>1094</v>
      </c>
      <c r="B162" s="63" t="s">
        <v>70</v>
      </c>
      <c r="C162" s="63" t="s">
        <v>1095</v>
      </c>
      <c r="D162" s="63" t="s">
        <v>87</v>
      </c>
      <c r="E162" s="63" t="s">
        <v>1096</v>
      </c>
      <c r="F162" s="63" t="s">
        <v>88</v>
      </c>
      <c r="G162" s="73" t="s">
        <v>1097</v>
      </c>
      <c r="H162" s="63" t="s">
        <v>1098</v>
      </c>
      <c r="I162" s="63" t="s">
        <v>301</v>
      </c>
      <c r="J162" s="63"/>
      <c r="K162" s="63"/>
      <c r="L162" s="63" t="s">
        <v>338</v>
      </c>
      <c r="M162" s="63"/>
      <c r="N162" s="63" t="s">
        <v>304</v>
      </c>
      <c r="O162" s="63" t="str">
        <f>VLOOKUP(G162,'Sheet 1 (2)'!$H$4:$M$536,6,FALSE)</f>
        <v/>
      </c>
      <c r="P162" s="63" t="str">
        <f t="shared" ref="P162:P167" si="25">IF(N162&lt;&gt;"",N162,O162)</f>
        <v/>
      </c>
      <c r="Q162" s="63"/>
      <c r="R162" s="63" t="s">
        <v>498</v>
      </c>
      <c r="S162" s="63" t="s">
        <v>304</v>
      </c>
      <c r="T162" s="63" t="str">
        <f>VLOOKUP(G162,'Sheet 1 (2)'!$H$4:$O$536,8,FALSE)</f>
        <v/>
      </c>
      <c r="U162" s="63" t="str">
        <f t="shared" ref="U162:U167" si="26">IF(S162&lt;&gt;"",S162,T162)</f>
        <v/>
      </c>
      <c r="V162" s="63"/>
      <c r="W162" s="63" t="s">
        <v>304</v>
      </c>
      <c r="X162" s="63" t="str">
        <f>VLOOKUP(G162,'Sheet 1 (2)'!$H$4:$Q$536,10,FALSE)</f>
        <v/>
      </c>
      <c r="Y162" s="63" t="str">
        <f t="shared" ref="Y162:Y206" si="27">IF(W162&lt;&gt;"",W162,X162)</f>
        <v/>
      </c>
      <c r="Z162" s="63"/>
      <c r="AA162" s="63" t="s">
        <v>304</v>
      </c>
      <c r="AB162" s="63" t="str">
        <f>VLOOKUP(G162,'Sheet 1 (2)'!$H$4:$S$536,12,FALSE)</f>
        <v/>
      </c>
      <c r="AC162" s="63" t="str">
        <f t="shared" ref="AC162:AC172" si="28">IF(AA162&lt;&gt;"",AA162,AB162)</f>
        <v/>
      </c>
      <c r="AD162" s="63" t="s">
        <v>304</v>
      </c>
      <c r="AE162" s="63" t="str">
        <f>VLOOKUP(G162,'Sheet 1 (2)'!$H$4:$AF$536,25,FALSE)</f>
        <v/>
      </c>
      <c r="AF162" s="63" t="s">
        <v>334</v>
      </c>
      <c r="AG162" s="63" t="str">
        <f t="shared" ref="AG162:AG167" si="29">IF(AD162&lt;&gt;"",AD162,AE162)</f>
        <v/>
      </c>
      <c r="AH162" s="63" t="s">
        <v>304</v>
      </c>
      <c r="AI162" s="63" t="str">
        <f>VLOOKUP(G162,'Sheet 1 (2)'!$H$4:$AG$536,26,FALSE)</f>
        <v>NO</v>
      </c>
      <c r="AJ162" s="63" t="s">
        <v>301</v>
      </c>
      <c r="AK162" s="63" t="s">
        <v>304</v>
      </c>
      <c r="AL162" s="63" t="str">
        <f>VLOOKUP(G162,'Sheet 1 (2)'!$H$4:$AH$536,27,FALSE)</f>
        <v>Definir número fijo por categoría</v>
      </c>
      <c r="AM162" s="63" t="str">
        <f t="shared" ref="AM162:AM167" si="30">IF(AK162&lt;&gt;"",AK162,AL162)</f>
        <v>Definir número fijo por categoría</v>
      </c>
      <c r="AN162" s="63">
        <v>1</v>
      </c>
      <c r="AO162" s="63">
        <f t="shared" si="23"/>
        <v>0</v>
      </c>
      <c r="AP162" s="71"/>
      <c r="AQ162" s="71"/>
      <c r="AR162" s="71"/>
    </row>
    <row r="163" spans="1:44" ht="15.75" customHeight="1">
      <c r="A163" s="63" t="s">
        <v>1094</v>
      </c>
      <c r="B163" s="63" t="s">
        <v>70</v>
      </c>
      <c r="C163" s="63" t="s">
        <v>1095</v>
      </c>
      <c r="D163" s="63" t="s">
        <v>87</v>
      </c>
      <c r="E163" s="63" t="s">
        <v>1096</v>
      </c>
      <c r="F163" s="63" t="s">
        <v>88</v>
      </c>
      <c r="G163" s="73" t="s">
        <v>1099</v>
      </c>
      <c r="H163" s="63" t="s">
        <v>1100</v>
      </c>
      <c r="I163" s="63" t="s">
        <v>301</v>
      </c>
      <c r="J163" s="63"/>
      <c r="K163" s="63"/>
      <c r="L163" s="63" t="s">
        <v>338</v>
      </c>
      <c r="M163" s="63"/>
      <c r="N163" s="63" t="s">
        <v>304</v>
      </c>
      <c r="O163" s="63" t="str">
        <f>VLOOKUP(G163,'Sheet 1 (2)'!$H$4:$M$536,6,FALSE)</f>
        <v/>
      </c>
      <c r="P163" s="63" t="str">
        <f t="shared" si="25"/>
        <v/>
      </c>
      <c r="Q163" s="63"/>
      <c r="R163" s="63" t="s">
        <v>498</v>
      </c>
      <c r="S163" s="63" t="s">
        <v>304</v>
      </c>
      <c r="T163" s="63" t="str">
        <f>VLOOKUP(G163,'Sheet 1 (2)'!$H$4:$O$536,8,FALSE)</f>
        <v/>
      </c>
      <c r="U163" s="63" t="str">
        <f t="shared" si="26"/>
        <v/>
      </c>
      <c r="V163" s="63"/>
      <c r="W163" s="63" t="s">
        <v>304</v>
      </c>
      <c r="X163" s="63" t="str">
        <f>VLOOKUP(G163,'Sheet 1 (2)'!$H$4:$Q$536,10,FALSE)</f>
        <v/>
      </c>
      <c r="Y163" s="63" t="str">
        <f t="shared" si="27"/>
        <v/>
      </c>
      <c r="Z163" s="63"/>
      <c r="AA163" s="63" t="s">
        <v>304</v>
      </c>
      <c r="AB163" s="63" t="str">
        <f>VLOOKUP(G163,'Sheet 1 (2)'!$H$4:$S$536,12,FALSE)</f>
        <v/>
      </c>
      <c r="AC163" s="63" t="str">
        <f t="shared" si="28"/>
        <v/>
      </c>
      <c r="AD163" s="63" t="s">
        <v>304</v>
      </c>
      <c r="AE163" s="63" t="str">
        <f>VLOOKUP(G163,'Sheet 1 (2)'!$H$4:$AF$536,25,FALSE)</f>
        <v/>
      </c>
      <c r="AF163" s="63" t="s">
        <v>334</v>
      </c>
      <c r="AG163" s="63" t="str">
        <f t="shared" si="29"/>
        <v/>
      </c>
      <c r="AH163" s="63" t="s">
        <v>304</v>
      </c>
      <c r="AI163" s="63" t="str">
        <f>VLOOKUP(G163,'Sheet 1 (2)'!$H$4:$AG$536,26,FALSE)</f>
        <v>NO</v>
      </c>
      <c r="AJ163" s="63" t="s">
        <v>301</v>
      </c>
      <c r="AK163" s="63" t="s">
        <v>304</v>
      </c>
      <c r="AL163" s="63" t="str">
        <f>VLOOKUP(G163,'Sheet 1 (2)'!$H$4:$AH$536,27,FALSE)</f>
        <v>Definir número fijo por categoría</v>
      </c>
      <c r="AM163" s="63" t="str">
        <f t="shared" si="30"/>
        <v>Definir número fijo por categoría</v>
      </c>
      <c r="AN163" s="63">
        <v>1</v>
      </c>
      <c r="AO163" s="63">
        <f t="shared" si="23"/>
        <v>0</v>
      </c>
      <c r="AP163" s="71"/>
      <c r="AQ163" s="71"/>
      <c r="AR163" s="71"/>
    </row>
    <row r="164" spans="1:44" ht="15.75" customHeight="1">
      <c r="A164" s="63" t="s">
        <v>1094</v>
      </c>
      <c r="B164" s="63" t="s">
        <v>70</v>
      </c>
      <c r="C164" s="63" t="s">
        <v>1095</v>
      </c>
      <c r="D164" s="63" t="s">
        <v>87</v>
      </c>
      <c r="E164" s="63" t="s">
        <v>1101</v>
      </c>
      <c r="F164" s="63" t="s">
        <v>89</v>
      </c>
      <c r="G164" s="73" t="s">
        <v>1102</v>
      </c>
      <c r="H164" s="63" t="s">
        <v>1103</v>
      </c>
      <c r="I164" s="63" t="s">
        <v>301</v>
      </c>
      <c r="J164" s="63"/>
      <c r="K164" s="63"/>
      <c r="L164" s="63" t="s">
        <v>1104</v>
      </c>
      <c r="M164" s="63"/>
      <c r="N164" s="63" t="s">
        <v>304</v>
      </c>
      <c r="O164" s="63" t="str">
        <f>VLOOKUP(G164,'Sheet 1 (2)'!$H$4:$M$536,6,FALSE)</f>
        <v/>
      </c>
      <c r="P164" s="63" t="str">
        <f t="shared" si="25"/>
        <v/>
      </c>
      <c r="Q164" s="63"/>
      <c r="R164" s="63" t="s">
        <v>498</v>
      </c>
      <c r="S164" s="63" t="s">
        <v>304</v>
      </c>
      <c r="T164" s="63" t="str">
        <f>VLOOKUP(G164,'Sheet 1 (2)'!$H$4:$O$536,8,FALSE)</f>
        <v/>
      </c>
      <c r="U164" s="63" t="str">
        <f t="shared" si="26"/>
        <v/>
      </c>
      <c r="V164" s="63"/>
      <c r="W164" s="63" t="s">
        <v>304</v>
      </c>
      <c r="X164" s="63" t="str">
        <f>VLOOKUP(G164,'Sheet 1 (2)'!$H$4:$Q$536,10,FALSE)</f>
        <v/>
      </c>
      <c r="Y164" s="63" t="str">
        <f t="shared" si="27"/>
        <v/>
      </c>
      <c r="Z164" s="63" t="s">
        <v>1105</v>
      </c>
      <c r="AA164" s="63" t="s">
        <v>304</v>
      </c>
      <c r="AB164" s="63" t="str">
        <f>VLOOKUP(G164,'Sheet 1 (2)'!$H$4:$S$536,12,FALSE)</f>
        <v/>
      </c>
      <c r="AC164" s="63" t="str">
        <f t="shared" si="28"/>
        <v/>
      </c>
      <c r="AD164" s="63" t="s">
        <v>304</v>
      </c>
      <c r="AE164" s="63" t="str">
        <f>VLOOKUP(G164,'Sheet 1 (2)'!$H$4:$AF$536,25,FALSE)</f>
        <v/>
      </c>
      <c r="AF164" s="63" t="s">
        <v>334</v>
      </c>
      <c r="AG164" s="63" t="str">
        <f t="shared" si="29"/>
        <v/>
      </c>
      <c r="AH164" s="63" t="s">
        <v>304</v>
      </c>
      <c r="AI164" s="63" t="str">
        <f>VLOOKUP(G164,'Sheet 1 (2)'!$H$4:$AG$536,26,FALSE)</f>
        <v>NO</v>
      </c>
      <c r="AJ164" s="63" t="s">
        <v>301</v>
      </c>
      <c r="AK164" s="63" t="s">
        <v>304</v>
      </c>
      <c r="AL164" s="63" t="str">
        <f>VLOOKUP(G164,'Sheet 1 (2)'!$H$4:$AH$536,27,FALSE)</f>
        <v>Se revisará para establecer un número fijo y definir categorías de establecimiento</v>
      </c>
      <c r="AM164" s="63" t="str">
        <f t="shared" si="30"/>
        <v>Se revisará para establecer un número fijo y definir categorías de establecimiento</v>
      </c>
      <c r="AN164" s="63">
        <v>1</v>
      </c>
      <c r="AO164" s="63">
        <f t="shared" si="23"/>
        <v>0</v>
      </c>
      <c r="AP164" s="71"/>
      <c r="AQ164" s="71"/>
      <c r="AR164" s="71"/>
    </row>
    <row r="165" spans="1:44" ht="15.75" customHeight="1">
      <c r="A165" s="63" t="s">
        <v>1094</v>
      </c>
      <c r="B165" s="63" t="s">
        <v>70</v>
      </c>
      <c r="C165" s="63" t="s">
        <v>1095</v>
      </c>
      <c r="D165" s="63" t="s">
        <v>87</v>
      </c>
      <c r="E165" s="63" t="s">
        <v>1101</v>
      </c>
      <c r="F165" s="63" t="s">
        <v>89</v>
      </c>
      <c r="G165" s="73" t="s">
        <v>1106</v>
      </c>
      <c r="H165" s="63" t="s">
        <v>1107</v>
      </c>
      <c r="I165" s="63" t="s">
        <v>301</v>
      </c>
      <c r="J165" s="63"/>
      <c r="K165" s="63"/>
      <c r="L165" s="63" t="s">
        <v>1108</v>
      </c>
      <c r="M165" s="63"/>
      <c r="N165" s="63" t="s">
        <v>304</v>
      </c>
      <c r="O165" s="63" t="str">
        <f>VLOOKUP(G165,'Sheet 1 (2)'!$H$4:$M$536,6,FALSE)</f>
        <v/>
      </c>
      <c r="P165" s="63" t="str">
        <f t="shared" si="25"/>
        <v/>
      </c>
      <c r="Q165" s="63"/>
      <c r="R165" s="63" t="s">
        <v>498</v>
      </c>
      <c r="S165" s="63" t="s">
        <v>304</v>
      </c>
      <c r="T165" s="63" t="str">
        <f>VLOOKUP(G165,'Sheet 1 (2)'!$H$4:$O$536,8,FALSE)</f>
        <v/>
      </c>
      <c r="U165" s="63" t="str">
        <f t="shared" si="26"/>
        <v/>
      </c>
      <c r="V165" s="63"/>
      <c r="W165" s="63" t="s">
        <v>304</v>
      </c>
      <c r="X165" s="63" t="str">
        <f>VLOOKUP(G165,'Sheet 1 (2)'!$H$4:$Q$536,10,FALSE)</f>
        <v/>
      </c>
      <c r="Y165" s="63" t="str">
        <f t="shared" si="27"/>
        <v/>
      </c>
      <c r="Z165" s="63"/>
      <c r="AA165" s="63" t="s">
        <v>304</v>
      </c>
      <c r="AB165" s="63" t="str">
        <f>VLOOKUP(G165,'Sheet 1 (2)'!$H$4:$S$536,12,FALSE)</f>
        <v/>
      </c>
      <c r="AC165" s="63" t="str">
        <f t="shared" si="28"/>
        <v/>
      </c>
      <c r="AD165" s="63" t="s">
        <v>304</v>
      </c>
      <c r="AE165" s="63" t="str">
        <f>VLOOKUP(G165,'Sheet 1 (2)'!$H$4:$AF$536,25,FALSE)</f>
        <v/>
      </c>
      <c r="AF165" s="63" t="s">
        <v>334</v>
      </c>
      <c r="AG165" s="63" t="str">
        <f t="shared" si="29"/>
        <v/>
      </c>
      <c r="AH165" s="63" t="s">
        <v>304</v>
      </c>
      <c r="AI165" s="63" t="str">
        <f>VLOOKUP(G165,'Sheet 1 (2)'!$H$4:$AG$536,26,FALSE)</f>
        <v>NO</v>
      </c>
      <c r="AJ165" s="63" t="s">
        <v>301</v>
      </c>
      <c r="AK165" s="63" t="s">
        <v>304</v>
      </c>
      <c r="AL165" s="63" t="str">
        <f>VLOOKUP(G165,'Sheet 1 (2)'!$H$4:$AH$536,27,FALSE)</f>
        <v>Revisar para tal vez establecer un número fijo por tipo de establecimiento, ejem. 5 comunidades por cada tipo de atención</v>
      </c>
      <c r="AM165" s="63" t="str">
        <f t="shared" si="30"/>
        <v>Revisar para tal vez establecer un número fijo por tipo de establecimiento, ejem. 5 comunidades por cada tipo de atención</v>
      </c>
      <c r="AN165" s="63">
        <v>1</v>
      </c>
      <c r="AO165" s="63">
        <f t="shared" si="23"/>
        <v>0</v>
      </c>
      <c r="AP165" s="71"/>
      <c r="AQ165" s="71"/>
      <c r="AR165" s="71"/>
    </row>
    <row r="166" spans="1:44" ht="15.75" customHeight="1">
      <c r="A166" s="63" t="s">
        <v>1094</v>
      </c>
      <c r="B166" s="63" t="s">
        <v>70</v>
      </c>
      <c r="C166" s="63" t="s">
        <v>1095</v>
      </c>
      <c r="D166" s="63" t="s">
        <v>87</v>
      </c>
      <c r="E166" s="63" t="s">
        <v>1101</v>
      </c>
      <c r="F166" s="63" t="s">
        <v>89</v>
      </c>
      <c r="G166" s="73" t="s">
        <v>1109</v>
      </c>
      <c r="H166" s="63" t="s">
        <v>1110</v>
      </c>
      <c r="I166" s="63" t="s">
        <v>301</v>
      </c>
      <c r="J166" s="63"/>
      <c r="K166" s="63"/>
      <c r="L166" s="63" t="s">
        <v>322</v>
      </c>
      <c r="M166" s="63"/>
      <c r="N166" s="63" t="s">
        <v>304</v>
      </c>
      <c r="O166" s="63" t="str">
        <f>VLOOKUP(G166,'Sheet 1 (2)'!$H$4:$M$536,6,FALSE)</f>
        <v/>
      </c>
      <c r="P166" s="63" t="str">
        <f t="shared" si="25"/>
        <v/>
      </c>
      <c r="Q166" s="63"/>
      <c r="R166" s="63" t="s">
        <v>498</v>
      </c>
      <c r="S166" s="63" t="s">
        <v>304</v>
      </c>
      <c r="T166" s="63" t="str">
        <f>VLOOKUP(G166,'Sheet 1 (2)'!$H$4:$O$536,8,FALSE)</f>
        <v/>
      </c>
      <c r="U166" s="63" t="str">
        <f t="shared" si="26"/>
        <v/>
      </c>
      <c r="V166" s="63"/>
      <c r="W166" s="63" t="s">
        <v>304</v>
      </c>
      <c r="X166" s="63" t="str">
        <f>VLOOKUP(G166,'Sheet 1 (2)'!$H$4:$Q$536,10,FALSE)</f>
        <v/>
      </c>
      <c r="Y166" s="63" t="str">
        <f t="shared" si="27"/>
        <v/>
      </c>
      <c r="Z166" s="63" t="s">
        <v>1111</v>
      </c>
      <c r="AA166" s="63" t="s">
        <v>304</v>
      </c>
      <c r="AB166" s="63" t="str">
        <f>VLOOKUP(G166,'Sheet 1 (2)'!$H$4:$S$536,12,FALSE)</f>
        <v/>
      </c>
      <c r="AC166" s="63" t="str">
        <f t="shared" si="28"/>
        <v/>
      </c>
      <c r="AD166" s="63" t="s">
        <v>304</v>
      </c>
      <c r="AE166" s="63" t="str">
        <f>VLOOKUP(G166,'Sheet 1 (2)'!$H$4:$AF$536,25,FALSE)</f>
        <v/>
      </c>
      <c r="AF166" s="63" t="s">
        <v>326</v>
      </c>
      <c r="AG166" s="63" t="str">
        <f t="shared" si="29"/>
        <v/>
      </c>
      <c r="AH166" s="63" t="s">
        <v>304</v>
      </c>
      <c r="AI166" s="63" t="str">
        <f>VLOOKUP(G166,'Sheet 1 (2)'!$H$4:$AG$536,26,FALSE)</f>
        <v>NO</v>
      </c>
      <c r="AJ166" s="63" t="s">
        <v>301</v>
      </c>
      <c r="AK166" s="63" t="s">
        <v>304</v>
      </c>
      <c r="AL166" s="63" t="str">
        <f>VLOOKUP(G166,'Sheet 1 (2)'!$H$4:$AH$536,27,FALSE)</f>
        <v>Se revisará para establecer un número fijo y definir categorías de establecimiento</v>
      </c>
      <c r="AM166" s="63" t="str">
        <f t="shared" si="30"/>
        <v>Se revisará para establecer un número fijo y definir categorías de establecimiento</v>
      </c>
      <c r="AN166" s="63">
        <v>1</v>
      </c>
      <c r="AO166" s="63">
        <f t="shared" si="23"/>
        <v>0</v>
      </c>
      <c r="AP166" s="71"/>
      <c r="AQ166" s="71"/>
      <c r="AR166" s="71"/>
    </row>
    <row r="167" spans="1:44" ht="15.75" customHeight="1">
      <c r="A167" s="63" t="s">
        <v>1094</v>
      </c>
      <c r="B167" s="63" t="s">
        <v>70</v>
      </c>
      <c r="C167" s="63" t="s">
        <v>1095</v>
      </c>
      <c r="D167" s="63" t="s">
        <v>87</v>
      </c>
      <c r="E167" s="63" t="s">
        <v>1096</v>
      </c>
      <c r="F167" s="63" t="s">
        <v>88</v>
      </c>
      <c r="G167" s="73" t="s">
        <v>1112</v>
      </c>
      <c r="H167" s="63" t="s">
        <v>1113</v>
      </c>
      <c r="I167" s="63" t="s">
        <v>301</v>
      </c>
      <c r="J167" s="63"/>
      <c r="K167" s="63"/>
      <c r="L167" s="63" t="s">
        <v>302</v>
      </c>
      <c r="M167" s="63"/>
      <c r="N167" s="63" t="s">
        <v>304</v>
      </c>
      <c r="O167" s="63" t="str">
        <f>VLOOKUP(G167,'Sheet 1 (2)'!$H$4:$M$536,6,FALSE)</f>
        <v/>
      </c>
      <c r="P167" s="63" t="str">
        <f t="shared" si="25"/>
        <v/>
      </c>
      <c r="Q167" s="63"/>
      <c r="R167" s="63" t="s">
        <v>498</v>
      </c>
      <c r="S167" s="63" t="s">
        <v>304</v>
      </c>
      <c r="T167" s="63" t="str">
        <f>VLOOKUP(G167,'Sheet 1 (2)'!$H$4:$O$536,8,FALSE)</f>
        <v/>
      </c>
      <c r="U167" s="63" t="str">
        <f t="shared" si="26"/>
        <v/>
      </c>
      <c r="V167" s="63"/>
      <c r="W167" s="63" t="s">
        <v>304</v>
      </c>
      <c r="X167" s="63" t="str">
        <f>VLOOKUP(G167,'Sheet 1 (2)'!$H$4:$Q$536,10,FALSE)</f>
        <v/>
      </c>
      <c r="Y167" s="63" t="str">
        <f t="shared" si="27"/>
        <v/>
      </c>
      <c r="Z167" s="63" t="s">
        <v>1114</v>
      </c>
      <c r="AA167" s="63" t="s">
        <v>304</v>
      </c>
      <c r="AB167" s="63" t="str">
        <f>VLOOKUP(G167,'Sheet 1 (2)'!$H$4:$S$536,12,FALSE)</f>
        <v/>
      </c>
      <c r="AC167" s="63" t="str">
        <f t="shared" si="28"/>
        <v/>
      </c>
      <c r="AD167" s="63" t="s">
        <v>304</v>
      </c>
      <c r="AE167" s="63" t="str">
        <f>VLOOKUP(G167,'Sheet 1 (2)'!$H$4:$AF$536,25,FALSE)</f>
        <v/>
      </c>
      <c r="AF167" s="63" t="s">
        <v>307</v>
      </c>
      <c r="AG167" s="63" t="str">
        <f t="shared" si="29"/>
        <v/>
      </c>
      <c r="AH167" s="63" t="s">
        <v>304</v>
      </c>
      <c r="AI167" s="63" t="str">
        <f>VLOOKUP(G167,'Sheet 1 (2)'!$H$4:$AG$536,26,FALSE)</f>
        <v>NO</v>
      </c>
      <c r="AJ167" s="63" t="s">
        <v>301</v>
      </c>
      <c r="AK167" s="63" t="s">
        <v>304</v>
      </c>
      <c r="AL167" s="63" t="str">
        <f>VLOOKUP(G167,'Sheet 1 (2)'!$H$4:$AH$536,27,FALSE)</f>
        <v>Se revisará para establecer un número fijo y definir categorías de establecimiento</v>
      </c>
      <c r="AM167" s="63" t="str">
        <f t="shared" si="30"/>
        <v>Se revisará para establecer un número fijo y definir categorías de establecimiento</v>
      </c>
      <c r="AN167" s="63">
        <v>1</v>
      </c>
      <c r="AO167" s="63">
        <f t="shared" si="23"/>
        <v>0</v>
      </c>
      <c r="AP167" s="71"/>
      <c r="AQ167" s="71"/>
      <c r="AR167" s="71"/>
    </row>
    <row r="168" spans="1:44" ht="15.75" customHeight="1">
      <c r="A168" s="63" t="s">
        <v>1094</v>
      </c>
      <c r="B168" s="63" t="s">
        <v>70</v>
      </c>
      <c r="C168" s="63" t="s">
        <v>1115</v>
      </c>
      <c r="D168" s="63" t="s">
        <v>90</v>
      </c>
      <c r="E168" s="63" t="s">
        <v>1116</v>
      </c>
      <c r="F168" s="63" t="s">
        <v>91</v>
      </c>
      <c r="G168" s="73" t="s">
        <v>1117</v>
      </c>
      <c r="H168" s="63" t="s">
        <v>1118</v>
      </c>
      <c r="I168" s="63" t="s">
        <v>301</v>
      </c>
      <c r="J168" s="63"/>
      <c r="K168" s="63" t="s">
        <v>301</v>
      </c>
      <c r="L168" s="63" t="s">
        <v>1119</v>
      </c>
      <c r="M168" s="63" t="s">
        <v>1120</v>
      </c>
      <c r="N168" s="63" t="s">
        <v>304</v>
      </c>
      <c r="O168" s="63" t="str">
        <f>VLOOKUP(G168,'Sheet 1 (2)'!$H$4:$M$536,6,FALSE)</f>
        <v/>
      </c>
      <c r="P168" s="72" t="s">
        <v>1121</v>
      </c>
      <c r="Q168" s="63"/>
      <c r="R168" s="63" t="s">
        <v>498</v>
      </c>
      <c r="S168" s="63" t="s">
        <v>304</v>
      </c>
      <c r="T168" s="63" t="str">
        <f>VLOOKUP(G168,'Sheet 1 (2)'!$H$4:$O$536,8,FALSE)</f>
        <v/>
      </c>
      <c r="U168" s="63" t="s">
        <v>1122</v>
      </c>
      <c r="V168" s="63"/>
      <c r="W168" s="63" t="s">
        <v>304</v>
      </c>
      <c r="X168" s="63" t="str">
        <f>VLOOKUP(G168,'Sheet 1 (2)'!$H$4:$Q$536,10,FALSE)</f>
        <v/>
      </c>
      <c r="Y168" s="63" t="str">
        <f t="shared" si="27"/>
        <v/>
      </c>
      <c r="Z168" s="63" t="s">
        <v>1123</v>
      </c>
      <c r="AA168" s="63" t="s">
        <v>304</v>
      </c>
      <c r="AB168" s="63" t="str">
        <f>VLOOKUP(G168,'Sheet 1 (2)'!$H$4:$S$536,12,FALSE)</f>
        <v/>
      </c>
      <c r="AC168" s="63" t="str">
        <f t="shared" si="28"/>
        <v/>
      </c>
      <c r="AD168" s="63" t="s">
        <v>304</v>
      </c>
      <c r="AE168" s="63" t="str">
        <f>VLOOKUP(G168,'Sheet 1 (2)'!$H$4:$AF$536,25,FALSE)</f>
        <v/>
      </c>
      <c r="AF168" s="63" t="s">
        <v>334</v>
      </c>
      <c r="AG168" s="63" t="s">
        <v>1124</v>
      </c>
      <c r="AH168" s="63" t="s">
        <v>304</v>
      </c>
      <c r="AI168" s="63" t="str">
        <f>VLOOKUP(G168,'Sheet 1 (2)'!$H$4:$AG$536,26,FALSE)</f>
        <v>SI</v>
      </c>
      <c r="AJ168" s="63" t="s">
        <v>329</v>
      </c>
      <c r="AK168" s="63" t="s">
        <v>304</v>
      </c>
      <c r="AL168" s="63" t="str">
        <f>VLOOKUP(G168,'Sheet 1 (2)'!$H$4:$AH$536,27,FALSE)</f>
        <v/>
      </c>
      <c r="AM168" s="63" t="s">
        <v>1125</v>
      </c>
      <c r="AN168" s="63">
        <v>1</v>
      </c>
      <c r="AO168" s="63">
        <f t="shared" si="23"/>
        <v>1</v>
      </c>
      <c r="AP168" s="71" t="s">
        <v>301</v>
      </c>
      <c r="AQ168" s="71" t="s">
        <v>1126</v>
      </c>
      <c r="AR168" s="71"/>
    </row>
    <row r="169" spans="1:44" ht="15.75" customHeight="1">
      <c r="A169" s="63" t="s">
        <v>1094</v>
      </c>
      <c r="B169" s="63" t="s">
        <v>70</v>
      </c>
      <c r="C169" s="63" t="s">
        <v>1127</v>
      </c>
      <c r="D169" s="63" t="s">
        <v>92</v>
      </c>
      <c r="E169" s="63" t="s">
        <v>1128</v>
      </c>
      <c r="F169" s="63" t="s">
        <v>93</v>
      </c>
      <c r="G169" s="73" t="s">
        <v>1129</v>
      </c>
      <c r="H169" s="63" t="s">
        <v>1130</v>
      </c>
      <c r="I169" s="63" t="s">
        <v>301</v>
      </c>
      <c r="J169" s="63"/>
      <c r="K169" s="63" t="s">
        <v>301</v>
      </c>
      <c r="L169" s="63" t="s">
        <v>1119</v>
      </c>
      <c r="M169" s="63"/>
      <c r="N169" s="63" t="s">
        <v>304</v>
      </c>
      <c r="O169" s="63" t="str">
        <f>VLOOKUP(G169,'Sheet 1 (2)'!$H$4:$M$536,6,FALSE)</f>
        <v/>
      </c>
      <c r="P169" s="63" t="str">
        <f>IF(N169&lt;&gt;"",N169,O169)</f>
        <v/>
      </c>
      <c r="Q169" s="63"/>
      <c r="R169" s="63" t="s">
        <v>498</v>
      </c>
      <c r="S169" s="63" t="s">
        <v>304</v>
      </c>
      <c r="T169" s="63" t="str">
        <f>VLOOKUP(G169,'Sheet 1 (2)'!$H$4:$O$536,8,FALSE)</f>
        <v/>
      </c>
      <c r="U169" s="63" t="str">
        <f>IF(S169&lt;&gt;"",S169,T169)</f>
        <v/>
      </c>
      <c r="V169" s="63"/>
      <c r="W169" s="63" t="s">
        <v>304</v>
      </c>
      <c r="X169" s="63" t="str">
        <f>VLOOKUP(G169,'Sheet 1 (2)'!$H$4:$Q$536,10,FALSE)</f>
        <v/>
      </c>
      <c r="Y169" s="63" t="str">
        <f t="shared" si="27"/>
        <v/>
      </c>
      <c r="Z169" s="63" t="s">
        <v>1131</v>
      </c>
      <c r="AA169" s="63" t="s">
        <v>304</v>
      </c>
      <c r="AB169" s="63" t="str">
        <f>VLOOKUP(G169,'Sheet 1 (2)'!$H$4:$S$536,12,FALSE)</f>
        <v/>
      </c>
      <c r="AC169" s="63" t="str">
        <f t="shared" si="28"/>
        <v/>
      </c>
      <c r="AD169" s="63" t="s">
        <v>304</v>
      </c>
      <c r="AE169" s="63" t="str">
        <f>VLOOKUP(G169,'Sheet 1 (2)'!$H$4:$AF$536,25,FALSE)</f>
        <v/>
      </c>
      <c r="AF169" s="63" t="s">
        <v>334</v>
      </c>
      <c r="AG169" s="63" t="str">
        <f t="shared" ref="AG169:AG176" si="31">IF(AD169&lt;&gt;"",AD169,AE169)</f>
        <v/>
      </c>
      <c r="AH169" s="63" t="s">
        <v>304</v>
      </c>
      <c r="AI169" s="63" t="str">
        <f>VLOOKUP(G169,'Sheet 1 (2)'!$H$4:$AG$536,26,FALSE)</f>
        <v>NO</v>
      </c>
      <c r="AJ169" s="63" t="s">
        <v>301</v>
      </c>
      <c r="AK169" s="63" t="s">
        <v>304</v>
      </c>
      <c r="AL169" s="63" t="str">
        <f>VLOOKUP(G169,'Sheet 1 (2)'!$H$4:$AH$536,27,FALSE)</f>
        <v>Se revisará para establecer un número fijo y definir categorías de establecimiento</v>
      </c>
      <c r="AM169" s="63" t="str">
        <f>IF(AK169&lt;&gt;"",AK169,AL169)</f>
        <v>Se revisará para establecer un número fijo y definir categorías de establecimiento</v>
      </c>
      <c r="AN169" s="63">
        <v>1</v>
      </c>
      <c r="AO169" s="63">
        <f t="shared" si="23"/>
        <v>0</v>
      </c>
      <c r="AP169" s="71"/>
      <c r="AQ169" s="71"/>
      <c r="AR169" s="71"/>
    </row>
    <row r="170" spans="1:44" ht="15.75" customHeight="1">
      <c r="A170" s="63" t="s">
        <v>1094</v>
      </c>
      <c r="B170" s="63" t="s">
        <v>70</v>
      </c>
      <c r="C170" s="63" t="s">
        <v>1132</v>
      </c>
      <c r="D170" s="63" t="s">
        <v>85</v>
      </c>
      <c r="E170" s="63" t="s">
        <v>1133</v>
      </c>
      <c r="F170" s="63" t="s">
        <v>86</v>
      </c>
      <c r="G170" s="73" t="s">
        <v>1134</v>
      </c>
      <c r="H170" s="63" t="s">
        <v>1135</v>
      </c>
      <c r="I170" s="63" t="s">
        <v>329</v>
      </c>
      <c r="J170" s="63"/>
      <c r="K170" s="63" t="s">
        <v>301</v>
      </c>
      <c r="L170" s="63" t="s">
        <v>1136</v>
      </c>
      <c r="M170" s="63" t="s">
        <v>1137</v>
      </c>
      <c r="N170" s="63" t="s">
        <v>304</v>
      </c>
      <c r="O170" s="63" t="str">
        <f>VLOOKUP(G170,'Sheet 1 (2)'!$H$4:$M$536,6,FALSE)</f>
        <v/>
      </c>
      <c r="P170" s="63" t="s">
        <v>1138</v>
      </c>
      <c r="Q170" s="63"/>
      <c r="R170" s="63" t="s">
        <v>1139</v>
      </c>
      <c r="S170" s="63" t="s">
        <v>304</v>
      </c>
      <c r="T170" s="63" t="str">
        <f>VLOOKUP(G170,'Sheet 1 (2)'!$H$4:$O$536,8,FALSE)</f>
        <v/>
      </c>
      <c r="U170" s="63" t="str">
        <f>IF(S170&lt;&gt;"",S170,T170)</f>
        <v/>
      </c>
      <c r="V170" s="63"/>
      <c r="W170" s="63" t="s">
        <v>304</v>
      </c>
      <c r="X170" s="63" t="str">
        <f>VLOOKUP(G170,'Sheet 1 (2)'!$H$4:$Q$536,10,FALSE)</f>
        <v/>
      </c>
      <c r="Y170" s="63" t="str">
        <f t="shared" si="27"/>
        <v/>
      </c>
      <c r="Z170" s="63"/>
      <c r="AA170" s="63" t="s">
        <v>304</v>
      </c>
      <c r="AB170" s="63" t="str">
        <f>VLOOKUP(G170,'Sheet 1 (2)'!$H$4:$S$536,12,FALSE)</f>
        <v/>
      </c>
      <c r="AC170" s="63" t="str">
        <f t="shared" si="28"/>
        <v/>
      </c>
      <c r="AD170" s="63" t="s">
        <v>304</v>
      </c>
      <c r="AE170" s="63" t="str">
        <f>VLOOKUP(G170,'Sheet 1 (2)'!$H$4:$AF$536,25,FALSE)</f>
        <v/>
      </c>
      <c r="AF170" s="63" t="s">
        <v>504</v>
      </c>
      <c r="AG170" s="63" t="str">
        <f t="shared" si="31"/>
        <v/>
      </c>
      <c r="AH170" s="63" t="s">
        <v>304</v>
      </c>
      <c r="AI170" s="63" t="str">
        <f>VLOOKUP(G170,'Sheet 1 (2)'!$H$4:$AG$536,26,FALSE)</f>
        <v>SI</v>
      </c>
      <c r="AJ170" s="63" t="s">
        <v>329</v>
      </c>
      <c r="AK170" s="63" t="s">
        <v>304</v>
      </c>
      <c r="AL170" s="63" t="str">
        <f>VLOOKUP(G170,'Sheet 1 (2)'!$H$4:$AH$536,27,FALSE)</f>
        <v/>
      </c>
      <c r="AM170" s="63" t="str">
        <f>IF(AK170&lt;&gt;"",AK170,AL170)</f>
        <v/>
      </c>
      <c r="AN170" s="63">
        <v>1</v>
      </c>
      <c r="AO170" s="63">
        <f t="shared" si="23"/>
        <v>1</v>
      </c>
      <c r="AP170" s="71" t="s">
        <v>329</v>
      </c>
      <c r="AQ170" s="71" t="s">
        <v>747</v>
      </c>
      <c r="AR170" s="71" t="s">
        <v>301</v>
      </c>
    </row>
    <row r="171" spans="1:44" ht="15.75" customHeight="1">
      <c r="A171" s="63" t="s">
        <v>1094</v>
      </c>
      <c r="B171" s="63" t="s">
        <v>70</v>
      </c>
      <c r="C171" s="63" t="s">
        <v>1140</v>
      </c>
      <c r="D171" s="63" t="s">
        <v>94</v>
      </c>
      <c r="E171" s="63" t="s">
        <v>1141</v>
      </c>
      <c r="F171" s="63" t="s">
        <v>95</v>
      </c>
      <c r="G171" s="73" t="s">
        <v>1142</v>
      </c>
      <c r="H171" s="63" t="s">
        <v>1143</v>
      </c>
      <c r="I171" s="63" t="s">
        <v>301</v>
      </c>
      <c r="J171" s="63"/>
      <c r="K171" s="63"/>
      <c r="L171" s="63" t="s">
        <v>302</v>
      </c>
      <c r="M171" s="63" t="s">
        <v>1144</v>
      </c>
      <c r="N171" s="63" t="s">
        <v>304</v>
      </c>
      <c r="O171" s="63" t="str">
        <f>VLOOKUP(G171,'Sheet 1 (2)'!$H$4:$M$536,6,FALSE)</f>
        <v/>
      </c>
      <c r="P171" s="63" t="str">
        <f>IF(N171&lt;&gt;"",N171,O171)</f>
        <v/>
      </c>
      <c r="Q171" s="63"/>
      <c r="R171" s="63" t="s">
        <v>460</v>
      </c>
      <c r="S171" s="63" t="s">
        <v>304</v>
      </c>
      <c r="T171" s="63" t="str">
        <f>VLOOKUP(G171,'Sheet 1 (2)'!$H$4:$O$536,8,FALSE)</f>
        <v/>
      </c>
      <c r="U171" s="63" t="str">
        <f>IF(S171&lt;&gt;"",S171,T171)</f>
        <v/>
      </c>
      <c r="V171" s="63"/>
      <c r="W171" s="63" t="s">
        <v>304</v>
      </c>
      <c r="X171" s="63" t="str">
        <f>VLOOKUP(G171,'Sheet 1 (2)'!$H$4:$Q$536,10,FALSE)</f>
        <v/>
      </c>
      <c r="Y171" s="63" t="str">
        <f t="shared" si="27"/>
        <v/>
      </c>
      <c r="Z171" s="63" t="s">
        <v>1145</v>
      </c>
      <c r="AA171" s="63" t="s">
        <v>304</v>
      </c>
      <c r="AB171" s="63" t="str">
        <f>VLOOKUP(G171,'Sheet 1 (2)'!$H$4:$S$536,12,FALSE)</f>
        <v/>
      </c>
      <c r="AC171" s="63" t="str">
        <f t="shared" si="28"/>
        <v/>
      </c>
      <c r="AD171" s="63" t="s">
        <v>304</v>
      </c>
      <c r="AE171" s="63" t="str">
        <f>VLOOKUP(G171,'Sheet 1 (2)'!$H$4:$AF$536,25,FALSE)</f>
        <v/>
      </c>
      <c r="AF171" s="63" t="s">
        <v>307</v>
      </c>
      <c r="AG171" s="63" t="str">
        <f t="shared" si="31"/>
        <v/>
      </c>
      <c r="AH171" s="63" t="s">
        <v>304</v>
      </c>
      <c r="AI171" s="63" t="str">
        <f>VLOOKUP(G171,'Sheet 1 (2)'!$H$4:$AG$536,26,FALSE)</f>
        <v>NO</v>
      </c>
      <c r="AJ171" s="63" t="s">
        <v>301</v>
      </c>
      <c r="AK171" s="63" t="s">
        <v>304</v>
      </c>
      <c r="AL171" s="63">
        <f>VLOOKUP(G171,'Sheet 1 (2)'!$H$4:$AH$536,27,FALSE)</f>
        <v>0</v>
      </c>
      <c r="AM171" s="63" t="s">
        <v>1146</v>
      </c>
      <c r="AN171" s="63">
        <v>1</v>
      </c>
      <c r="AO171" s="63">
        <f t="shared" si="23"/>
        <v>0</v>
      </c>
      <c r="AP171" s="71"/>
      <c r="AQ171" s="71"/>
      <c r="AR171" s="71"/>
    </row>
    <row r="172" spans="1:44" ht="15.75" customHeight="1">
      <c r="A172" s="63" t="s">
        <v>1094</v>
      </c>
      <c r="B172" s="63" t="s">
        <v>70</v>
      </c>
      <c r="C172" s="63" t="s">
        <v>1140</v>
      </c>
      <c r="D172" s="63" t="s">
        <v>94</v>
      </c>
      <c r="E172" s="63" t="s">
        <v>1141</v>
      </c>
      <c r="F172" s="63" t="s">
        <v>95</v>
      </c>
      <c r="G172" s="73" t="s">
        <v>1147</v>
      </c>
      <c r="H172" s="63" t="s">
        <v>1148</v>
      </c>
      <c r="I172" s="63" t="s">
        <v>329</v>
      </c>
      <c r="J172" s="63"/>
      <c r="K172" s="63"/>
      <c r="L172" s="63" t="s">
        <v>302</v>
      </c>
      <c r="M172" s="63" t="s">
        <v>1149</v>
      </c>
      <c r="N172" s="63" t="s">
        <v>304</v>
      </c>
      <c r="O172" s="63" t="str">
        <f>VLOOKUP(G172,'Sheet 1 (2)'!$H$4:$M$536,6,FALSE)</f>
        <v/>
      </c>
      <c r="P172" s="63" t="str">
        <f>IF(N172&lt;&gt;"",N172,O172)</f>
        <v/>
      </c>
      <c r="Q172" s="63"/>
      <c r="R172" s="63" t="s">
        <v>460</v>
      </c>
      <c r="S172" s="63" t="s">
        <v>304</v>
      </c>
      <c r="T172" s="63" t="str">
        <f>VLOOKUP(G172,'Sheet 1 (2)'!$H$4:$O$536,8,FALSE)</f>
        <v/>
      </c>
      <c r="U172" s="63" t="str">
        <f>IF(S172&lt;&gt;"",S172,T172)</f>
        <v/>
      </c>
      <c r="V172" s="63"/>
      <c r="W172" s="63" t="s">
        <v>304</v>
      </c>
      <c r="X172" s="63" t="str">
        <f>VLOOKUP(G172,'Sheet 1 (2)'!$H$4:$Q$536,10,FALSE)</f>
        <v/>
      </c>
      <c r="Y172" s="63" t="str">
        <f t="shared" si="27"/>
        <v/>
      </c>
      <c r="Z172" s="63" t="s">
        <v>1145</v>
      </c>
      <c r="AA172" s="63" t="s">
        <v>304</v>
      </c>
      <c r="AB172" s="63" t="str">
        <f>VLOOKUP(G172,'Sheet 1 (2)'!$H$4:$S$536,12,FALSE)</f>
        <v/>
      </c>
      <c r="AC172" s="63" t="str">
        <f t="shared" si="28"/>
        <v/>
      </c>
      <c r="AD172" s="63" t="s">
        <v>304</v>
      </c>
      <c r="AE172" s="63" t="str">
        <f>VLOOKUP(G172,'Sheet 1 (2)'!$H$4:$AF$536,25,FALSE)</f>
        <v/>
      </c>
      <c r="AF172" s="63" t="s">
        <v>307</v>
      </c>
      <c r="AG172" s="63" t="str">
        <f t="shared" si="31"/>
        <v/>
      </c>
      <c r="AH172" s="63" t="s">
        <v>304</v>
      </c>
      <c r="AI172" s="63" t="str">
        <f>VLOOKUP(G172,'Sheet 1 (2)'!$H$4:$AG$536,26,FALSE)</f>
        <v>NO</v>
      </c>
      <c r="AJ172" s="63" t="s">
        <v>301</v>
      </c>
      <c r="AK172" s="63" t="s">
        <v>304</v>
      </c>
      <c r="AL172" s="63" t="str">
        <f>VLOOKUP(G172,'Sheet 1 (2)'!$H$4:$AH$536,27,FALSE)</f>
        <v/>
      </c>
      <c r="AM172" s="63" t="s">
        <v>1146</v>
      </c>
      <c r="AN172" s="63">
        <v>1</v>
      </c>
      <c r="AO172" s="63">
        <f t="shared" si="23"/>
        <v>0</v>
      </c>
      <c r="AP172" s="71"/>
      <c r="AQ172" s="71"/>
      <c r="AR172" s="71"/>
    </row>
    <row r="173" spans="1:44" ht="15.75" customHeight="1">
      <c r="A173" s="63" t="s">
        <v>1094</v>
      </c>
      <c r="B173" s="63" t="s">
        <v>70</v>
      </c>
      <c r="C173" s="63" t="s">
        <v>1150</v>
      </c>
      <c r="D173" s="63" t="s">
        <v>96</v>
      </c>
      <c r="E173" s="63" t="s">
        <v>1151</v>
      </c>
      <c r="F173" s="63" t="s">
        <v>97</v>
      </c>
      <c r="G173" s="73" t="s">
        <v>1152</v>
      </c>
      <c r="H173" s="63" t="s">
        <v>1153</v>
      </c>
      <c r="I173" s="63" t="s">
        <v>329</v>
      </c>
      <c r="J173" s="63"/>
      <c r="K173" s="63"/>
      <c r="L173" s="63" t="s">
        <v>302</v>
      </c>
      <c r="M173" s="63" t="s">
        <v>1154</v>
      </c>
      <c r="N173" s="63" t="s">
        <v>304</v>
      </c>
      <c r="O173" s="63" t="str">
        <f>VLOOKUP(G173,'Sheet 1 (2)'!$H$4:$M$536,6,FALSE)</f>
        <v/>
      </c>
      <c r="P173" s="63" t="s">
        <v>1155</v>
      </c>
      <c r="Q173" s="63"/>
      <c r="R173" s="63" t="s">
        <v>1156</v>
      </c>
      <c r="S173" s="63" t="s">
        <v>304</v>
      </c>
      <c r="T173" s="63" t="str">
        <f>VLOOKUP(G173,'Sheet 1 (2)'!$H$4:$O$536,8,FALSE)</f>
        <v/>
      </c>
      <c r="U173" s="63" t="s">
        <v>498</v>
      </c>
      <c r="V173" s="63"/>
      <c r="W173" s="63" t="s">
        <v>304</v>
      </c>
      <c r="X173" s="63" t="str">
        <f>VLOOKUP(G173,'Sheet 1 (2)'!$H$4:$Q$536,10,FALSE)</f>
        <v/>
      </c>
      <c r="Y173" s="63" t="str">
        <f t="shared" si="27"/>
        <v/>
      </c>
      <c r="Z173" s="63" t="s">
        <v>1157</v>
      </c>
      <c r="AA173" s="63" t="s">
        <v>304</v>
      </c>
      <c r="AB173" s="63" t="str">
        <f>VLOOKUP(G173,'Sheet 1 (2)'!$H$4:$S$536,12,FALSE)</f>
        <v/>
      </c>
      <c r="AC173" s="63" t="s">
        <v>1158</v>
      </c>
      <c r="AD173" s="63" t="s">
        <v>304</v>
      </c>
      <c r="AE173" s="63" t="str">
        <f>VLOOKUP(G173,'Sheet 1 (2)'!$H$4:$AF$536,25,FALSE)</f>
        <v/>
      </c>
      <c r="AF173" s="63" t="s">
        <v>364</v>
      </c>
      <c r="AG173" s="63" t="str">
        <f t="shared" si="31"/>
        <v/>
      </c>
      <c r="AH173" s="63" t="s">
        <v>304</v>
      </c>
      <c r="AI173" s="63" t="str">
        <f>VLOOKUP(G173,'Sheet 1 (2)'!$H$4:$AG$536,26,FALSE)</f>
        <v>NO</v>
      </c>
      <c r="AJ173" s="63" t="s">
        <v>329</v>
      </c>
      <c r="AK173" s="63" t="s">
        <v>304</v>
      </c>
      <c r="AL173" s="63"/>
      <c r="AM173" s="63"/>
      <c r="AN173" s="63">
        <v>1</v>
      </c>
      <c r="AO173" s="63">
        <f t="shared" si="23"/>
        <v>1</v>
      </c>
      <c r="AP173" s="71" t="s">
        <v>329</v>
      </c>
      <c r="AQ173" s="71" t="s">
        <v>1159</v>
      </c>
      <c r="AR173" s="71" t="s">
        <v>301</v>
      </c>
    </row>
    <row r="174" spans="1:44" ht="15.75" customHeight="1">
      <c r="A174" s="63" t="s">
        <v>1094</v>
      </c>
      <c r="B174" s="63" t="s">
        <v>70</v>
      </c>
      <c r="C174" s="63" t="s">
        <v>1150</v>
      </c>
      <c r="D174" s="63" t="s">
        <v>96</v>
      </c>
      <c r="E174" s="63" t="s">
        <v>1151</v>
      </c>
      <c r="F174" s="63" t="s">
        <v>97</v>
      </c>
      <c r="G174" s="73" t="s">
        <v>1160</v>
      </c>
      <c r="H174" s="63" t="s">
        <v>1161</v>
      </c>
      <c r="I174" s="63" t="s">
        <v>329</v>
      </c>
      <c r="J174" s="63"/>
      <c r="K174" s="63"/>
      <c r="L174" s="63" t="s">
        <v>464</v>
      </c>
      <c r="M174" s="63" t="s">
        <v>1162</v>
      </c>
      <c r="N174" s="63" t="s">
        <v>304</v>
      </c>
      <c r="O174" s="63" t="str">
        <f>VLOOKUP(G174,'Sheet 1 (2)'!$H$4:$M$536,6,FALSE)</f>
        <v/>
      </c>
      <c r="P174" s="63" t="s">
        <v>1163</v>
      </c>
      <c r="Q174" s="63"/>
      <c r="R174" s="63" t="s">
        <v>1156</v>
      </c>
      <c r="S174" s="63" t="s">
        <v>304</v>
      </c>
      <c r="T174" s="63" t="str">
        <f>VLOOKUP(G174,'Sheet 1 (2)'!$H$4:$O$536,8,FALSE)</f>
        <v/>
      </c>
      <c r="U174" s="63" t="s">
        <v>498</v>
      </c>
      <c r="V174" s="63"/>
      <c r="W174" s="63" t="s">
        <v>304</v>
      </c>
      <c r="X174" s="63" t="str">
        <f>VLOOKUP(G174,'Sheet 1 (2)'!$H$4:$Q$536,10,FALSE)</f>
        <v/>
      </c>
      <c r="Y174" s="63" t="str">
        <f t="shared" si="27"/>
        <v/>
      </c>
      <c r="Z174" s="63" t="s">
        <v>1157</v>
      </c>
      <c r="AA174" s="63" t="s">
        <v>304</v>
      </c>
      <c r="AB174" s="63" t="str">
        <f>VLOOKUP(G174,'Sheet 1 (2)'!$H$4:$S$536,12,FALSE)</f>
        <v/>
      </c>
      <c r="AC174" s="63" t="s">
        <v>1164</v>
      </c>
      <c r="AD174" s="63" t="s">
        <v>304</v>
      </c>
      <c r="AE174" s="63" t="str">
        <f>VLOOKUP(G174,'Sheet 1 (2)'!$H$4:$AF$536,25,FALSE)</f>
        <v/>
      </c>
      <c r="AF174" s="63" t="s">
        <v>504</v>
      </c>
      <c r="AG174" s="63" t="str">
        <f t="shared" si="31"/>
        <v/>
      </c>
      <c r="AH174" s="63" t="s">
        <v>304</v>
      </c>
      <c r="AI174" s="63" t="str">
        <f>VLOOKUP(G174,'Sheet 1 (2)'!$H$4:$AG$536,26,FALSE)</f>
        <v>NO</v>
      </c>
      <c r="AJ174" s="63" t="s">
        <v>329</v>
      </c>
      <c r="AK174" s="63" t="s">
        <v>304</v>
      </c>
      <c r="AL174" s="63"/>
      <c r="AM174" s="63"/>
      <c r="AN174" s="63"/>
      <c r="AO174" s="63">
        <f t="shared" si="23"/>
        <v>1</v>
      </c>
      <c r="AP174" s="71" t="s">
        <v>329</v>
      </c>
      <c r="AQ174" s="71" t="s">
        <v>1159</v>
      </c>
      <c r="AR174" s="71" t="s">
        <v>301</v>
      </c>
    </row>
    <row r="175" spans="1:44" ht="15.75" customHeight="1">
      <c r="A175" s="63" t="s">
        <v>1094</v>
      </c>
      <c r="B175" s="63" t="s">
        <v>70</v>
      </c>
      <c r="C175" s="63" t="s">
        <v>1165</v>
      </c>
      <c r="D175" s="63" t="s">
        <v>98</v>
      </c>
      <c r="E175" s="63" t="s">
        <v>1166</v>
      </c>
      <c r="F175" s="63" t="s">
        <v>99</v>
      </c>
      <c r="G175" s="73" t="s">
        <v>1167</v>
      </c>
      <c r="H175" s="63" t="s">
        <v>1168</v>
      </c>
      <c r="I175" s="63" t="s">
        <v>329</v>
      </c>
      <c r="J175" s="63"/>
      <c r="K175" s="63"/>
      <c r="L175" s="63" t="s">
        <v>302</v>
      </c>
      <c r="M175" s="63" t="s">
        <v>1169</v>
      </c>
      <c r="N175" s="63" t="s">
        <v>304</v>
      </c>
      <c r="O175" s="63" t="str">
        <f>VLOOKUP(G175,'Sheet 1 (2)'!$H$4:$M$536,6,FALSE)</f>
        <v/>
      </c>
      <c r="P175" s="63" t="s">
        <v>1170</v>
      </c>
      <c r="Q175" s="63"/>
      <c r="R175" s="63" t="s">
        <v>1156</v>
      </c>
      <c r="S175" s="63" t="s">
        <v>304</v>
      </c>
      <c r="T175" s="63" t="str">
        <f>VLOOKUP(G175,'Sheet 1 (2)'!$H$4:$O$536,8,FALSE)</f>
        <v/>
      </c>
      <c r="U175" s="63" t="s">
        <v>498</v>
      </c>
      <c r="V175" s="63"/>
      <c r="W175" s="63" t="s">
        <v>304</v>
      </c>
      <c r="X175" s="63" t="str">
        <f>VLOOKUP(G175,'Sheet 1 (2)'!$H$4:$Q$536,10,FALSE)</f>
        <v/>
      </c>
      <c r="Y175" s="63" t="str">
        <f t="shared" si="27"/>
        <v/>
      </c>
      <c r="Z175" s="63" t="s">
        <v>1157</v>
      </c>
      <c r="AA175" s="63" t="s">
        <v>304</v>
      </c>
      <c r="AB175" s="63" t="str">
        <f>VLOOKUP(G175,'Sheet 1 (2)'!$H$4:$S$536,12,FALSE)</f>
        <v/>
      </c>
      <c r="AC175" s="63" t="s">
        <v>1171</v>
      </c>
      <c r="AD175" s="63" t="s">
        <v>304</v>
      </c>
      <c r="AE175" s="63" t="str">
        <f>VLOOKUP(G175,'Sheet 1 (2)'!$H$4:$AF$536,25,FALSE)</f>
        <v/>
      </c>
      <c r="AF175" s="63" t="s">
        <v>364</v>
      </c>
      <c r="AG175" s="63" t="str">
        <f t="shared" si="31"/>
        <v/>
      </c>
      <c r="AH175" s="63" t="s">
        <v>304</v>
      </c>
      <c r="AI175" s="63" t="str">
        <f>VLOOKUP(G175,'Sheet 1 (2)'!$H$4:$AG$536,26,FALSE)</f>
        <v>NO</v>
      </c>
      <c r="AJ175" s="63" t="s">
        <v>329</v>
      </c>
      <c r="AK175" s="63" t="s">
        <v>304</v>
      </c>
      <c r="AL175" s="63" t="str">
        <f>VLOOKUP(G175,'Sheet 1 (2)'!$H$4:$AH$536,27,FALSE)</f>
        <v>Revisar para poder calcular las metas a nivel de establecimientos y evaluar la información histórica del HIS (nuevos y reingresos por edades). Nos enviarán códigos CIE10</v>
      </c>
      <c r="AM175" s="63" t="s">
        <v>1172</v>
      </c>
      <c r="AN175" s="63">
        <v>1</v>
      </c>
      <c r="AO175" s="63">
        <f t="shared" si="23"/>
        <v>1</v>
      </c>
      <c r="AP175" s="71" t="s">
        <v>329</v>
      </c>
      <c r="AQ175" s="71" t="s">
        <v>1159</v>
      </c>
      <c r="AR175" s="71" t="s">
        <v>301</v>
      </c>
    </row>
    <row r="176" spans="1:44" ht="15.75" customHeight="1">
      <c r="A176" s="63" t="s">
        <v>1094</v>
      </c>
      <c r="B176" s="63" t="s">
        <v>70</v>
      </c>
      <c r="C176" s="63" t="s">
        <v>1165</v>
      </c>
      <c r="D176" s="63" t="s">
        <v>98</v>
      </c>
      <c r="E176" s="63" t="s">
        <v>1166</v>
      </c>
      <c r="F176" s="63" t="s">
        <v>99</v>
      </c>
      <c r="G176" s="73" t="s">
        <v>1173</v>
      </c>
      <c r="H176" s="63" t="s">
        <v>1174</v>
      </c>
      <c r="I176" s="63" t="s">
        <v>329</v>
      </c>
      <c r="J176" s="63"/>
      <c r="K176" s="63"/>
      <c r="L176" s="63" t="s">
        <v>464</v>
      </c>
      <c r="M176" s="63" t="s">
        <v>1175</v>
      </c>
      <c r="N176" s="63" t="s">
        <v>304</v>
      </c>
      <c r="O176" s="63" t="str">
        <f>VLOOKUP(G176,'Sheet 1 (2)'!$H$4:$M$536,6,FALSE)</f>
        <v/>
      </c>
      <c r="P176" s="72" t="s">
        <v>1176</v>
      </c>
      <c r="Q176" s="63"/>
      <c r="R176" s="63" t="s">
        <v>1156</v>
      </c>
      <c r="S176" s="63" t="s">
        <v>304</v>
      </c>
      <c r="T176" s="63" t="str">
        <f>VLOOKUP(G176,'Sheet 1 (2)'!$H$4:$O$536,8,FALSE)</f>
        <v/>
      </c>
      <c r="U176" s="63" t="s">
        <v>498</v>
      </c>
      <c r="V176" s="63"/>
      <c r="W176" s="63" t="s">
        <v>304</v>
      </c>
      <c r="X176" s="63" t="str">
        <f>VLOOKUP(G176,'Sheet 1 (2)'!$H$4:$Q$536,10,FALSE)</f>
        <v/>
      </c>
      <c r="Y176" s="63" t="str">
        <f t="shared" si="27"/>
        <v/>
      </c>
      <c r="Z176" s="63" t="s">
        <v>1157</v>
      </c>
      <c r="AA176" s="63" t="s">
        <v>304</v>
      </c>
      <c r="AB176" s="63" t="str">
        <f>VLOOKUP(G176,'Sheet 1 (2)'!$H$4:$S$536,12,FALSE)</f>
        <v/>
      </c>
      <c r="AC176" s="63" t="s">
        <v>1177</v>
      </c>
      <c r="AD176" s="63" t="s">
        <v>304</v>
      </c>
      <c r="AE176" s="63" t="str">
        <f>VLOOKUP(G176,'Sheet 1 (2)'!$H$4:$AF$536,25,FALSE)</f>
        <v/>
      </c>
      <c r="AF176" s="63" t="s">
        <v>364</v>
      </c>
      <c r="AG176" s="63" t="str">
        <f t="shared" si="31"/>
        <v/>
      </c>
      <c r="AH176" s="63" t="s">
        <v>304</v>
      </c>
      <c r="AI176" s="63" t="str">
        <f>VLOOKUP(G176,'Sheet 1 (2)'!$H$4:$AG$536,26,FALSE)</f>
        <v>NO</v>
      </c>
      <c r="AJ176" s="63" t="s">
        <v>329</v>
      </c>
      <c r="AK176" s="63" t="s">
        <v>304</v>
      </c>
      <c r="AL176" s="63" t="str">
        <f>VLOOKUP(G176,'Sheet 1 (2)'!$H$4:$AH$536,27,FALSE)</f>
        <v>Revisar para poder calcular las metas a nivel de establecimientos y evaluar la información histórica del HIS (nuevos y reingresos por edades). Nos enviarán códigos CIE10</v>
      </c>
      <c r="AM176" s="63"/>
      <c r="AN176" s="63">
        <v>1</v>
      </c>
      <c r="AO176" s="63">
        <f t="shared" si="23"/>
        <v>1</v>
      </c>
      <c r="AP176" s="71" t="s">
        <v>329</v>
      </c>
      <c r="AQ176" s="71" t="s">
        <v>1159</v>
      </c>
      <c r="AR176" s="71" t="s">
        <v>301</v>
      </c>
    </row>
    <row r="177" spans="1:44" ht="15.75" customHeight="1">
      <c r="A177" s="63" t="s">
        <v>1094</v>
      </c>
      <c r="B177" s="63" t="s">
        <v>70</v>
      </c>
      <c r="C177" s="63" t="s">
        <v>1178</v>
      </c>
      <c r="D177" s="63" t="s">
        <v>100</v>
      </c>
      <c r="E177" s="63" t="s">
        <v>1179</v>
      </c>
      <c r="F177" s="63" t="s">
        <v>101</v>
      </c>
      <c r="G177" s="73" t="s">
        <v>1180</v>
      </c>
      <c r="H177" s="63" t="s">
        <v>1181</v>
      </c>
      <c r="I177" s="63" t="s">
        <v>329</v>
      </c>
      <c r="J177" s="63"/>
      <c r="K177" s="63"/>
      <c r="L177" s="63" t="s">
        <v>464</v>
      </c>
      <c r="M177" s="63" t="s">
        <v>1182</v>
      </c>
      <c r="N177" s="63" t="s">
        <v>304</v>
      </c>
      <c r="O177" s="63" t="str">
        <f>VLOOKUP(G177,'Sheet 1 (2)'!$H$4:$M$536,6,FALSE)</f>
        <v/>
      </c>
      <c r="P177" s="63" t="s">
        <v>1183</v>
      </c>
      <c r="Q177" s="63"/>
      <c r="R177" s="63" t="s">
        <v>498</v>
      </c>
      <c r="S177" s="63" t="s">
        <v>304</v>
      </c>
      <c r="T177" s="63" t="str">
        <f>VLOOKUP(G177,'Sheet 1 (2)'!$H$4:$O$536,8,FALSE)</f>
        <v/>
      </c>
      <c r="U177" s="63" t="s">
        <v>1184</v>
      </c>
      <c r="V177" s="63"/>
      <c r="W177" s="63" t="s">
        <v>304</v>
      </c>
      <c r="X177" s="63" t="str">
        <f>VLOOKUP(G177,'Sheet 1 (2)'!$H$4:$Q$536,10,FALSE)</f>
        <v/>
      </c>
      <c r="Y177" s="63" t="str">
        <f t="shared" si="27"/>
        <v/>
      </c>
      <c r="Z177" s="63" t="s">
        <v>1157</v>
      </c>
      <c r="AA177" s="63" t="s">
        <v>304</v>
      </c>
      <c r="AB177" s="63" t="str">
        <f>VLOOKUP(G177,'Sheet 1 (2)'!$H$4:$S$536,12,FALSE)</f>
        <v/>
      </c>
      <c r="AC177" s="63" t="s">
        <v>1185</v>
      </c>
      <c r="AD177" s="63" t="s">
        <v>304</v>
      </c>
      <c r="AE177" s="63" t="str">
        <f>VLOOKUP(G177,'Sheet 1 (2)'!$H$4:$AF$536,25,FALSE)</f>
        <v/>
      </c>
      <c r="AF177" s="63" t="s">
        <v>897</v>
      </c>
      <c r="AG177" s="63" t="s">
        <v>1186</v>
      </c>
      <c r="AH177" s="63" t="s">
        <v>304</v>
      </c>
      <c r="AI177" s="63" t="str">
        <f>VLOOKUP(G177,'Sheet 1 (2)'!$H$4:$AG$536,26,FALSE)</f>
        <v>NO</v>
      </c>
      <c r="AJ177" s="63" t="s">
        <v>329</v>
      </c>
      <c r="AK177" s="63" t="s">
        <v>304</v>
      </c>
      <c r="AL177" s="63" t="str">
        <f>VLOOKUP(G177,'Sheet 1 (2)'!$H$4:$AH$536,27,FALSE)</f>
        <v>Revisar para poder calcular las metas a nivel de establecimientos y evaluar la información histórica del HIS (nuevos y reingresos por edades). Nos enviarán códigos CIE10</v>
      </c>
      <c r="AM177" s="63"/>
      <c r="AN177" s="63">
        <v>1</v>
      </c>
      <c r="AO177" s="63">
        <f t="shared" si="23"/>
        <v>1</v>
      </c>
      <c r="AP177" s="71" t="s">
        <v>329</v>
      </c>
      <c r="AQ177" s="71" t="s">
        <v>1159</v>
      </c>
      <c r="AR177" s="71" t="s">
        <v>301</v>
      </c>
    </row>
    <row r="178" spans="1:44" ht="15.75" customHeight="1">
      <c r="A178" s="63" t="s">
        <v>1094</v>
      </c>
      <c r="B178" s="63" t="s">
        <v>70</v>
      </c>
      <c r="C178" s="63" t="s">
        <v>1178</v>
      </c>
      <c r="D178" s="63" t="s">
        <v>100</v>
      </c>
      <c r="E178" s="63" t="s">
        <v>1179</v>
      </c>
      <c r="F178" s="63" t="s">
        <v>101</v>
      </c>
      <c r="G178" s="73" t="s">
        <v>1187</v>
      </c>
      <c r="H178" s="63" t="s">
        <v>1188</v>
      </c>
      <c r="I178" s="63" t="s">
        <v>329</v>
      </c>
      <c r="J178" s="63"/>
      <c r="K178" s="63"/>
      <c r="L178" s="63" t="s">
        <v>464</v>
      </c>
      <c r="M178" s="63" t="s">
        <v>1189</v>
      </c>
      <c r="N178" s="63" t="s">
        <v>304</v>
      </c>
      <c r="O178" s="63" t="str">
        <f>VLOOKUP(G178,'Sheet 1 (2)'!$H$4:$M$536,6,FALSE)</f>
        <v/>
      </c>
      <c r="P178" s="72" t="s">
        <v>1190</v>
      </c>
      <c r="Q178" s="63"/>
      <c r="R178" s="63" t="s">
        <v>498</v>
      </c>
      <c r="S178" s="63" t="s">
        <v>304</v>
      </c>
      <c r="T178" s="63" t="str">
        <f>VLOOKUP(G178,'Sheet 1 (2)'!$H$4:$O$536,8,FALSE)</f>
        <v/>
      </c>
      <c r="U178" s="63" t="s">
        <v>498</v>
      </c>
      <c r="V178" s="63"/>
      <c r="W178" s="63" t="s">
        <v>304</v>
      </c>
      <c r="X178" s="63" t="str">
        <f>VLOOKUP(G178,'Sheet 1 (2)'!$H$4:$Q$536,10,FALSE)</f>
        <v/>
      </c>
      <c r="Y178" s="63" t="str">
        <f t="shared" si="27"/>
        <v/>
      </c>
      <c r="Z178" s="63" t="s">
        <v>1157</v>
      </c>
      <c r="AA178" s="63" t="s">
        <v>304</v>
      </c>
      <c r="AB178" s="63" t="str">
        <f>VLOOKUP(G178,'Sheet 1 (2)'!$H$4:$S$536,12,FALSE)</f>
        <v/>
      </c>
      <c r="AC178" s="63" t="s">
        <v>1191</v>
      </c>
      <c r="AD178" s="63" t="s">
        <v>304</v>
      </c>
      <c r="AE178" s="63" t="str">
        <f>VLOOKUP(G178,'Sheet 1 (2)'!$H$4:$AF$536,25,FALSE)</f>
        <v/>
      </c>
      <c r="AF178" s="63" t="s">
        <v>504</v>
      </c>
      <c r="AG178" s="63" t="s">
        <v>1192</v>
      </c>
      <c r="AH178" s="63" t="s">
        <v>304</v>
      </c>
      <c r="AI178" s="63" t="str">
        <f>VLOOKUP(G178,'Sheet 1 (2)'!$H$4:$AG$536,26,FALSE)</f>
        <v>NO</v>
      </c>
      <c r="AJ178" s="63" t="s">
        <v>329</v>
      </c>
      <c r="AK178" s="63" t="s">
        <v>304</v>
      </c>
      <c r="AL178" s="63" t="str">
        <f>VLOOKUP(G178,'Sheet 1 (2)'!$H$4:$AH$536,27,FALSE)</f>
        <v xml:space="preserve">Verificar si se puede usar HIS. Remitirán la información de distritos con población indígena amazónica. 
</v>
      </c>
      <c r="AM178" s="63"/>
      <c r="AN178" s="63">
        <v>1</v>
      </c>
      <c r="AO178" s="63">
        <f t="shared" si="23"/>
        <v>1</v>
      </c>
      <c r="AP178" s="71" t="s">
        <v>329</v>
      </c>
      <c r="AQ178" s="71" t="s">
        <v>1159</v>
      </c>
      <c r="AR178" s="71" t="s">
        <v>301</v>
      </c>
    </row>
    <row r="179" spans="1:44" ht="15.75" customHeight="1">
      <c r="A179" s="63" t="s">
        <v>1094</v>
      </c>
      <c r="B179" s="63" t="s">
        <v>70</v>
      </c>
      <c r="C179" s="63" t="s">
        <v>1178</v>
      </c>
      <c r="D179" s="63" t="s">
        <v>100</v>
      </c>
      <c r="E179" s="63" t="s">
        <v>1179</v>
      </c>
      <c r="F179" s="63" t="s">
        <v>101</v>
      </c>
      <c r="G179" s="73" t="s">
        <v>1193</v>
      </c>
      <c r="H179" s="63" t="s">
        <v>1194</v>
      </c>
      <c r="I179" s="63" t="s">
        <v>329</v>
      </c>
      <c r="J179" s="63"/>
      <c r="K179" s="63"/>
      <c r="L179" s="63" t="s">
        <v>709</v>
      </c>
      <c r="M179" s="63" t="s">
        <v>1195</v>
      </c>
      <c r="N179" s="63" t="s">
        <v>304</v>
      </c>
      <c r="O179" s="63" t="str">
        <f>VLOOKUP(G179,'Sheet 1 (2)'!$H$4:$M$536,6,FALSE)</f>
        <v/>
      </c>
      <c r="P179" s="72" t="s">
        <v>1196</v>
      </c>
      <c r="Q179" s="63"/>
      <c r="R179" s="63" t="s">
        <v>498</v>
      </c>
      <c r="S179" s="63" t="s">
        <v>304</v>
      </c>
      <c r="T179" s="63" t="str">
        <f>VLOOKUP(G179,'Sheet 1 (2)'!$H$4:$O$536,8,FALSE)</f>
        <v/>
      </c>
      <c r="U179" s="63" t="s">
        <v>498</v>
      </c>
      <c r="V179" s="63"/>
      <c r="W179" s="63" t="s">
        <v>304</v>
      </c>
      <c r="X179" s="63" t="str">
        <f>VLOOKUP(G179,'Sheet 1 (2)'!$H$4:$Q$536,10,FALSE)</f>
        <v/>
      </c>
      <c r="Y179" s="63" t="str">
        <f t="shared" si="27"/>
        <v/>
      </c>
      <c r="Z179" s="63" t="s">
        <v>1157</v>
      </c>
      <c r="AA179" s="63" t="s">
        <v>304</v>
      </c>
      <c r="AB179" s="63" t="str">
        <f>VLOOKUP(G179,'Sheet 1 (2)'!$H$4:$S$536,12,FALSE)</f>
        <v/>
      </c>
      <c r="AC179" s="63" t="s">
        <v>1197</v>
      </c>
      <c r="AD179" s="63" t="s">
        <v>304</v>
      </c>
      <c r="AE179" s="63" t="str">
        <f>VLOOKUP(G179,'Sheet 1 (2)'!$H$4:$AF$536,25,FALSE)</f>
        <v/>
      </c>
      <c r="AF179" s="63" t="s">
        <v>418</v>
      </c>
      <c r="AG179" s="63" t="str">
        <f>IF(AD179&lt;&gt;"",AD179,AE179)</f>
        <v/>
      </c>
      <c r="AH179" s="63" t="s">
        <v>304</v>
      </c>
      <c r="AI179" s="63" t="str">
        <f>VLOOKUP(G179,'Sheet 1 (2)'!$H$4:$AG$536,26,FALSE)</f>
        <v>NO</v>
      </c>
      <c r="AJ179" s="68" t="s">
        <v>329</v>
      </c>
      <c r="AK179" s="63" t="s">
        <v>304</v>
      </c>
      <c r="AL179" s="63" t="str">
        <f>VLOOKUP(G179,'Sheet 1 (2)'!$H$4:$AH$536,27,FALSE)</f>
        <v>Nos enviarán los códigos CIE10 y una base consolidada de estos.</v>
      </c>
      <c r="AM179" s="63"/>
      <c r="AN179" s="63">
        <v>1</v>
      </c>
      <c r="AO179" s="63">
        <f t="shared" si="23"/>
        <v>1</v>
      </c>
      <c r="AP179" s="71" t="s">
        <v>329</v>
      </c>
      <c r="AQ179" s="71" t="s">
        <v>1159</v>
      </c>
      <c r="AR179" s="71" t="s">
        <v>301</v>
      </c>
    </row>
    <row r="180" spans="1:44" ht="15.75" customHeight="1">
      <c r="A180" s="63" t="s">
        <v>1094</v>
      </c>
      <c r="B180" s="63" t="s">
        <v>70</v>
      </c>
      <c r="C180" s="63" t="s">
        <v>1178</v>
      </c>
      <c r="D180" s="63" t="s">
        <v>100</v>
      </c>
      <c r="E180" s="63" t="s">
        <v>1179</v>
      </c>
      <c r="F180" s="63" t="s">
        <v>101</v>
      </c>
      <c r="G180" s="73" t="s">
        <v>1198</v>
      </c>
      <c r="H180" s="63" t="s">
        <v>1199</v>
      </c>
      <c r="I180" s="63" t="s">
        <v>329</v>
      </c>
      <c r="J180" s="63"/>
      <c r="K180" s="63"/>
      <c r="L180" s="63" t="s">
        <v>464</v>
      </c>
      <c r="M180" s="63" t="s">
        <v>1200</v>
      </c>
      <c r="N180" s="63" t="s">
        <v>304</v>
      </c>
      <c r="O180" s="63" t="str">
        <f>VLOOKUP(G180,'Sheet 1 (2)'!$H$4:$M$536,6,FALSE)</f>
        <v/>
      </c>
      <c r="P180" s="63" t="s">
        <v>1201</v>
      </c>
      <c r="Q180" s="63"/>
      <c r="R180" s="63" t="s">
        <v>498</v>
      </c>
      <c r="S180" s="63" t="s">
        <v>304</v>
      </c>
      <c r="T180" s="63" t="str">
        <f>VLOOKUP(G180,'Sheet 1 (2)'!$H$4:$O$536,8,FALSE)</f>
        <v/>
      </c>
      <c r="U180" s="63" t="s">
        <v>498</v>
      </c>
      <c r="V180" s="63"/>
      <c r="W180" s="63" t="s">
        <v>304</v>
      </c>
      <c r="X180" s="63" t="str">
        <f>VLOOKUP(G180,'Sheet 1 (2)'!$H$4:$Q$536,10,FALSE)</f>
        <v/>
      </c>
      <c r="Y180" s="63" t="str">
        <f t="shared" si="27"/>
        <v/>
      </c>
      <c r="Z180" s="63" t="s">
        <v>1157</v>
      </c>
      <c r="AA180" s="63" t="s">
        <v>304</v>
      </c>
      <c r="AB180" s="63" t="str">
        <f>VLOOKUP(G180,'Sheet 1 (2)'!$H$4:$S$536,12,FALSE)</f>
        <v/>
      </c>
      <c r="AC180" s="63" t="s">
        <v>1202</v>
      </c>
      <c r="AD180" s="63" t="s">
        <v>304</v>
      </c>
      <c r="AE180" s="63" t="str">
        <f>VLOOKUP(G180,'Sheet 1 (2)'!$H$4:$AF$536,25,FALSE)</f>
        <v/>
      </c>
      <c r="AF180" s="63" t="s">
        <v>307</v>
      </c>
      <c r="AG180" s="63" t="s">
        <v>1192</v>
      </c>
      <c r="AH180" s="63" t="s">
        <v>304</v>
      </c>
      <c r="AI180" s="63" t="str">
        <f>VLOOKUP(G180,'Sheet 1 (2)'!$H$4:$AG$536,26,FALSE)</f>
        <v>NO</v>
      </c>
      <c r="AJ180" s="63" t="s">
        <v>329</v>
      </c>
      <c r="AK180" s="63" t="s">
        <v>304</v>
      </c>
      <c r="AL180" s="63" t="str">
        <f>VLOOKUP(G180,'Sheet 1 (2)'!$H$4:$AH$536,27,FALSE)</f>
        <v>Nos remitirán un padrón de la población privada de la libertad(INPE) linkeada a cada establecimiento.
Nos enviarán los códigos CIE10 y una base consolidada de estos.</v>
      </c>
      <c r="AM180" s="63"/>
      <c r="AN180" s="63">
        <v>1</v>
      </c>
      <c r="AO180" s="63">
        <f t="shared" si="23"/>
        <v>1</v>
      </c>
      <c r="AP180" s="71" t="s">
        <v>329</v>
      </c>
      <c r="AQ180" s="71" t="s">
        <v>1159</v>
      </c>
      <c r="AR180" s="71" t="s">
        <v>301</v>
      </c>
    </row>
    <row r="181" spans="1:44" ht="15.75" customHeight="1">
      <c r="A181" s="63" t="s">
        <v>1094</v>
      </c>
      <c r="B181" s="63" t="s">
        <v>70</v>
      </c>
      <c r="C181" s="63" t="s">
        <v>1178</v>
      </c>
      <c r="D181" s="63" t="s">
        <v>100</v>
      </c>
      <c r="E181" s="63" t="s">
        <v>1179</v>
      </c>
      <c r="F181" s="63" t="s">
        <v>101</v>
      </c>
      <c r="G181" s="73" t="s">
        <v>1203</v>
      </c>
      <c r="H181" s="63" t="s">
        <v>1204</v>
      </c>
      <c r="I181" s="63" t="s">
        <v>329</v>
      </c>
      <c r="J181" s="63"/>
      <c r="K181" s="63"/>
      <c r="L181" s="63" t="s">
        <v>709</v>
      </c>
      <c r="M181" s="63" t="s">
        <v>1205</v>
      </c>
      <c r="N181" s="63" t="s">
        <v>304</v>
      </c>
      <c r="O181" s="63" t="str">
        <f>VLOOKUP(G181,'Sheet 1 (2)'!$H$4:$M$536,6,FALSE)</f>
        <v/>
      </c>
      <c r="P181" s="72" t="s">
        <v>1206</v>
      </c>
      <c r="Q181" s="63"/>
      <c r="R181" s="63" t="s">
        <v>498</v>
      </c>
      <c r="S181" s="63" t="s">
        <v>304</v>
      </c>
      <c r="T181" s="63" t="str">
        <f>VLOOKUP(G181,'Sheet 1 (2)'!$H$4:$O$536,8,FALSE)</f>
        <v/>
      </c>
      <c r="U181" s="63" t="s">
        <v>498</v>
      </c>
      <c r="V181" s="63"/>
      <c r="W181" s="63" t="s">
        <v>304</v>
      </c>
      <c r="X181" s="63" t="str">
        <f>VLOOKUP(G181,'Sheet 1 (2)'!$H$4:$Q$536,10,FALSE)</f>
        <v/>
      </c>
      <c r="Y181" s="63" t="str">
        <f t="shared" si="27"/>
        <v/>
      </c>
      <c r="Z181" s="63" t="s">
        <v>1157</v>
      </c>
      <c r="AA181" s="63" t="s">
        <v>304</v>
      </c>
      <c r="AB181" s="63" t="str">
        <f>VLOOKUP(G181,'Sheet 1 (2)'!$H$4:$S$536,12,FALSE)</f>
        <v/>
      </c>
      <c r="AC181" s="63" t="s">
        <v>1207</v>
      </c>
      <c r="AD181" s="63" t="s">
        <v>304</v>
      </c>
      <c r="AE181" s="63" t="str">
        <f>VLOOKUP(G181,'Sheet 1 (2)'!$H$4:$AF$536,25,FALSE)</f>
        <v/>
      </c>
      <c r="AF181" s="63" t="s">
        <v>632</v>
      </c>
      <c r="AG181" s="63" t="s">
        <v>1208</v>
      </c>
      <c r="AH181" s="63" t="s">
        <v>304</v>
      </c>
      <c r="AI181" s="63" t="str">
        <f>VLOOKUP(G181,'Sheet 1 (2)'!$H$4:$AG$536,26,FALSE)</f>
        <v>NO</v>
      </c>
      <c r="AJ181" s="63" t="s">
        <v>329</v>
      </c>
      <c r="AK181" s="63" t="s">
        <v>304</v>
      </c>
      <c r="AL181" s="63" t="str">
        <f>VLOOKUP(G181,'Sheet 1 (2)'!$H$4:$AH$536,27,FALSE)</f>
        <v>Nos enviarán los códigos CIE10 y una base consolidada de estos.</v>
      </c>
      <c r="AM181" s="63"/>
      <c r="AN181" s="63">
        <v>1</v>
      </c>
      <c r="AO181" s="63">
        <f t="shared" si="23"/>
        <v>1</v>
      </c>
      <c r="AP181" s="71" t="s">
        <v>329</v>
      </c>
      <c r="AQ181" s="71" t="s">
        <v>1159</v>
      </c>
      <c r="AR181" s="71" t="s">
        <v>301</v>
      </c>
    </row>
    <row r="182" spans="1:44" ht="15.75" customHeight="1">
      <c r="A182" s="63" t="s">
        <v>1094</v>
      </c>
      <c r="B182" s="63" t="s">
        <v>70</v>
      </c>
      <c r="C182" s="63" t="s">
        <v>1209</v>
      </c>
      <c r="D182" s="63" t="s">
        <v>71</v>
      </c>
      <c r="E182" s="63" t="s">
        <v>1210</v>
      </c>
      <c r="F182" s="63" t="s">
        <v>72</v>
      </c>
      <c r="G182" s="73" t="s">
        <v>1211</v>
      </c>
      <c r="H182" s="63" t="s">
        <v>1212</v>
      </c>
      <c r="I182" s="63" t="s">
        <v>329</v>
      </c>
      <c r="J182" s="63"/>
      <c r="K182" s="63"/>
      <c r="L182" s="63" t="s">
        <v>709</v>
      </c>
      <c r="M182" s="63" t="s">
        <v>1213</v>
      </c>
      <c r="N182" s="63" t="s">
        <v>304</v>
      </c>
      <c r="O182" s="63" t="str">
        <f>VLOOKUP(G182,'Sheet 1 (2)'!$H$4:$M$536,6,FALSE)</f>
        <v/>
      </c>
      <c r="P182" s="63" t="s">
        <v>1214</v>
      </c>
      <c r="Q182" s="63"/>
      <c r="R182" s="63" t="s">
        <v>1215</v>
      </c>
      <c r="S182" s="63" t="s">
        <v>304</v>
      </c>
      <c r="T182" s="63" t="str">
        <f>VLOOKUP(G182,'Sheet 1 (2)'!$H$4:$O$536,8,FALSE)</f>
        <v/>
      </c>
      <c r="U182" s="63" t="s">
        <v>1216</v>
      </c>
      <c r="V182" s="63"/>
      <c r="W182" s="63" t="s">
        <v>304</v>
      </c>
      <c r="X182" s="63" t="str">
        <f>VLOOKUP(G182,'Sheet 1 (2)'!$H$4:$Q$536,10,FALSE)</f>
        <v/>
      </c>
      <c r="Y182" s="63" t="str">
        <f t="shared" si="27"/>
        <v/>
      </c>
      <c r="Z182" s="63"/>
      <c r="AA182" s="63" t="s">
        <v>304</v>
      </c>
      <c r="AB182" s="63" t="str">
        <f>VLOOKUP(G182,'Sheet 1 (2)'!$H$4:$S$536,12,FALSE)</f>
        <v/>
      </c>
      <c r="AC182" s="63" t="str">
        <f>IF(AA182&lt;&gt;"",AA182,AB182)</f>
        <v/>
      </c>
      <c r="AD182" s="63" t="s">
        <v>304</v>
      </c>
      <c r="AE182" s="63" t="str">
        <f>VLOOKUP(G182,'Sheet 1 (2)'!$H$4:$AF$536,25,FALSE)</f>
        <v/>
      </c>
      <c r="AF182" s="63" t="s">
        <v>504</v>
      </c>
      <c r="AG182" s="63" t="str">
        <f t="shared" ref="AG182:AG190" si="32">IF(AD182&lt;&gt;"",AD182,AE182)</f>
        <v/>
      </c>
      <c r="AH182" s="63" t="s">
        <v>304</v>
      </c>
      <c r="AI182" s="63" t="str">
        <f>VLOOKUP(G182,'Sheet 1 (2)'!$H$4:$AG$536,26,FALSE)</f>
        <v>SI</v>
      </c>
      <c r="AJ182" s="63" t="s">
        <v>329</v>
      </c>
      <c r="AK182" s="63" t="s">
        <v>304</v>
      </c>
      <c r="AL182" s="63" t="str">
        <f>VLOOKUP(G182,'Sheet 1 (2)'!$H$4:$AH$536,27,FALSE)</f>
        <v/>
      </c>
      <c r="AM182" s="76"/>
      <c r="AN182" s="63">
        <v>1</v>
      </c>
      <c r="AO182" s="63">
        <f t="shared" si="23"/>
        <v>1</v>
      </c>
      <c r="AP182" s="71" t="s">
        <v>329</v>
      </c>
      <c r="AQ182" s="71" t="s">
        <v>1159</v>
      </c>
      <c r="AR182" s="71" t="s">
        <v>329</v>
      </c>
    </row>
    <row r="183" spans="1:44" ht="15.75" customHeight="1">
      <c r="A183" s="63" t="s">
        <v>1094</v>
      </c>
      <c r="B183" s="63" t="s">
        <v>70</v>
      </c>
      <c r="C183" s="63" t="s">
        <v>1209</v>
      </c>
      <c r="D183" s="63" t="s">
        <v>71</v>
      </c>
      <c r="E183" s="63" t="s">
        <v>1210</v>
      </c>
      <c r="F183" s="63" t="s">
        <v>72</v>
      </c>
      <c r="G183" s="73" t="s">
        <v>1217</v>
      </c>
      <c r="H183" s="63" t="s">
        <v>1218</v>
      </c>
      <c r="I183" s="63" t="s">
        <v>329</v>
      </c>
      <c r="J183" s="63"/>
      <c r="K183" s="63"/>
      <c r="L183" s="63" t="s">
        <v>709</v>
      </c>
      <c r="M183" s="63" t="s">
        <v>1219</v>
      </c>
      <c r="N183" s="63" t="s">
        <v>304</v>
      </c>
      <c r="O183" s="63" t="str">
        <f>VLOOKUP(G183,'Sheet 1 (2)'!$H$4:$M$536,6,FALSE)</f>
        <v/>
      </c>
      <c r="P183" s="63" t="s">
        <v>1220</v>
      </c>
      <c r="Q183" s="63"/>
      <c r="R183" s="63" t="s">
        <v>498</v>
      </c>
      <c r="S183" s="63" t="s">
        <v>304</v>
      </c>
      <c r="T183" s="63" t="str">
        <f>VLOOKUP(G183,'Sheet 1 (2)'!$H$4:$O$536,8,FALSE)</f>
        <v/>
      </c>
      <c r="U183" s="63" t="s">
        <v>1216</v>
      </c>
      <c r="V183" s="63"/>
      <c r="W183" s="63" t="s">
        <v>304</v>
      </c>
      <c r="X183" s="63" t="str">
        <f>VLOOKUP(G183,'Sheet 1 (2)'!$H$4:$Q$536,10,FALSE)</f>
        <v/>
      </c>
      <c r="Y183" s="63" t="str">
        <f t="shared" si="27"/>
        <v/>
      </c>
      <c r="Z183" s="63" t="s">
        <v>1221</v>
      </c>
      <c r="AA183" s="63" t="s">
        <v>304</v>
      </c>
      <c r="AB183" s="63" t="str">
        <f>VLOOKUP(G183,'Sheet 1 (2)'!$H$4:$S$536,12,FALSE)</f>
        <v/>
      </c>
      <c r="AC183" s="63" t="s">
        <v>891</v>
      </c>
      <c r="AD183" s="63" t="s">
        <v>304</v>
      </c>
      <c r="AE183" s="63" t="str">
        <f>VLOOKUP(G183,'Sheet 1 (2)'!$H$4:$AF$536,25,FALSE)</f>
        <v/>
      </c>
      <c r="AF183" s="63" t="s">
        <v>364</v>
      </c>
      <c r="AG183" s="63" t="str">
        <f t="shared" si="32"/>
        <v/>
      </c>
      <c r="AH183" s="63" t="s">
        <v>304</v>
      </c>
      <c r="AI183" s="63" t="str">
        <f>VLOOKUP(G183,'Sheet 1 (2)'!$H$4:$AG$536,26,FALSE)</f>
        <v>SI</v>
      </c>
      <c r="AJ183" s="63" t="s">
        <v>329</v>
      </c>
      <c r="AK183" s="63" t="s">
        <v>304</v>
      </c>
      <c r="AL183" s="63" t="str">
        <f>VLOOKUP(G183,'Sheet 1 (2)'!$H$4:$AH$536,27,FALSE)</f>
        <v/>
      </c>
      <c r="AM183" s="63"/>
      <c r="AN183" s="63">
        <v>1</v>
      </c>
      <c r="AO183" s="63">
        <f t="shared" si="23"/>
        <v>1</v>
      </c>
      <c r="AP183" s="71" t="s">
        <v>329</v>
      </c>
      <c r="AQ183" s="71" t="s">
        <v>1159</v>
      </c>
      <c r="AR183" s="71" t="s">
        <v>329</v>
      </c>
    </row>
    <row r="184" spans="1:44" ht="15.75" customHeight="1">
      <c r="A184" s="63" t="s">
        <v>1094</v>
      </c>
      <c r="B184" s="63" t="s">
        <v>70</v>
      </c>
      <c r="C184" s="63" t="s">
        <v>1222</v>
      </c>
      <c r="D184" s="63" t="s">
        <v>73</v>
      </c>
      <c r="E184" s="63" t="s">
        <v>1223</v>
      </c>
      <c r="F184" s="63" t="s">
        <v>74</v>
      </c>
      <c r="G184" s="73" t="s">
        <v>1224</v>
      </c>
      <c r="H184" s="63" t="s">
        <v>1225</v>
      </c>
      <c r="I184" s="63" t="s">
        <v>329</v>
      </c>
      <c r="J184" s="63"/>
      <c r="K184" s="63"/>
      <c r="L184" s="63" t="s">
        <v>709</v>
      </c>
      <c r="M184" s="63" t="s">
        <v>1226</v>
      </c>
      <c r="N184" s="63" t="s">
        <v>304</v>
      </c>
      <c r="O184" s="63" t="str">
        <f>VLOOKUP(G184,'Sheet 1 (2)'!$H$4:$M$536,6,FALSE)</f>
        <v/>
      </c>
      <c r="P184" s="63" t="s">
        <v>1227</v>
      </c>
      <c r="Q184" s="63"/>
      <c r="R184" s="63" t="s">
        <v>1228</v>
      </c>
      <c r="S184" s="63" t="s">
        <v>304</v>
      </c>
      <c r="T184" s="63" t="str">
        <f>VLOOKUP(G184,'Sheet 1 (2)'!$H$4:$O$536,8,FALSE)</f>
        <v/>
      </c>
      <c r="U184" s="63" t="str">
        <f t="shared" ref="U184:U195" si="33">IF(S184&lt;&gt;"",S184,T184)</f>
        <v/>
      </c>
      <c r="V184" s="63"/>
      <c r="W184" s="63" t="s">
        <v>304</v>
      </c>
      <c r="X184" s="63" t="str">
        <f>VLOOKUP(G184,'Sheet 1 (2)'!$H$4:$Q$536,10,FALSE)</f>
        <v/>
      </c>
      <c r="Y184" s="63" t="str">
        <f t="shared" si="27"/>
        <v/>
      </c>
      <c r="Z184" s="63"/>
      <c r="AA184" s="63" t="s">
        <v>304</v>
      </c>
      <c r="AB184" s="63" t="str">
        <f>VLOOKUP(G184,'Sheet 1 (2)'!$H$4:$S$536,12,FALSE)</f>
        <v/>
      </c>
      <c r="AC184" s="63" t="str">
        <f t="shared" ref="AC184:AC194" si="34">IF(AA184&lt;&gt;"",AA184,AB184)</f>
        <v/>
      </c>
      <c r="AD184" s="63" t="s">
        <v>304</v>
      </c>
      <c r="AE184" s="63" t="str">
        <f>VLOOKUP(G184,'Sheet 1 (2)'!$H$4:$AF$536,25,FALSE)</f>
        <v/>
      </c>
      <c r="AF184" s="63" t="s">
        <v>588</v>
      </c>
      <c r="AG184" s="63" t="str">
        <f t="shared" si="32"/>
        <v/>
      </c>
      <c r="AH184" s="63" t="s">
        <v>304</v>
      </c>
      <c r="AI184" s="63" t="str">
        <f>VLOOKUP(G184,'Sheet 1 (2)'!$H$4:$AG$536,26,FALSE)</f>
        <v>SI</v>
      </c>
      <c r="AJ184" s="63" t="s">
        <v>329</v>
      </c>
      <c r="AK184" s="63" t="s">
        <v>304</v>
      </c>
      <c r="AL184" s="63" t="str">
        <f>VLOOKUP(G184,'Sheet 1 (2)'!$H$4:$AH$536,27,FALSE)</f>
        <v/>
      </c>
      <c r="AM184" s="92" t="s">
        <v>1229</v>
      </c>
      <c r="AN184" s="63">
        <v>1</v>
      </c>
      <c r="AO184" s="63">
        <f t="shared" si="23"/>
        <v>1</v>
      </c>
      <c r="AP184" s="71" t="s">
        <v>329</v>
      </c>
      <c r="AQ184" s="71" t="s">
        <v>1159</v>
      </c>
      <c r="AR184" s="71" t="s">
        <v>329</v>
      </c>
    </row>
    <row r="185" spans="1:44" ht="15.75" customHeight="1">
      <c r="A185" s="63" t="s">
        <v>1094</v>
      </c>
      <c r="B185" s="63" t="s">
        <v>70</v>
      </c>
      <c r="C185" s="63" t="s">
        <v>1230</v>
      </c>
      <c r="D185" s="63" t="s">
        <v>75</v>
      </c>
      <c r="E185" s="63" t="s">
        <v>1231</v>
      </c>
      <c r="F185" s="63" t="s">
        <v>76</v>
      </c>
      <c r="G185" s="73" t="s">
        <v>1232</v>
      </c>
      <c r="H185" s="63" t="s">
        <v>1233</v>
      </c>
      <c r="I185" s="63" t="s">
        <v>329</v>
      </c>
      <c r="J185" s="63"/>
      <c r="K185" s="63"/>
      <c r="L185" s="63" t="s">
        <v>1234</v>
      </c>
      <c r="M185" s="63" t="s">
        <v>1235</v>
      </c>
      <c r="N185" s="63" t="s">
        <v>304</v>
      </c>
      <c r="O185" s="63" t="str">
        <f>VLOOKUP(G185,'Sheet 1 (2)'!$H$4:$M$536,6,FALSE)</f>
        <v/>
      </c>
      <c r="P185" s="63" t="str">
        <f t="shared" ref="P185:P190" si="35">IF(N185&lt;&gt;"",N185,O185)</f>
        <v/>
      </c>
      <c r="Q185" s="63"/>
      <c r="R185" s="63" t="s">
        <v>1228</v>
      </c>
      <c r="S185" s="63" t="s">
        <v>304</v>
      </c>
      <c r="T185" s="63" t="str">
        <f>VLOOKUP(G185,'Sheet 1 (2)'!$H$4:$O$536,8,FALSE)</f>
        <v/>
      </c>
      <c r="U185" s="63" t="str">
        <f t="shared" si="33"/>
        <v/>
      </c>
      <c r="V185" s="63"/>
      <c r="W185" s="63" t="s">
        <v>304</v>
      </c>
      <c r="X185" s="63" t="str">
        <f>VLOOKUP(G185,'Sheet 1 (2)'!$H$4:$Q$536,10,FALSE)</f>
        <v/>
      </c>
      <c r="Y185" s="63" t="str">
        <f t="shared" si="27"/>
        <v/>
      </c>
      <c r="Z185" s="63"/>
      <c r="AA185" s="63" t="s">
        <v>304</v>
      </c>
      <c r="AB185" s="63" t="str">
        <f>VLOOKUP(G185,'Sheet 1 (2)'!$H$4:$S$536,12,FALSE)</f>
        <v/>
      </c>
      <c r="AC185" s="63" t="str">
        <f t="shared" si="34"/>
        <v/>
      </c>
      <c r="AD185" s="63" t="s">
        <v>304</v>
      </c>
      <c r="AE185" s="63" t="str">
        <f>VLOOKUP(G185,'Sheet 1 (2)'!$H$4:$AF$536,25,FALSE)</f>
        <v/>
      </c>
      <c r="AF185" s="63" t="s">
        <v>418</v>
      </c>
      <c r="AG185" s="63" t="str">
        <f t="shared" si="32"/>
        <v/>
      </c>
      <c r="AH185" s="63" t="s">
        <v>304</v>
      </c>
      <c r="AI185" s="63" t="str">
        <f>VLOOKUP(G185,'Sheet 1 (2)'!$H$4:$AG$536,26,FALSE)</f>
        <v>SI</v>
      </c>
      <c r="AJ185" s="63" t="s">
        <v>329</v>
      </c>
      <c r="AK185" s="63" t="s">
        <v>304</v>
      </c>
      <c r="AL185" s="63" t="str">
        <f>VLOOKUP(G185,'Sheet 1 (2)'!$H$4:$AH$536,27,FALSE)</f>
        <v/>
      </c>
      <c r="AM185" s="63" t="str">
        <f>IF(AK185&lt;&gt;"",AK185,AL185)</f>
        <v/>
      </c>
      <c r="AN185" s="63">
        <v>1</v>
      </c>
      <c r="AO185" s="63">
        <f t="shared" si="23"/>
        <v>1</v>
      </c>
      <c r="AP185" s="71" t="s">
        <v>329</v>
      </c>
      <c r="AQ185" s="71" t="s">
        <v>329</v>
      </c>
      <c r="AR185" s="71" t="s">
        <v>329</v>
      </c>
    </row>
    <row r="186" spans="1:44" ht="15.75" customHeight="1">
      <c r="A186" s="63" t="s">
        <v>1094</v>
      </c>
      <c r="B186" s="63" t="s">
        <v>70</v>
      </c>
      <c r="C186" s="63" t="s">
        <v>1230</v>
      </c>
      <c r="D186" s="63" t="s">
        <v>75</v>
      </c>
      <c r="E186" s="63" t="s">
        <v>1231</v>
      </c>
      <c r="F186" s="63" t="s">
        <v>76</v>
      </c>
      <c r="G186" s="73" t="s">
        <v>1236</v>
      </c>
      <c r="H186" s="63" t="s">
        <v>1237</v>
      </c>
      <c r="I186" s="63" t="s">
        <v>329</v>
      </c>
      <c r="J186" s="63"/>
      <c r="K186" s="63"/>
      <c r="L186" s="63" t="s">
        <v>1234</v>
      </c>
      <c r="M186" s="63" t="s">
        <v>1238</v>
      </c>
      <c r="N186" s="63" t="s">
        <v>304</v>
      </c>
      <c r="O186" s="63" t="str">
        <f>VLOOKUP(G186,'Sheet 1 (2)'!$H$4:$M$536,6,FALSE)</f>
        <v/>
      </c>
      <c r="P186" s="63" t="str">
        <f t="shared" si="35"/>
        <v/>
      </c>
      <c r="Q186" s="63"/>
      <c r="R186" s="63" t="s">
        <v>1228</v>
      </c>
      <c r="S186" s="63" t="s">
        <v>304</v>
      </c>
      <c r="T186" s="63" t="str">
        <f>VLOOKUP(G186,'Sheet 1 (2)'!$H$4:$O$536,8,FALSE)</f>
        <v/>
      </c>
      <c r="U186" s="63" t="str">
        <f t="shared" si="33"/>
        <v/>
      </c>
      <c r="V186" s="63"/>
      <c r="W186" s="63" t="s">
        <v>304</v>
      </c>
      <c r="X186" s="63" t="str">
        <f>VLOOKUP(G186,'Sheet 1 (2)'!$H$4:$Q$536,10,FALSE)</f>
        <v/>
      </c>
      <c r="Y186" s="63" t="str">
        <f t="shared" si="27"/>
        <v/>
      </c>
      <c r="Z186" s="63"/>
      <c r="AA186" s="63" t="s">
        <v>304</v>
      </c>
      <c r="AB186" s="63" t="str">
        <f>VLOOKUP(G186,'Sheet 1 (2)'!$H$4:$S$536,12,FALSE)</f>
        <v/>
      </c>
      <c r="AC186" s="63" t="str">
        <f t="shared" si="34"/>
        <v/>
      </c>
      <c r="AD186" s="63" t="s">
        <v>304</v>
      </c>
      <c r="AE186" s="63" t="str">
        <f>VLOOKUP(G186,'Sheet 1 (2)'!$H$4:$AF$536,25,FALSE)</f>
        <v/>
      </c>
      <c r="AF186" s="63" t="s">
        <v>429</v>
      </c>
      <c r="AG186" s="63" t="str">
        <f t="shared" si="32"/>
        <v/>
      </c>
      <c r="AH186" s="63" t="s">
        <v>304</v>
      </c>
      <c r="AI186" s="63" t="str">
        <f>VLOOKUP(G186,'Sheet 1 (2)'!$H$4:$AG$536,26,FALSE)</f>
        <v>SI</v>
      </c>
      <c r="AJ186" s="63" t="s">
        <v>329</v>
      </c>
      <c r="AK186" s="63" t="s">
        <v>304</v>
      </c>
      <c r="AL186" s="63" t="str">
        <f>VLOOKUP(G186,'Sheet 1 (2)'!$H$4:$AH$536,27,FALSE)</f>
        <v/>
      </c>
      <c r="AM186" s="63" t="str">
        <f>IF(AK186&lt;&gt;"",AK186,AL186)</f>
        <v/>
      </c>
      <c r="AN186" s="63">
        <v>1</v>
      </c>
      <c r="AO186" s="63">
        <f t="shared" si="23"/>
        <v>1</v>
      </c>
      <c r="AP186" s="71" t="s">
        <v>329</v>
      </c>
      <c r="AQ186" s="71" t="s">
        <v>329</v>
      </c>
      <c r="AR186" s="71" t="s">
        <v>329</v>
      </c>
    </row>
    <row r="187" spans="1:44" ht="15.75" customHeight="1">
      <c r="A187" s="63" t="s">
        <v>1094</v>
      </c>
      <c r="B187" s="63" t="s">
        <v>70</v>
      </c>
      <c r="C187" s="63" t="s">
        <v>1230</v>
      </c>
      <c r="D187" s="63" t="s">
        <v>75</v>
      </c>
      <c r="E187" s="63" t="s">
        <v>1231</v>
      </c>
      <c r="F187" s="63" t="s">
        <v>76</v>
      </c>
      <c r="G187" s="73" t="s">
        <v>1239</v>
      </c>
      <c r="H187" s="63" t="s">
        <v>1240</v>
      </c>
      <c r="I187" s="63" t="s">
        <v>329</v>
      </c>
      <c r="J187" s="63"/>
      <c r="K187" s="63"/>
      <c r="L187" s="63" t="s">
        <v>1241</v>
      </c>
      <c r="M187" s="63" t="s">
        <v>1242</v>
      </c>
      <c r="N187" s="63" t="s">
        <v>304</v>
      </c>
      <c r="O187" s="63" t="str">
        <f>VLOOKUP(G187,'Sheet 1 (2)'!$H$4:$M$536,6,FALSE)</f>
        <v/>
      </c>
      <c r="P187" s="63" t="str">
        <f t="shared" si="35"/>
        <v/>
      </c>
      <c r="Q187" s="63"/>
      <c r="R187" s="63" t="s">
        <v>1243</v>
      </c>
      <c r="S187" s="63" t="s">
        <v>304</v>
      </c>
      <c r="T187" s="63" t="str">
        <f>VLOOKUP(G187,'Sheet 1 (2)'!$H$4:$O$536,8,FALSE)</f>
        <v/>
      </c>
      <c r="U187" s="63" t="str">
        <f t="shared" si="33"/>
        <v/>
      </c>
      <c r="V187" s="63"/>
      <c r="W187" s="63" t="s">
        <v>304</v>
      </c>
      <c r="X187" s="63" t="str">
        <f>VLOOKUP(G187,'Sheet 1 (2)'!$H$4:$Q$536,10,FALSE)</f>
        <v/>
      </c>
      <c r="Y187" s="63" t="str">
        <f t="shared" si="27"/>
        <v/>
      </c>
      <c r="Z187" s="63"/>
      <c r="AA187" s="63" t="s">
        <v>304</v>
      </c>
      <c r="AB187" s="63" t="str">
        <f>VLOOKUP(G187,'Sheet 1 (2)'!$H$4:$S$536,12,FALSE)</f>
        <v/>
      </c>
      <c r="AC187" s="63" t="str">
        <f t="shared" si="34"/>
        <v/>
      </c>
      <c r="AD187" s="63" t="s">
        <v>304</v>
      </c>
      <c r="AE187" s="63" t="str">
        <f>VLOOKUP(G187,'Sheet 1 (2)'!$H$4:$AF$536,25,FALSE)</f>
        <v/>
      </c>
      <c r="AF187" s="63" t="s">
        <v>307</v>
      </c>
      <c r="AG187" s="63" t="str">
        <f t="shared" si="32"/>
        <v/>
      </c>
      <c r="AH187" s="63" t="s">
        <v>304</v>
      </c>
      <c r="AI187" s="63" t="str">
        <f>VLOOKUP(G187,'Sheet 1 (2)'!$H$4:$AG$536,26,FALSE)</f>
        <v>NO</v>
      </c>
      <c r="AJ187" s="63" t="s">
        <v>301</v>
      </c>
      <c r="AK187" s="63" t="s">
        <v>304</v>
      </c>
      <c r="AL187" s="63" t="str">
        <f>VLOOKUP(G187,'Sheet 1 (2)'!$H$4:$AH$536,27,FALSE)</f>
        <v/>
      </c>
      <c r="AM187" s="63" t="s">
        <v>1244</v>
      </c>
      <c r="AN187" s="63">
        <v>1</v>
      </c>
      <c r="AO187" s="63">
        <f t="shared" si="23"/>
        <v>0</v>
      </c>
      <c r="AP187" s="71"/>
      <c r="AQ187" s="71"/>
      <c r="AR187" s="71"/>
    </row>
    <row r="188" spans="1:44" ht="15.75" customHeight="1">
      <c r="A188" s="63" t="s">
        <v>1094</v>
      </c>
      <c r="B188" s="63" t="s">
        <v>70</v>
      </c>
      <c r="C188" s="63" t="s">
        <v>1245</v>
      </c>
      <c r="D188" s="63" t="s">
        <v>81</v>
      </c>
      <c r="E188" s="63" t="s">
        <v>1246</v>
      </c>
      <c r="F188" s="63" t="s">
        <v>82</v>
      </c>
      <c r="G188" s="73" t="s">
        <v>1247</v>
      </c>
      <c r="H188" s="63" t="s">
        <v>1248</v>
      </c>
      <c r="I188" s="63" t="s">
        <v>329</v>
      </c>
      <c r="J188" s="63"/>
      <c r="K188" s="63"/>
      <c r="L188" s="63" t="s">
        <v>1249</v>
      </c>
      <c r="M188" s="63" t="s">
        <v>1250</v>
      </c>
      <c r="N188" s="63" t="s">
        <v>304</v>
      </c>
      <c r="O188" s="63" t="str">
        <f>VLOOKUP(G188,'Sheet 1 (2)'!$H$4:$M$536,6,FALSE)</f>
        <v>Incremento del 5% al Promedio de los 04 últimos años de Casos Nuevos de Tuberculosis. No se toma la información del 2019(en todos los casos)</v>
      </c>
      <c r="P188" s="63" t="str">
        <f t="shared" si="35"/>
        <v>Incremento del 5% al Promedio de los 04 últimos años de Casos Nuevos de Tuberculosis. No se toma la información del 2019(en todos los casos)</v>
      </c>
      <c r="Q188" s="63"/>
      <c r="R188" s="63" t="s">
        <v>1228</v>
      </c>
      <c r="S188" s="63" t="s">
        <v>304</v>
      </c>
      <c r="T188" s="63" t="str">
        <f>VLOOKUP(G188,'Sheet 1 (2)'!$H$4:$O$536,8,FALSE)</f>
        <v/>
      </c>
      <c r="U188" s="63" t="str">
        <f t="shared" si="33"/>
        <v/>
      </c>
      <c r="V188" s="63"/>
      <c r="W188" s="63" t="s">
        <v>304</v>
      </c>
      <c r="X188" s="63" t="str">
        <f>VLOOKUP(G188,'Sheet 1 (2)'!$H$4:$Q$536,10,FALSE)</f>
        <v/>
      </c>
      <c r="Y188" s="63" t="str">
        <f t="shared" si="27"/>
        <v/>
      </c>
      <c r="Z188" s="63"/>
      <c r="AA188" s="63" t="s">
        <v>304</v>
      </c>
      <c r="AB188" s="63" t="str">
        <f>VLOOKUP(G188,'Sheet 1 (2)'!$H$4:$S$536,12,FALSE)</f>
        <v/>
      </c>
      <c r="AC188" s="63" t="str">
        <f t="shared" si="34"/>
        <v/>
      </c>
      <c r="AD188" s="63" t="s">
        <v>304</v>
      </c>
      <c r="AE188" s="63" t="str">
        <f>VLOOKUP(G188,'Sheet 1 (2)'!$H$4:$AF$536,25,FALSE)</f>
        <v/>
      </c>
      <c r="AF188" s="63" t="s">
        <v>334</v>
      </c>
      <c r="AG188" s="63" t="str">
        <f t="shared" si="32"/>
        <v/>
      </c>
      <c r="AH188" s="63" t="s">
        <v>304</v>
      </c>
      <c r="AI188" s="63" t="str">
        <f>VLOOKUP(G188,'Sheet 1 (2)'!$H$4:$AG$536,26,FALSE)</f>
        <v>SI</v>
      </c>
      <c r="AJ188" s="63" t="s">
        <v>329</v>
      </c>
      <c r="AK188" s="63" t="s">
        <v>304</v>
      </c>
      <c r="AL188" s="63" t="str">
        <f>VLOOKUP(G188,'Sheet 1 (2)'!$H$4:$AH$536,27,FALSE)</f>
        <v/>
      </c>
      <c r="AM188" s="63" t="str">
        <f>IF(AK188&lt;&gt;"",AK188,AL188)</f>
        <v/>
      </c>
      <c r="AN188" s="63">
        <v>1</v>
      </c>
      <c r="AO188" s="63">
        <f t="shared" si="23"/>
        <v>1</v>
      </c>
      <c r="AP188" s="71" t="s">
        <v>329</v>
      </c>
      <c r="AQ188" s="71" t="s">
        <v>329</v>
      </c>
      <c r="AR188" s="71" t="s">
        <v>301</v>
      </c>
    </row>
    <row r="189" spans="1:44" ht="15.75" customHeight="1">
      <c r="A189" s="63" t="s">
        <v>1094</v>
      </c>
      <c r="B189" s="63" t="s">
        <v>70</v>
      </c>
      <c r="C189" s="63" t="s">
        <v>1245</v>
      </c>
      <c r="D189" s="63" t="s">
        <v>81</v>
      </c>
      <c r="E189" s="63" t="s">
        <v>1246</v>
      </c>
      <c r="F189" s="63" t="s">
        <v>82</v>
      </c>
      <c r="G189" s="73" t="s">
        <v>1251</v>
      </c>
      <c r="H189" s="63" t="s">
        <v>1252</v>
      </c>
      <c r="I189" s="63" t="s">
        <v>329</v>
      </c>
      <c r="J189" s="63"/>
      <c r="K189" s="63"/>
      <c r="L189" s="63" t="s">
        <v>1249</v>
      </c>
      <c r="M189" s="93" t="s">
        <v>1253</v>
      </c>
      <c r="N189" s="63" t="s">
        <v>304</v>
      </c>
      <c r="O189" s="63" t="str">
        <f>VLOOKUP(G189,'Sheet 1 (2)'!$H$4:$M$536,6,FALSE)</f>
        <v/>
      </c>
      <c r="P189" s="63" t="str">
        <f t="shared" si="35"/>
        <v/>
      </c>
      <c r="Q189" s="63"/>
      <c r="R189" s="63" t="s">
        <v>1228</v>
      </c>
      <c r="S189" s="63" t="s">
        <v>304</v>
      </c>
      <c r="T189" s="63" t="str">
        <f>VLOOKUP(G189,'Sheet 1 (2)'!$H$4:$O$536,8,FALSE)</f>
        <v/>
      </c>
      <c r="U189" s="63" t="str">
        <f t="shared" si="33"/>
        <v/>
      </c>
      <c r="V189" s="63"/>
      <c r="W189" s="63" t="s">
        <v>304</v>
      </c>
      <c r="X189" s="63" t="str">
        <f>VLOOKUP(G189,'Sheet 1 (2)'!$H$4:$Q$536,10,FALSE)</f>
        <v/>
      </c>
      <c r="Y189" s="63" t="str">
        <f t="shared" si="27"/>
        <v/>
      </c>
      <c r="Z189" s="63"/>
      <c r="AA189" s="63" t="s">
        <v>304</v>
      </c>
      <c r="AB189" s="63" t="str">
        <f>VLOOKUP(G189,'Sheet 1 (2)'!$H$4:$S$536,12,FALSE)</f>
        <v/>
      </c>
      <c r="AC189" s="63" t="str">
        <f t="shared" si="34"/>
        <v/>
      </c>
      <c r="AD189" s="63" t="s">
        <v>304</v>
      </c>
      <c r="AE189" s="63" t="str">
        <f>VLOOKUP(G189,'Sheet 1 (2)'!$H$4:$AF$536,25,FALSE)</f>
        <v/>
      </c>
      <c r="AF189" s="63" t="s">
        <v>334</v>
      </c>
      <c r="AG189" s="63" t="str">
        <f t="shared" si="32"/>
        <v/>
      </c>
      <c r="AH189" s="63" t="s">
        <v>304</v>
      </c>
      <c r="AI189" s="63" t="str">
        <f>VLOOKUP(G189,'Sheet 1 (2)'!$H$4:$AG$536,26,FALSE)</f>
        <v>SI</v>
      </c>
      <c r="AJ189" s="63" t="s">
        <v>329</v>
      </c>
      <c r="AK189" s="63" t="s">
        <v>304</v>
      </c>
      <c r="AL189" s="63" t="str">
        <f>VLOOKUP(G189,'Sheet 1 (2)'!$H$4:$AH$536,27,FALSE)</f>
        <v/>
      </c>
      <c r="AM189" s="63" t="s">
        <v>1254</v>
      </c>
      <c r="AN189" s="63">
        <v>1</v>
      </c>
      <c r="AO189" s="63">
        <f t="shared" si="23"/>
        <v>1</v>
      </c>
      <c r="AP189" s="71" t="s">
        <v>329</v>
      </c>
      <c r="AQ189" s="71" t="s">
        <v>329</v>
      </c>
      <c r="AR189" s="71" t="s">
        <v>301</v>
      </c>
    </row>
    <row r="190" spans="1:44" ht="15.75" customHeight="1">
      <c r="A190" s="63" t="s">
        <v>1094</v>
      </c>
      <c r="B190" s="63" t="s">
        <v>70</v>
      </c>
      <c r="C190" s="63" t="s">
        <v>1245</v>
      </c>
      <c r="D190" s="63" t="s">
        <v>81</v>
      </c>
      <c r="E190" s="63" t="s">
        <v>1246</v>
      </c>
      <c r="F190" s="63" t="s">
        <v>82</v>
      </c>
      <c r="G190" s="73" t="s">
        <v>1255</v>
      </c>
      <c r="H190" s="63" t="s">
        <v>1256</v>
      </c>
      <c r="I190" s="63" t="s">
        <v>329</v>
      </c>
      <c r="J190" s="63"/>
      <c r="K190" s="63"/>
      <c r="L190" s="63" t="s">
        <v>1249</v>
      </c>
      <c r="M190" s="63" t="s">
        <v>1257</v>
      </c>
      <c r="N190" s="63" t="s">
        <v>304</v>
      </c>
      <c r="O190" s="63" t="str">
        <f>VLOOKUP(G190,'Sheet 1 (2)'!$H$4:$M$536,6,FALSE)</f>
        <v/>
      </c>
      <c r="P190" s="63" t="str">
        <f t="shared" si="35"/>
        <v/>
      </c>
      <c r="Q190" s="63"/>
      <c r="R190" s="63" t="s">
        <v>498</v>
      </c>
      <c r="S190" s="63" t="s">
        <v>304</v>
      </c>
      <c r="T190" s="63" t="str">
        <f>VLOOKUP(G190,'Sheet 1 (2)'!$H$4:$O$536,8,FALSE)</f>
        <v/>
      </c>
      <c r="U190" s="63" t="str">
        <f t="shared" si="33"/>
        <v/>
      </c>
      <c r="V190" s="63"/>
      <c r="W190" s="63" t="s">
        <v>304</v>
      </c>
      <c r="X190" s="63" t="str">
        <f>VLOOKUP(G190,'Sheet 1 (2)'!$H$4:$Q$536,10,FALSE)</f>
        <v/>
      </c>
      <c r="Y190" s="63" t="str">
        <f t="shared" si="27"/>
        <v/>
      </c>
      <c r="Z190" s="63" t="s">
        <v>1258</v>
      </c>
      <c r="AA190" s="63" t="s">
        <v>304</v>
      </c>
      <c r="AB190" s="63" t="str">
        <f>VLOOKUP(G190,'Sheet 1 (2)'!$H$4:$S$536,12,FALSE)</f>
        <v/>
      </c>
      <c r="AC190" s="63" t="str">
        <f t="shared" si="34"/>
        <v/>
      </c>
      <c r="AD190" s="63" t="s">
        <v>304</v>
      </c>
      <c r="AE190" s="63" t="str">
        <f>VLOOKUP(G190,'Sheet 1 (2)'!$H$4:$AF$536,25,FALSE)</f>
        <v/>
      </c>
      <c r="AF190" s="63" t="s">
        <v>1259</v>
      </c>
      <c r="AG190" s="63" t="str">
        <f t="shared" si="32"/>
        <v/>
      </c>
      <c r="AH190" s="63" t="s">
        <v>304</v>
      </c>
      <c r="AI190" s="63" t="str">
        <f>VLOOKUP(G190,'Sheet 1 (2)'!$H$4:$AG$536,26,FALSE)</f>
        <v>SI</v>
      </c>
      <c r="AJ190" s="63" t="s">
        <v>329</v>
      </c>
      <c r="AK190" s="63" t="s">
        <v>304</v>
      </c>
      <c r="AL190" s="63" t="str">
        <f>VLOOKUP(G190,'Sheet 1 (2)'!$H$4:$AH$536,27,FALSE)</f>
        <v/>
      </c>
      <c r="AM190" s="63" t="str">
        <f>IF(AK190&lt;&gt;"",AK190,AL190)</f>
        <v/>
      </c>
      <c r="AN190" s="63">
        <v>1</v>
      </c>
      <c r="AO190" s="63">
        <f t="shared" si="23"/>
        <v>1</v>
      </c>
      <c r="AP190" s="71" t="s">
        <v>329</v>
      </c>
      <c r="AQ190" s="71" t="s">
        <v>329</v>
      </c>
      <c r="AR190" s="71" t="s">
        <v>301</v>
      </c>
    </row>
    <row r="191" spans="1:44" ht="15.75" customHeight="1">
      <c r="A191" s="63" t="s">
        <v>1094</v>
      </c>
      <c r="B191" s="63" t="s">
        <v>70</v>
      </c>
      <c r="C191" s="63" t="s">
        <v>1245</v>
      </c>
      <c r="D191" s="63" t="s">
        <v>81</v>
      </c>
      <c r="E191" s="63" t="s">
        <v>1246</v>
      </c>
      <c r="F191" s="63" t="s">
        <v>82</v>
      </c>
      <c r="G191" s="73" t="s">
        <v>1260</v>
      </c>
      <c r="H191" s="63" t="s">
        <v>1261</v>
      </c>
      <c r="I191" s="63" t="s">
        <v>329</v>
      </c>
      <c r="J191" s="63"/>
      <c r="K191" s="63"/>
      <c r="L191" s="63" t="s">
        <v>1249</v>
      </c>
      <c r="M191" s="63" t="s">
        <v>1262</v>
      </c>
      <c r="N191" s="63" t="s">
        <v>304</v>
      </c>
      <c r="O191" s="63" t="str">
        <f>VLOOKUP(G191,'Sheet 1 (2)'!$H$4:$M$536,6,FALSE)</f>
        <v/>
      </c>
      <c r="P191" s="63" t="s">
        <v>1263</v>
      </c>
      <c r="Q191" s="63"/>
      <c r="R191" s="63" t="s">
        <v>1228</v>
      </c>
      <c r="S191" s="63" t="s">
        <v>304</v>
      </c>
      <c r="T191" s="63" t="str">
        <f>VLOOKUP(G191,'Sheet 1 (2)'!$H$4:$O$536,8,FALSE)</f>
        <v/>
      </c>
      <c r="U191" s="63" t="str">
        <f t="shared" si="33"/>
        <v/>
      </c>
      <c r="V191" s="63"/>
      <c r="W191" s="63" t="s">
        <v>304</v>
      </c>
      <c r="X191" s="63" t="str">
        <f>VLOOKUP(G191,'Sheet 1 (2)'!$H$4:$Q$536,10,FALSE)</f>
        <v/>
      </c>
      <c r="Y191" s="63" t="str">
        <f t="shared" si="27"/>
        <v/>
      </c>
      <c r="Z191" s="63"/>
      <c r="AA191" s="63" t="s">
        <v>304</v>
      </c>
      <c r="AB191" s="63" t="str">
        <f>VLOOKUP(G191,'Sheet 1 (2)'!$H$4:$S$536,12,FALSE)</f>
        <v/>
      </c>
      <c r="AC191" s="63" t="str">
        <f t="shared" si="34"/>
        <v/>
      </c>
      <c r="AD191" s="63" t="s">
        <v>304</v>
      </c>
      <c r="AE191" s="63" t="str">
        <f>VLOOKUP(G191,'Sheet 1 (2)'!$H$4:$AF$536,25,FALSE)</f>
        <v/>
      </c>
      <c r="AF191" s="63" t="s">
        <v>334</v>
      </c>
      <c r="AG191" s="63" t="s">
        <v>1124</v>
      </c>
      <c r="AH191" s="63" t="s">
        <v>304</v>
      </c>
      <c r="AI191" s="63" t="str">
        <f>VLOOKUP(G191,'Sheet 1 (2)'!$H$4:$AG$536,26,FALSE)</f>
        <v>SI</v>
      </c>
      <c r="AJ191" s="63" t="s">
        <v>329</v>
      </c>
      <c r="AK191" s="63" t="s">
        <v>304</v>
      </c>
      <c r="AL191" s="63" t="str">
        <f>VLOOKUP(G191,'Sheet 1 (2)'!$H$4:$AH$536,27,FALSE)</f>
        <v/>
      </c>
      <c r="AM191" s="63" t="str">
        <f>IF(AK191&lt;&gt;"",AK191,AL191)</f>
        <v/>
      </c>
      <c r="AN191" s="63">
        <v>1</v>
      </c>
      <c r="AO191" s="63">
        <f t="shared" si="23"/>
        <v>1</v>
      </c>
      <c r="AP191" s="71" t="s">
        <v>329</v>
      </c>
      <c r="AQ191" s="71" t="s">
        <v>329</v>
      </c>
      <c r="AR191" s="71" t="s">
        <v>301</v>
      </c>
    </row>
    <row r="192" spans="1:44" ht="15.75" customHeight="1">
      <c r="A192" s="63" t="s">
        <v>1094</v>
      </c>
      <c r="B192" s="63" t="s">
        <v>70</v>
      </c>
      <c r="C192" s="63" t="s">
        <v>1245</v>
      </c>
      <c r="D192" s="63" t="s">
        <v>81</v>
      </c>
      <c r="E192" s="63" t="s">
        <v>1246</v>
      </c>
      <c r="F192" s="63" t="s">
        <v>82</v>
      </c>
      <c r="G192" s="73" t="s">
        <v>1264</v>
      </c>
      <c r="H192" s="63" t="s">
        <v>1265</v>
      </c>
      <c r="I192" s="63" t="s">
        <v>329</v>
      </c>
      <c r="J192" s="63"/>
      <c r="K192" s="63"/>
      <c r="L192" s="63" t="s">
        <v>1249</v>
      </c>
      <c r="M192" s="63" t="s">
        <v>1266</v>
      </c>
      <c r="N192" s="63" t="s">
        <v>304</v>
      </c>
      <c r="O192" s="63" t="str">
        <f>VLOOKUP(G192,'Sheet 1 (2)'!$H$4:$M$536,6,FALSE)</f>
        <v>Promedio de los 3 últimos años de los casos aprobados con drogas de segunda línea,que es igual a la meta del subproducto 4396504 ATENCION CURATIVA DROGAS DE SEGUNDA LINEA TB RESISTENTE.</v>
      </c>
      <c r="P192" s="63" t="s">
        <v>1267</v>
      </c>
      <c r="Q192" s="63"/>
      <c r="R192" s="63" t="s">
        <v>1228</v>
      </c>
      <c r="S192" s="63" t="s">
        <v>304</v>
      </c>
      <c r="T192" s="63" t="str">
        <f>VLOOKUP(G192,'Sheet 1 (2)'!$H$4:$O$536,8,FALSE)</f>
        <v/>
      </c>
      <c r="U192" s="63" t="str">
        <f t="shared" si="33"/>
        <v/>
      </c>
      <c r="V192" s="63"/>
      <c r="W192" s="63" t="s">
        <v>304</v>
      </c>
      <c r="X192" s="63" t="str">
        <f>VLOOKUP(G192,'Sheet 1 (2)'!$H$4:$Q$536,10,FALSE)</f>
        <v/>
      </c>
      <c r="Y192" s="63" t="str">
        <f t="shared" si="27"/>
        <v/>
      </c>
      <c r="Z192" s="63"/>
      <c r="AA192" s="63" t="s">
        <v>304</v>
      </c>
      <c r="AB192" s="63" t="str">
        <f>VLOOKUP(G192,'Sheet 1 (2)'!$H$4:$S$536,12,FALSE)</f>
        <v/>
      </c>
      <c r="AC192" s="63" t="str">
        <f t="shared" si="34"/>
        <v/>
      </c>
      <c r="AD192" s="63" t="s">
        <v>304</v>
      </c>
      <c r="AE192" s="63" t="str">
        <f>VLOOKUP(G192,'Sheet 1 (2)'!$H$4:$AF$536,25,FALSE)</f>
        <v/>
      </c>
      <c r="AF192" s="63" t="s">
        <v>334</v>
      </c>
      <c r="AG192" s="63" t="s">
        <v>1124</v>
      </c>
      <c r="AH192" s="63" t="s">
        <v>304</v>
      </c>
      <c r="AI192" s="63" t="str">
        <f>VLOOKUP(G192,'Sheet 1 (2)'!$H$4:$AG$536,26,FALSE)</f>
        <v>SI</v>
      </c>
      <c r="AJ192" s="63" t="s">
        <v>329</v>
      </c>
      <c r="AK192" s="63" t="s">
        <v>304</v>
      </c>
      <c r="AL192" s="63" t="str">
        <f>VLOOKUP(G192,'Sheet 1 (2)'!$H$4:$AH$536,27,FALSE)</f>
        <v/>
      </c>
      <c r="AM192" s="63" t="str">
        <f>IF(AK192&lt;&gt;"",AK192,AL192)</f>
        <v/>
      </c>
      <c r="AN192" s="63">
        <v>1</v>
      </c>
      <c r="AO192" s="63">
        <f t="shared" si="23"/>
        <v>1</v>
      </c>
      <c r="AP192" s="71" t="s">
        <v>329</v>
      </c>
      <c r="AQ192" s="71" t="s">
        <v>329</v>
      </c>
      <c r="AR192" s="71" t="s">
        <v>301</v>
      </c>
    </row>
    <row r="193" spans="1:44" ht="15.75" customHeight="1">
      <c r="A193" s="63" t="s">
        <v>1094</v>
      </c>
      <c r="B193" s="63" t="s">
        <v>70</v>
      </c>
      <c r="C193" s="63" t="s">
        <v>1268</v>
      </c>
      <c r="D193" s="63" t="s">
        <v>77</v>
      </c>
      <c r="E193" s="63" t="s">
        <v>1269</v>
      </c>
      <c r="F193" s="63" t="s">
        <v>78</v>
      </c>
      <c r="G193" s="73" t="s">
        <v>1270</v>
      </c>
      <c r="H193" s="63" t="s">
        <v>1271</v>
      </c>
      <c r="I193" s="63" t="s">
        <v>329</v>
      </c>
      <c r="J193" s="63"/>
      <c r="K193" s="63"/>
      <c r="L193" s="63" t="s">
        <v>1249</v>
      </c>
      <c r="M193" s="93" t="s">
        <v>1272</v>
      </c>
      <c r="N193" s="63" t="s">
        <v>304</v>
      </c>
      <c r="O193" s="63" t="str">
        <f>VLOOKUP(G193,'Sheet 1 (2)'!$H$4:$M$536,6,FALSE)</f>
        <v/>
      </c>
      <c r="P193" s="63" t="str">
        <f>IF(N193&lt;&gt;"",N193,O193)</f>
        <v/>
      </c>
      <c r="Q193" s="63"/>
      <c r="R193" s="63" t="s">
        <v>1228</v>
      </c>
      <c r="S193" s="63" t="s">
        <v>304</v>
      </c>
      <c r="T193" s="63" t="str">
        <f>VLOOKUP(G193,'Sheet 1 (2)'!$H$4:$O$536,8,FALSE)</f>
        <v/>
      </c>
      <c r="U193" s="63" t="str">
        <f t="shared" si="33"/>
        <v/>
      </c>
      <c r="V193" s="63"/>
      <c r="W193" s="63" t="s">
        <v>304</v>
      </c>
      <c r="X193" s="63" t="str">
        <f>VLOOKUP(G193,'Sheet 1 (2)'!$H$4:$Q$536,10,FALSE)</f>
        <v/>
      </c>
      <c r="Y193" s="63" t="str">
        <f t="shared" si="27"/>
        <v/>
      </c>
      <c r="Z193" s="63"/>
      <c r="AA193" s="63" t="s">
        <v>304</v>
      </c>
      <c r="AB193" s="63" t="str">
        <f>VLOOKUP(G193,'Sheet 1 (2)'!$H$4:$S$536,12,FALSE)</f>
        <v/>
      </c>
      <c r="AC193" s="63" t="str">
        <f t="shared" si="34"/>
        <v/>
      </c>
      <c r="AD193" s="63" t="s">
        <v>304</v>
      </c>
      <c r="AE193" s="63" t="str">
        <f>VLOOKUP(G193,'Sheet 1 (2)'!$H$4:$AF$536,25,FALSE)</f>
        <v/>
      </c>
      <c r="AF193" s="63" t="s">
        <v>307</v>
      </c>
      <c r="AG193" s="63" t="str">
        <f>IF(AD193&lt;&gt;"",AD193,AE193)</f>
        <v/>
      </c>
      <c r="AH193" s="63" t="s">
        <v>304</v>
      </c>
      <c r="AI193" s="63" t="str">
        <f>VLOOKUP(G193,'Sheet 1 (2)'!$H$4:$AG$536,26,FALSE)</f>
        <v>SI</v>
      </c>
      <c r="AJ193" s="63" t="s">
        <v>329</v>
      </c>
      <c r="AK193" s="63" t="s">
        <v>304</v>
      </c>
      <c r="AL193" s="63" t="str">
        <f>VLOOKUP(G193,'Sheet 1 (2)'!$H$4:$AH$536,27,FALSE)</f>
        <v/>
      </c>
      <c r="AM193" s="63" t="str">
        <f>IF(AK193&lt;&gt;"",AK193,AL193)</f>
        <v/>
      </c>
      <c r="AN193" s="63">
        <v>1</v>
      </c>
      <c r="AO193" s="63">
        <f t="shared" si="23"/>
        <v>1</v>
      </c>
      <c r="AP193" s="71" t="s">
        <v>329</v>
      </c>
      <c r="AQ193" s="71" t="s">
        <v>329</v>
      </c>
      <c r="AR193" s="71" t="s">
        <v>301</v>
      </c>
    </row>
    <row r="194" spans="1:44" ht="100.5" customHeight="1">
      <c r="A194" s="63" t="s">
        <v>1094</v>
      </c>
      <c r="B194" s="63" t="s">
        <v>70</v>
      </c>
      <c r="C194" s="63" t="s">
        <v>1268</v>
      </c>
      <c r="D194" s="63" t="s">
        <v>77</v>
      </c>
      <c r="E194" s="63" t="s">
        <v>1269</v>
      </c>
      <c r="F194" s="63" t="s">
        <v>78</v>
      </c>
      <c r="G194" s="73" t="s">
        <v>1273</v>
      </c>
      <c r="H194" s="63" t="s">
        <v>1274</v>
      </c>
      <c r="I194" s="63" t="s">
        <v>329</v>
      </c>
      <c r="J194" s="63"/>
      <c r="K194" s="63"/>
      <c r="L194" s="63" t="s">
        <v>1249</v>
      </c>
      <c r="M194" s="93" t="s">
        <v>1275</v>
      </c>
      <c r="N194" s="63" t="s">
        <v>304</v>
      </c>
      <c r="O194" s="63" t="str">
        <f>VLOOKUP(G194,'Sheet 1 (2)'!$H$4:$M$536,6,FALSE)</f>
        <v/>
      </c>
      <c r="P194" s="63" t="str">
        <f>IF(N194&lt;&gt;"",N194,O194)</f>
        <v/>
      </c>
      <c r="Q194" s="63"/>
      <c r="R194" s="63" t="s">
        <v>1228</v>
      </c>
      <c r="S194" s="63" t="s">
        <v>304</v>
      </c>
      <c r="T194" s="63" t="str">
        <f>VLOOKUP(G194,'Sheet 1 (2)'!$H$4:$O$536,8,FALSE)</f>
        <v/>
      </c>
      <c r="U194" s="63" t="str">
        <f t="shared" si="33"/>
        <v/>
      </c>
      <c r="V194" s="63"/>
      <c r="W194" s="63" t="s">
        <v>304</v>
      </c>
      <c r="X194" s="63" t="str">
        <f>VLOOKUP(G194,'Sheet 1 (2)'!$H$4:$Q$536,10,FALSE)</f>
        <v/>
      </c>
      <c r="Y194" s="63" t="str">
        <f t="shared" si="27"/>
        <v/>
      </c>
      <c r="Z194" s="63"/>
      <c r="AA194" s="63" t="s">
        <v>304</v>
      </c>
      <c r="AB194" s="63" t="str">
        <f>VLOOKUP(G194,'Sheet 1 (2)'!$H$4:$S$536,12,FALSE)</f>
        <v/>
      </c>
      <c r="AC194" s="63" t="str">
        <f t="shared" si="34"/>
        <v/>
      </c>
      <c r="AD194" s="63" t="s">
        <v>304</v>
      </c>
      <c r="AE194" s="63" t="str">
        <f>VLOOKUP(G194,'Sheet 1 (2)'!$H$4:$AF$536,25,FALSE)</f>
        <v/>
      </c>
      <c r="AF194" s="63" t="s">
        <v>307</v>
      </c>
      <c r="AG194" s="63" t="str">
        <f>IF(AD194&lt;&gt;"",AD194,AE194)</f>
        <v/>
      </c>
      <c r="AH194" s="63" t="s">
        <v>304</v>
      </c>
      <c r="AI194" s="63" t="str">
        <f>VLOOKUP(G194,'Sheet 1 (2)'!$H$4:$AG$536,26,FALSE)</f>
        <v>SI</v>
      </c>
      <c r="AJ194" s="63" t="s">
        <v>329</v>
      </c>
      <c r="AK194" s="63" t="s">
        <v>304</v>
      </c>
      <c r="AL194" s="63" t="str">
        <f>VLOOKUP(G194,'Sheet 1 (2)'!$H$4:$AH$536,27,FALSE)</f>
        <v/>
      </c>
      <c r="AM194" s="63" t="s">
        <v>1276</v>
      </c>
      <c r="AN194" s="63">
        <v>1</v>
      </c>
      <c r="AO194" s="63">
        <f t="shared" ref="AO194:AO257" si="36">+IF(AJ194="SI",1,0)</f>
        <v>1</v>
      </c>
      <c r="AP194" s="71" t="s">
        <v>329</v>
      </c>
      <c r="AQ194" s="71" t="s">
        <v>1277</v>
      </c>
      <c r="AR194" s="71" t="s">
        <v>301</v>
      </c>
    </row>
    <row r="195" spans="1:44" ht="15.75" customHeight="1">
      <c r="A195" s="63" t="s">
        <v>1094</v>
      </c>
      <c r="B195" s="63" t="s">
        <v>70</v>
      </c>
      <c r="C195" s="63" t="s">
        <v>1278</v>
      </c>
      <c r="D195" s="63" t="s">
        <v>102</v>
      </c>
      <c r="E195" s="63" t="s">
        <v>1279</v>
      </c>
      <c r="F195" s="63" t="s">
        <v>103</v>
      </c>
      <c r="G195" s="73" t="s">
        <v>1280</v>
      </c>
      <c r="H195" s="63" t="s">
        <v>1281</v>
      </c>
      <c r="I195" s="63" t="s">
        <v>329</v>
      </c>
      <c r="J195" s="63"/>
      <c r="K195" s="63"/>
      <c r="L195" s="63" t="s">
        <v>388</v>
      </c>
      <c r="M195" s="63" t="s">
        <v>1282</v>
      </c>
      <c r="N195" s="63" t="s">
        <v>304</v>
      </c>
      <c r="O195" s="63" t="str">
        <f>VLOOKUP(G195,'Sheet 1 (2)'!$H$4:$M$536,6,FALSE)</f>
        <v/>
      </c>
      <c r="P195" s="63" t="s">
        <v>1282</v>
      </c>
      <c r="Q195" s="63"/>
      <c r="R195" s="63" t="s">
        <v>498</v>
      </c>
      <c r="S195" s="63" t="s">
        <v>304</v>
      </c>
      <c r="T195" s="63" t="str">
        <f>VLOOKUP(G195,'Sheet 1 (2)'!$H$4:$O$536,8,FALSE)</f>
        <v/>
      </c>
      <c r="U195" s="63" t="str">
        <f t="shared" si="33"/>
        <v/>
      </c>
      <c r="V195" s="63"/>
      <c r="W195" s="63" t="s">
        <v>304</v>
      </c>
      <c r="X195" s="63" t="str">
        <f>VLOOKUP(G195,'Sheet 1 (2)'!$H$4:$Q$536,10,FALSE)</f>
        <v/>
      </c>
      <c r="Y195" s="63" t="str">
        <f t="shared" si="27"/>
        <v/>
      </c>
      <c r="Z195" s="63" t="s">
        <v>1157</v>
      </c>
      <c r="AA195" s="63" t="s">
        <v>304</v>
      </c>
      <c r="AB195" s="63" t="str">
        <f>VLOOKUP(G195,'Sheet 1 (2)'!$H$4:$S$536,12,FALSE)</f>
        <v/>
      </c>
      <c r="AC195" s="43" t="s">
        <v>1283</v>
      </c>
      <c r="AD195" s="63" t="s">
        <v>304</v>
      </c>
      <c r="AE195" s="63" t="str">
        <f>VLOOKUP(G195,'Sheet 1 (2)'!$H$4:$AF$536,25,FALSE)</f>
        <v/>
      </c>
      <c r="AF195" s="63" t="s">
        <v>504</v>
      </c>
      <c r="AG195" s="63" t="s">
        <v>1284</v>
      </c>
      <c r="AH195" s="63" t="s">
        <v>304</v>
      </c>
      <c r="AI195" s="63" t="str">
        <f>VLOOKUP(G195,'Sheet 1 (2)'!$H$4:$AG$536,26,FALSE)</f>
        <v>NO</v>
      </c>
      <c r="AJ195" s="63" t="s">
        <v>329</v>
      </c>
      <c r="AK195" s="77" t="s">
        <v>1285</v>
      </c>
      <c r="AL195" s="63" t="str">
        <f>VLOOKUP(G195,'Sheet 1 (2)'!$H$4:$AH$536,27,FALSE)</f>
        <v>Nos enviarán los códigos CIE10 y una base consolidada de estos.</v>
      </c>
      <c r="AM195" s="63"/>
      <c r="AN195" s="63">
        <v>1</v>
      </c>
      <c r="AO195" s="63">
        <f t="shared" si="36"/>
        <v>1</v>
      </c>
      <c r="AP195" s="71" t="s">
        <v>329</v>
      </c>
      <c r="AQ195" s="71" t="s">
        <v>1159</v>
      </c>
      <c r="AR195" s="71" t="s">
        <v>301</v>
      </c>
    </row>
    <row r="196" spans="1:44" ht="15.75" customHeight="1">
      <c r="A196" s="63" t="s">
        <v>1094</v>
      </c>
      <c r="B196" s="63" t="s">
        <v>70</v>
      </c>
      <c r="C196" s="63" t="s">
        <v>1286</v>
      </c>
      <c r="D196" s="63" t="s">
        <v>104</v>
      </c>
      <c r="E196" s="63" t="s">
        <v>1287</v>
      </c>
      <c r="F196" s="63" t="s">
        <v>105</v>
      </c>
      <c r="G196" s="73" t="s">
        <v>1288</v>
      </c>
      <c r="H196" s="63" t="s">
        <v>1289</v>
      </c>
      <c r="I196" s="63" t="s">
        <v>329</v>
      </c>
      <c r="J196" s="63"/>
      <c r="K196" s="63"/>
      <c r="L196" s="63" t="s">
        <v>709</v>
      </c>
      <c r="M196" s="63" t="s">
        <v>1290</v>
      </c>
      <c r="N196" s="63" t="s">
        <v>304</v>
      </c>
      <c r="O196" s="63" t="str">
        <f>VLOOKUP(G196,'Sheet 1 (2)'!$H$4:$M$536,6,FALSE)</f>
        <v/>
      </c>
      <c r="P196" s="63" t="s">
        <v>1291</v>
      </c>
      <c r="Q196" s="63"/>
      <c r="R196" s="63" t="s">
        <v>498</v>
      </c>
      <c r="S196" s="63" t="s">
        <v>304</v>
      </c>
      <c r="T196" s="63" t="str">
        <f>VLOOKUP(G196,'Sheet 1 (2)'!$H$4:$O$536,8,FALSE)</f>
        <v/>
      </c>
      <c r="U196" s="63" t="s">
        <v>1292</v>
      </c>
      <c r="V196" s="63"/>
      <c r="W196" s="63" t="s">
        <v>304</v>
      </c>
      <c r="X196" s="63" t="str">
        <f>VLOOKUP(G196,'Sheet 1 (2)'!$H$4:$Q$536,10,FALSE)</f>
        <v/>
      </c>
      <c r="Y196" s="63" t="str">
        <f t="shared" si="27"/>
        <v/>
      </c>
      <c r="Z196" s="63" t="s">
        <v>1157</v>
      </c>
      <c r="AA196" s="63" t="s">
        <v>304</v>
      </c>
      <c r="AB196" s="63" t="str">
        <f>VLOOKUP(G196,'Sheet 1 (2)'!$H$4:$S$536,12,FALSE)</f>
        <v/>
      </c>
      <c r="AC196" s="63"/>
      <c r="AD196" s="63" t="s">
        <v>304</v>
      </c>
      <c r="AE196" s="63" t="str">
        <f>VLOOKUP(G196,'Sheet 1 (2)'!$H$4:$AF$536,25,FALSE)</f>
        <v/>
      </c>
      <c r="AF196" s="63" t="s">
        <v>1293</v>
      </c>
      <c r="AG196" s="63" t="s">
        <v>1294</v>
      </c>
      <c r="AH196" s="63" t="s">
        <v>304</v>
      </c>
      <c r="AI196" s="63" t="str">
        <f>VLOOKUP(G196,'Sheet 1 (2)'!$H$4:$AG$536,26,FALSE)</f>
        <v>NO</v>
      </c>
      <c r="AJ196" s="63" t="s">
        <v>329</v>
      </c>
      <c r="AK196" s="77"/>
      <c r="AL196" s="63"/>
      <c r="AM196" s="63"/>
      <c r="AN196" s="63">
        <v>1</v>
      </c>
      <c r="AO196" s="63">
        <f t="shared" si="36"/>
        <v>1</v>
      </c>
      <c r="AP196" s="71" t="s">
        <v>329</v>
      </c>
      <c r="AQ196" s="71" t="s">
        <v>1159</v>
      </c>
      <c r="AR196" s="71" t="s">
        <v>301</v>
      </c>
    </row>
    <row r="197" spans="1:44" ht="15.75" customHeight="1">
      <c r="A197" s="63" t="s">
        <v>1094</v>
      </c>
      <c r="B197" s="63" t="s">
        <v>70</v>
      </c>
      <c r="C197" s="63" t="s">
        <v>1286</v>
      </c>
      <c r="D197" s="63" t="s">
        <v>104</v>
      </c>
      <c r="E197" s="63" t="s">
        <v>1287</v>
      </c>
      <c r="F197" s="63" t="s">
        <v>105</v>
      </c>
      <c r="G197" s="73" t="s">
        <v>1295</v>
      </c>
      <c r="H197" s="63" t="s">
        <v>1296</v>
      </c>
      <c r="I197" s="63" t="s">
        <v>329</v>
      </c>
      <c r="J197" s="63"/>
      <c r="K197" s="63"/>
      <c r="L197" s="63" t="s">
        <v>709</v>
      </c>
      <c r="M197" s="63" t="s">
        <v>1297</v>
      </c>
      <c r="N197" s="63" t="s">
        <v>304</v>
      </c>
      <c r="O197" s="63" t="str">
        <f>VLOOKUP(G197,'Sheet 1 (2)'!$H$4:$M$536,6,FALSE)</f>
        <v/>
      </c>
      <c r="P197" s="63" t="s">
        <v>1298</v>
      </c>
      <c r="Q197" s="63"/>
      <c r="R197" s="63" t="s">
        <v>498</v>
      </c>
      <c r="S197" s="63" t="s">
        <v>304</v>
      </c>
      <c r="T197" s="63" t="str">
        <f>VLOOKUP(G197,'Sheet 1 (2)'!$H$4:$O$536,8,FALSE)</f>
        <v/>
      </c>
      <c r="U197" s="63" t="s">
        <v>1292</v>
      </c>
      <c r="V197" s="63"/>
      <c r="W197" s="63" t="s">
        <v>304</v>
      </c>
      <c r="X197" s="63" t="str">
        <f>VLOOKUP(G197,'Sheet 1 (2)'!$H$4:$Q$536,10,FALSE)</f>
        <v/>
      </c>
      <c r="Y197" s="63" t="str">
        <f t="shared" si="27"/>
        <v/>
      </c>
      <c r="Z197" s="63" t="s">
        <v>1157</v>
      </c>
      <c r="AA197" s="63" t="s">
        <v>304</v>
      </c>
      <c r="AB197" s="63" t="str">
        <f>VLOOKUP(G197,'Sheet 1 (2)'!$H$4:$S$536,12,FALSE)</f>
        <v/>
      </c>
      <c r="AC197" s="63"/>
      <c r="AD197" s="63" t="s">
        <v>304</v>
      </c>
      <c r="AE197" s="63" t="str">
        <f>VLOOKUP(G197,'Sheet 1 (2)'!$H$4:$AF$536,25,FALSE)</f>
        <v/>
      </c>
      <c r="AF197" s="63" t="s">
        <v>1293</v>
      </c>
      <c r="AG197" s="63" t="s">
        <v>1294</v>
      </c>
      <c r="AH197" s="63" t="s">
        <v>304</v>
      </c>
      <c r="AI197" s="63" t="str">
        <f>VLOOKUP(G197,'Sheet 1 (2)'!$H$4:$AG$536,26,FALSE)</f>
        <v>NO</v>
      </c>
      <c r="AJ197" s="63" t="s">
        <v>329</v>
      </c>
      <c r="AK197" s="77"/>
      <c r="AL197" s="63"/>
      <c r="AM197" s="63"/>
      <c r="AN197" s="63">
        <v>1</v>
      </c>
      <c r="AO197" s="63">
        <f t="shared" si="36"/>
        <v>1</v>
      </c>
      <c r="AP197" s="71" t="s">
        <v>329</v>
      </c>
      <c r="AQ197" s="71" t="s">
        <v>1159</v>
      </c>
      <c r="AR197" s="71" t="s">
        <v>301</v>
      </c>
    </row>
    <row r="198" spans="1:44" ht="15.75" customHeight="1">
      <c r="A198" s="63" t="s">
        <v>1094</v>
      </c>
      <c r="B198" s="63" t="s">
        <v>70</v>
      </c>
      <c r="C198" s="63" t="s">
        <v>1299</v>
      </c>
      <c r="D198" s="63" t="s">
        <v>106</v>
      </c>
      <c r="E198" s="63" t="s">
        <v>1300</v>
      </c>
      <c r="F198" s="63" t="s">
        <v>107</v>
      </c>
      <c r="G198" s="73" t="s">
        <v>1301</v>
      </c>
      <c r="H198" s="63" t="s">
        <v>1302</v>
      </c>
      <c r="I198" s="63" t="s">
        <v>329</v>
      </c>
      <c r="J198" s="63"/>
      <c r="K198" s="63"/>
      <c r="L198" s="63" t="s">
        <v>655</v>
      </c>
      <c r="M198" s="63" t="s">
        <v>1303</v>
      </c>
      <c r="N198" s="63" t="s">
        <v>304</v>
      </c>
      <c r="O198" s="63" t="str">
        <f>VLOOKUP(G198,'Sheet 1 (2)'!$H$4:$M$536,6,FALSE)</f>
        <v/>
      </c>
      <c r="P198" s="63" t="s">
        <v>1304</v>
      </c>
      <c r="Q198" s="63"/>
      <c r="R198" s="63" t="s">
        <v>498</v>
      </c>
      <c r="S198" s="63" t="s">
        <v>304</v>
      </c>
      <c r="T198" s="63" t="str">
        <f>VLOOKUP(G198,'Sheet 1 (2)'!$H$4:$O$536,8,FALSE)</f>
        <v/>
      </c>
      <c r="U198" s="63" t="s">
        <v>498</v>
      </c>
      <c r="V198" s="63" t="s">
        <v>1305</v>
      </c>
      <c r="W198" s="63" t="s">
        <v>304</v>
      </c>
      <c r="X198" s="63" t="str">
        <f>VLOOKUP(G198,'Sheet 1 (2)'!$H$4:$Q$536,10,FALSE)</f>
        <v/>
      </c>
      <c r="Y198" s="63" t="str">
        <f t="shared" si="27"/>
        <v/>
      </c>
      <c r="Z198" s="63" t="s">
        <v>1157</v>
      </c>
      <c r="AA198" s="63" t="s">
        <v>304</v>
      </c>
      <c r="AB198" s="63" t="str">
        <f>VLOOKUP(G198,'Sheet 1 (2)'!$H$4:$S$536,12,FALSE)</f>
        <v/>
      </c>
      <c r="AC198" s="63" t="s">
        <v>1306</v>
      </c>
      <c r="AD198" s="63" t="s">
        <v>304</v>
      </c>
      <c r="AE198" s="63" t="str">
        <f>VLOOKUP(G198,'Sheet 1 (2)'!$H$4:$AF$536,25,FALSE)</f>
        <v/>
      </c>
      <c r="AF198" s="63" t="s">
        <v>1293</v>
      </c>
      <c r="AG198" s="63" t="s">
        <v>1294</v>
      </c>
      <c r="AH198" s="63" t="s">
        <v>304</v>
      </c>
      <c r="AI198" s="63" t="str">
        <f>VLOOKUP(G198,'Sheet 1 (2)'!$H$4:$AG$536,26,FALSE)</f>
        <v>NO</v>
      </c>
      <c r="AJ198" s="63" t="s">
        <v>329</v>
      </c>
      <c r="AK198" s="63"/>
      <c r="AL198" s="63"/>
      <c r="AM198" s="63"/>
      <c r="AN198" s="63">
        <v>1</v>
      </c>
      <c r="AO198" s="63">
        <f t="shared" si="36"/>
        <v>1</v>
      </c>
      <c r="AP198" s="71" t="s">
        <v>329</v>
      </c>
      <c r="AQ198" s="71" t="s">
        <v>1159</v>
      </c>
      <c r="AR198" s="71" t="s">
        <v>301</v>
      </c>
    </row>
    <row r="199" spans="1:44" ht="15.75" customHeight="1">
      <c r="A199" s="63" t="s">
        <v>1094</v>
      </c>
      <c r="B199" s="63" t="s">
        <v>70</v>
      </c>
      <c r="C199" s="63" t="s">
        <v>1299</v>
      </c>
      <c r="D199" s="63" t="s">
        <v>106</v>
      </c>
      <c r="E199" s="63" t="s">
        <v>1300</v>
      </c>
      <c r="F199" s="63" t="s">
        <v>107</v>
      </c>
      <c r="G199" s="73" t="s">
        <v>1307</v>
      </c>
      <c r="H199" s="63" t="s">
        <v>1308</v>
      </c>
      <c r="I199" s="63" t="s">
        <v>329</v>
      </c>
      <c r="J199" s="63"/>
      <c r="K199" s="63"/>
      <c r="L199" s="63" t="s">
        <v>1309</v>
      </c>
      <c r="M199" s="63" t="s">
        <v>1310</v>
      </c>
      <c r="N199" s="63" t="s">
        <v>304</v>
      </c>
      <c r="O199" s="63" t="str">
        <f>VLOOKUP(G199,'Sheet 1 (2)'!$H$4:$M$536,6,FALSE)</f>
        <v/>
      </c>
      <c r="P199" s="63" t="s">
        <v>1310</v>
      </c>
      <c r="Q199" s="63"/>
      <c r="R199" s="63" t="s">
        <v>498</v>
      </c>
      <c r="S199" s="63" t="s">
        <v>304</v>
      </c>
      <c r="T199" s="63" t="str">
        <f>VLOOKUP(G199,'Sheet 1 (2)'!$H$4:$O$536,8,FALSE)</f>
        <v/>
      </c>
      <c r="U199" s="63" t="s">
        <v>498</v>
      </c>
      <c r="V199" s="63" t="s">
        <v>1305</v>
      </c>
      <c r="W199" s="63" t="s">
        <v>304</v>
      </c>
      <c r="X199" s="63" t="str">
        <f>VLOOKUP(G199,'Sheet 1 (2)'!$H$4:$Q$536,10,FALSE)</f>
        <v/>
      </c>
      <c r="Y199" s="63" t="str">
        <f t="shared" si="27"/>
        <v/>
      </c>
      <c r="Z199" s="63" t="s">
        <v>1157</v>
      </c>
      <c r="AA199" s="63" t="s">
        <v>304</v>
      </c>
      <c r="AB199" s="63" t="str">
        <f>VLOOKUP(G199,'Sheet 1 (2)'!$H$4:$S$536,12,FALSE)</f>
        <v/>
      </c>
      <c r="AC199" s="63" t="s">
        <v>1311</v>
      </c>
      <c r="AD199" s="63" t="s">
        <v>304</v>
      </c>
      <c r="AE199" s="63" t="str">
        <f>VLOOKUP(G199,'Sheet 1 (2)'!$H$4:$AF$536,25,FALSE)</f>
        <v/>
      </c>
      <c r="AF199" s="63" t="s">
        <v>1293</v>
      </c>
      <c r="AG199" s="63" t="s">
        <v>1294</v>
      </c>
      <c r="AH199" s="63" t="s">
        <v>304</v>
      </c>
      <c r="AI199" s="63" t="str">
        <f>VLOOKUP(G199,'Sheet 1 (2)'!$H$4:$AG$536,26,FALSE)</f>
        <v>NO</v>
      </c>
      <c r="AJ199" s="63" t="s">
        <v>329</v>
      </c>
      <c r="AK199" s="63"/>
      <c r="AL199" s="63"/>
      <c r="AM199" s="63"/>
      <c r="AN199" s="63">
        <v>1</v>
      </c>
      <c r="AO199" s="63">
        <f t="shared" si="36"/>
        <v>1</v>
      </c>
      <c r="AP199" s="71" t="s">
        <v>329</v>
      </c>
      <c r="AQ199" s="71" t="s">
        <v>1159</v>
      </c>
      <c r="AR199" s="71" t="s">
        <v>301</v>
      </c>
    </row>
    <row r="200" spans="1:44" ht="15.75" customHeight="1">
      <c r="A200" s="63" t="s">
        <v>1094</v>
      </c>
      <c r="B200" s="63" t="s">
        <v>70</v>
      </c>
      <c r="C200" s="63" t="s">
        <v>1312</v>
      </c>
      <c r="D200" s="63" t="s">
        <v>108</v>
      </c>
      <c r="E200" s="63" t="s">
        <v>1313</v>
      </c>
      <c r="F200" s="63" t="s">
        <v>109</v>
      </c>
      <c r="G200" s="73" t="s">
        <v>1314</v>
      </c>
      <c r="H200" s="63" t="s">
        <v>1315</v>
      </c>
      <c r="I200" s="63" t="s">
        <v>329</v>
      </c>
      <c r="J200" s="63"/>
      <c r="K200" s="63"/>
      <c r="L200" s="63" t="s">
        <v>655</v>
      </c>
      <c r="M200" s="63" t="s">
        <v>1316</v>
      </c>
      <c r="N200" s="63" t="s">
        <v>304</v>
      </c>
      <c r="O200" s="63" t="str">
        <f>VLOOKUP(G200,'Sheet 1 (2)'!$H$4:$M$536,6,FALSE)</f>
        <v/>
      </c>
      <c r="P200" s="63" t="s">
        <v>1316</v>
      </c>
      <c r="Q200" s="63"/>
      <c r="R200" s="63" t="s">
        <v>498</v>
      </c>
      <c r="S200" s="63" t="s">
        <v>304</v>
      </c>
      <c r="T200" s="63" t="str">
        <f>VLOOKUP(G200,'Sheet 1 (2)'!$H$4:$O$536,8,FALSE)</f>
        <v/>
      </c>
      <c r="U200" s="63" t="s">
        <v>498</v>
      </c>
      <c r="V200" s="63" t="s">
        <v>1317</v>
      </c>
      <c r="W200" s="63" t="s">
        <v>304</v>
      </c>
      <c r="X200" s="63" t="str">
        <f>VLOOKUP(G200,'Sheet 1 (2)'!$H$4:$Q$536,10,FALSE)</f>
        <v/>
      </c>
      <c r="Y200" s="63" t="str">
        <f t="shared" si="27"/>
        <v/>
      </c>
      <c r="Z200" s="63" t="s">
        <v>1157</v>
      </c>
      <c r="AA200" s="63" t="s">
        <v>304</v>
      </c>
      <c r="AB200" s="63" t="str">
        <f>VLOOKUP(G200,'Sheet 1 (2)'!$H$4:$S$536,12,FALSE)</f>
        <v/>
      </c>
      <c r="AC200" s="63" t="s">
        <v>1318</v>
      </c>
      <c r="AD200" s="63" t="s">
        <v>304</v>
      </c>
      <c r="AE200" s="63" t="str">
        <f>VLOOKUP(G200,'Sheet 1 (2)'!$H$4:$AF$536,25,FALSE)</f>
        <v/>
      </c>
      <c r="AF200" s="63" t="s">
        <v>504</v>
      </c>
      <c r="AG200" s="63" t="s">
        <v>1319</v>
      </c>
      <c r="AH200" s="63" t="s">
        <v>304</v>
      </c>
      <c r="AI200" s="63" t="str">
        <f>VLOOKUP(G200,'Sheet 1 (2)'!$H$4:$AG$536,26,FALSE)</f>
        <v>NO</v>
      </c>
      <c r="AJ200" s="63" t="s">
        <v>329</v>
      </c>
      <c r="AK200" s="63"/>
      <c r="AL200" s="63"/>
      <c r="AM200" s="91" t="s">
        <v>1320</v>
      </c>
      <c r="AN200" s="63">
        <v>1</v>
      </c>
      <c r="AO200" s="63">
        <f t="shared" si="36"/>
        <v>1</v>
      </c>
      <c r="AP200" s="71" t="s">
        <v>329</v>
      </c>
      <c r="AQ200" s="71" t="s">
        <v>1159</v>
      </c>
      <c r="AR200" s="71" t="s">
        <v>301</v>
      </c>
    </row>
    <row r="201" spans="1:44" ht="15.75" customHeight="1">
      <c r="A201" s="63" t="s">
        <v>1094</v>
      </c>
      <c r="B201" s="63" t="s">
        <v>70</v>
      </c>
      <c r="C201" s="63" t="s">
        <v>1312</v>
      </c>
      <c r="D201" s="63" t="s">
        <v>108</v>
      </c>
      <c r="E201" s="63" t="s">
        <v>1313</v>
      </c>
      <c r="F201" s="63" t="s">
        <v>109</v>
      </c>
      <c r="G201" s="73" t="s">
        <v>1321</v>
      </c>
      <c r="H201" s="63" t="s">
        <v>1322</v>
      </c>
      <c r="I201" s="63" t="s">
        <v>329</v>
      </c>
      <c r="J201" s="63"/>
      <c r="K201" s="63"/>
      <c r="L201" s="63" t="s">
        <v>1309</v>
      </c>
      <c r="M201" s="63" t="s">
        <v>1323</v>
      </c>
      <c r="N201" s="63" t="s">
        <v>304</v>
      </c>
      <c r="O201" s="63" t="str">
        <f>VLOOKUP(G201,'Sheet 1 (2)'!$H$4:$M$536,6,FALSE)</f>
        <v/>
      </c>
      <c r="P201" s="63" t="s">
        <v>1323</v>
      </c>
      <c r="Q201" s="63"/>
      <c r="R201" s="63" t="s">
        <v>498</v>
      </c>
      <c r="S201" s="63" t="s">
        <v>304</v>
      </c>
      <c r="T201" s="63" t="str">
        <f>VLOOKUP(G201,'Sheet 1 (2)'!$H$4:$O$536,8,FALSE)</f>
        <v/>
      </c>
      <c r="U201" s="63" t="s">
        <v>498</v>
      </c>
      <c r="V201" s="63" t="s">
        <v>1317</v>
      </c>
      <c r="W201" s="63" t="s">
        <v>304</v>
      </c>
      <c r="X201" s="63" t="str">
        <f>VLOOKUP(G201,'Sheet 1 (2)'!$H$4:$Q$536,10,FALSE)</f>
        <v/>
      </c>
      <c r="Y201" s="63" t="str">
        <f t="shared" si="27"/>
        <v/>
      </c>
      <c r="Z201" s="63" t="s">
        <v>1157</v>
      </c>
      <c r="AA201" s="63" t="s">
        <v>304</v>
      </c>
      <c r="AB201" s="63" t="str">
        <f>VLOOKUP(G201,'Sheet 1 (2)'!$H$4:$S$536,12,FALSE)</f>
        <v/>
      </c>
      <c r="AC201" s="63" t="s">
        <v>1324</v>
      </c>
      <c r="AD201" s="63" t="s">
        <v>304</v>
      </c>
      <c r="AE201" s="63" t="str">
        <f>VLOOKUP(G201,'Sheet 1 (2)'!$H$4:$AF$536,25,FALSE)</f>
        <v/>
      </c>
      <c r="AF201" s="63" t="s">
        <v>418</v>
      </c>
      <c r="AG201" s="63" t="s">
        <v>1319</v>
      </c>
      <c r="AH201" s="63" t="s">
        <v>304</v>
      </c>
      <c r="AI201" s="63" t="str">
        <f>VLOOKUP(G201,'Sheet 1 (2)'!$H$4:$AG$536,26,FALSE)</f>
        <v>NO</v>
      </c>
      <c r="AJ201" s="63" t="s">
        <v>329</v>
      </c>
      <c r="AK201" s="63"/>
      <c r="AL201" s="63"/>
      <c r="AM201" s="63"/>
      <c r="AN201" s="63">
        <v>1</v>
      </c>
      <c r="AO201" s="63">
        <f t="shared" si="36"/>
        <v>1</v>
      </c>
      <c r="AP201" s="71" t="s">
        <v>329</v>
      </c>
      <c r="AQ201" s="71" t="s">
        <v>1159</v>
      </c>
      <c r="AR201" s="71" t="s">
        <v>301</v>
      </c>
    </row>
    <row r="202" spans="1:44" ht="15.75" customHeight="1">
      <c r="A202" s="63" t="s">
        <v>1094</v>
      </c>
      <c r="B202" s="63" t="s">
        <v>70</v>
      </c>
      <c r="C202" s="63" t="s">
        <v>1312</v>
      </c>
      <c r="D202" s="63" t="s">
        <v>108</v>
      </c>
      <c r="E202" s="63" t="s">
        <v>1313</v>
      </c>
      <c r="F202" s="63" t="s">
        <v>109</v>
      </c>
      <c r="G202" s="73" t="s">
        <v>1325</v>
      </c>
      <c r="H202" s="63" t="s">
        <v>1326</v>
      </c>
      <c r="I202" s="63" t="s">
        <v>329</v>
      </c>
      <c r="J202" s="63"/>
      <c r="K202" s="63"/>
      <c r="L202" s="63" t="s">
        <v>1309</v>
      </c>
      <c r="M202" s="63" t="s">
        <v>1327</v>
      </c>
      <c r="N202" s="63" t="s">
        <v>304</v>
      </c>
      <c r="O202" s="63" t="str">
        <f>VLOOKUP(G202,'Sheet 1 (2)'!$H$4:$M$536,6,FALSE)</f>
        <v/>
      </c>
      <c r="P202" s="63" t="s">
        <v>1328</v>
      </c>
      <c r="Q202" s="63"/>
      <c r="R202" s="63" t="s">
        <v>498</v>
      </c>
      <c r="S202" s="63" t="s">
        <v>304</v>
      </c>
      <c r="T202" s="63" t="str">
        <f>VLOOKUP(G202,'Sheet 1 (2)'!$H$4:$O$536,8,FALSE)</f>
        <v/>
      </c>
      <c r="U202" s="63" t="s">
        <v>498</v>
      </c>
      <c r="V202" s="63" t="s">
        <v>1317</v>
      </c>
      <c r="W202" s="63" t="s">
        <v>304</v>
      </c>
      <c r="X202" s="63" t="str">
        <f>VLOOKUP(G202,'Sheet 1 (2)'!$H$4:$Q$536,10,FALSE)</f>
        <v/>
      </c>
      <c r="Y202" s="63" t="str">
        <f t="shared" si="27"/>
        <v/>
      </c>
      <c r="Z202" s="63" t="s">
        <v>1145</v>
      </c>
      <c r="AA202" s="63" t="s">
        <v>304</v>
      </c>
      <c r="AB202" s="63" t="str">
        <f>VLOOKUP(G202,'Sheet 1 (2)'!$H$4:$S$536,12,FALSE)</f>
        <v/>
      </c>
      <c r="AC202" s="63" t="s">
        <v>1329</v>
      </c>
      <c r="AD202" s="63" t="s">
        <v>304</v>
      </c>
      <c r="AE202" s="63" t="str">
        <f>VLOOKUP(G202,'Sheet 1 (2)'!$H$4:$AF$536,25,FALSE)</f>
        <v/>
      </c>
      <c r="AF202" s="63" t="s">
        <v>632</v>
      </c>
      <c r="AG202" s="72"/>
      <c r="AH202" s="63" t="s">
        <v>304</v>
      </c>
      <c r="AI202" s="63" t="str">
        <f>VLOOKUP(G202,'Sheet 1 (2)'!$H$4:$AG$536,26,FALSE)</f>
        <v>NO</v>
      </c>
      <c r="AJ202" s="63" t="s">
        <v>329</v>
      </c>
      <c r="AK202" s="63" t="s">
        <v>304</v>
      </c>
      <c r="AL202" s="63"/>
      <c r="AM202" s="63"/>
      <c r="AN202" s="63">
        <v>1</v>
      </c>
      <c r="AO202" s="63">
        <f t="shared" si="36"/>
        <v>1</v>
      </c>
      <c r="AP202" s="71" t="s">
        <v>329</v>
      </c>
      <c r="AQ202" s="71" t="s">
        <v>1159</v>
      </c>
      <c r="AR202" s="71" t="s">
        <v>301</v>
      </c>
    </row>
    <row r="203" spans="1:44" ht="15.75" customHeight="1">
      <c r="A203" s="63" t="s">
        <v>1094</v>
      </c>
      <c r="B203" s="63" t="s">
        <v>70</v>
      </c>
      <c r="C203" s="63" t="s">
        <v>1330</v>
      </c>
      <c r="D203" s="63" t="s">
        <v>79</v>
      </c>
      <c r="E203" s="63" t="s">
        <v>1331</v>
      </c>
      <c r="F203" s="63" t="s">
        <v>80</v>
      </c>
      <c r="G203" s="73" t="s">
        <v>1332</v>
      </c>
      <c r="H203" s="63" t="s">
        <v>1333</v>
      </c>
      <c r="I203" s="63" t="s">
        <v>329</v>
      </c>
      <c r="J203" s="63"/>
      <c r="K203" s="63"/>
      <c r="L203" s="63" t="s">
        <v>709</v>
      </c>
      <c r="M203" s="63" t="s">
        <v>1334</v>
      </c>
      <c r="N203" s="63" t="s">
        <v>304</v>
      </c>
      <c r="O203" s="63" t="str">
        <f>VLOOKUP(G203,'Sheet 1 (2)'!$H$4:$M$536,6,FALSE)</f>
        <v>Igual al 10% de la meta del subproducto 4396201 IDENTIFICACION Y EXAMEN DE SINTOMATICOS RESPIRATORIOS EN LAS ATENCIONES A PERSONAS &gt; 15 AÑOS Y POBLACION VULNERABLE de los establecimientos de la categoría I4</v>
      </c>
      <c r="P203" s="76" t="s">
        <v>1335</v>
      </c>
      <c r="Q203" s="63"/>
      <c r="R203" s="63" t="s">
        <v>426</v>
      </c>
      <c r="S203" s="63" t="s">
        <v>304</v>
      </c>
      <c r="T203" s="63" t="str">
        <f>VLOOKUP(G203,'Sheet 1 (2)'!$H$4:$O$536,8,FALSE)</f>
        <v/>
      </c>
      <c r="U203" s="63" t="s">
        <v>498</v>
      </c>
      <c r="V203" s="63"/>
      <c r="W203" s="63" t="s">
        <v>304</v>
      </c>
      <c r="X203" s="63" t="str">
        <f>VLOOKUP(G203,'Sheet 1 (2)'!$H$4:$Q$536,10,FALSE)</f>
        <v/>
      </c>
      <c r="Y203" s="63" t="str">
        <f t="shared" si="27"/>
        <v/>
      </c>
      <c r="Z203" s="63"/>
      <c r="AA203" s="63" t="s">
        <v>304</v>
      </c>
      <c r="AB203" s="63" t="str">
        <f>VLOOKUP(G203,'Sheet 1 (2)'!$H$4:$S$536,12,FALSE)</f>
        <v/>
      </c>
      <c r="AC203" s="63" t="s">
        <v>1336</v>
      </c>
      <c r="AD203" s="63" t="s">
        <v>304</v>
      </c>
      <c r="AE203" s="63" t="str">
        <f>VLOOKUP(G203,'Sheet 1 (2)'!$H$4:$AF$536,25,FALSE)</f>
        <v/>
      </c>
      <c r="AF203" s="63" t="s">
        <v>632</v>
      </c>
      <c r="AG203" s="63" t="s">
        <v>1337</v>
      </c>
      <c r="AH203" s="63" t="s">
        <v>304</v>
      </c>
      <c r="AI203" s="63" t="str">
        <f>VLOOKUP(G203,'Sheet 1 (2)'!$H$4:$AG$536,26,FALSE)</f>
        <v>NO</v>
      </c>
      <c r="AJ203" s="63" t="s">
        <v>329</v>
      </c>
      <c r="AK203" s="63" t="s">
        <v>304</v>
      </c>
      <c r="AL203" s="63"/>
      <c r="AM203" s="91" t="s">
        <v>1338</v>
      </c>
      <c r="AN203" s="63">
        <v>1</v>
      </c>
      <c r="AO203" s="63">
        <f t="shared" si="36"/>
        <v>1</v>
      </c>
      <c r="AP203" s="71" t="s">
        <v>329</v>
      </c>
      <c r="AQ203" s="71" t="s">
        <v>1339</v>
      </c>
      <c r="AR203" s="71" t="s">
        <v>301</v>
      </c>
    </row>
    <row r="204" spans="1:44" ht="15.75" customHeight="1">
      <c r="A204" s="63" t="s">
        <v>1094</v>
      </c>
      <c r="B204" s="63" t="s">
        <v>70</v>
      </c>
      <c r="C204" s="63" t="s">
        <v>1340</v>
      </c>
      <c r="D204" s="63" t="s">
        <v>112</v>
      </c>
      <c r="E204" s="63" t="s">
        <v>1341</v>
      </c>
      <c r="F204" s="63" t="s">
        <v>113</v>
      </c>
      <c r="G204" s="73" t="s">
        <v>1342</v>
      </c>
      <c r="H204" s="63" t="s">
        <v>1343</v>
      </c>
      <c r="I204" s="63" t="s">
        <v>329</v>
      </c>
      <c r="J204" s="63"/>
      <c r="K204" s="63"/>
      <c r="L204" s="63" t="s">
        <v>1249</v>
      </c>
      <c r="M204" s="63"/>
      <c r="N204" s="63" t="s">
        <v>304</v>
      </c>
      <c r="O204" s="63" t="str">
        <f>VLOOKUP(G204,'Sheet 1 (2)'!$H$4:$M$536,6,FALSE)</f>
        <v/>
      </c>
      <c r="P204" s="63" t="str">
        <f>IF(N204&lt;&gt;"",N204,O204)</f>
        <v/>
      </c>
      <c r="Q204" s="63"/>
      <c r="R204" s="63"/>
      <c r="S204" s="63" t="s">
        <v>304</v>
      </c>
      <c r="T204" s="63" t="str">
        <f>VLOOKUP(G204,'Sheet 1 (2)'!$H$4:$O$536,8,FALSE)</f>
        <v/>
      </c>
      <c r="U204" s="63" t="str">
        <f>IF(S204&lt;&gt;"",S204,T204)</f>
        <v/>
      </c>
      <c r="V204" s="63"/>
      <c r="W204" s="63" t="s">
        <v>304</v>
      </c>
      <c r="X204" s="63" t="str">
        <f>VLOOKUP(G204,'Sheet 1 (2)'!$H$4:$Q$536,10,FALSE)</f>
        <v/>
      </c>
      <c r="Y204" s="63" t="str">
        <f t="shared" si="27"/>
        <v/>
      </c>
      <c r="Z204" s="63"/>
      <c r="AA204" s="63" t="s">
        <v>304</v>
      </c>
      <c r="AB204" s="63" t="str">
        <f>VLOOKUP(G204,'Sheet 1 (2)'!$H$4:$S$536,12,FALSE)</f>
        <v/>
      </c>
      <c r="AC204" s="63" t="str">
        <f>IF(AA204&lt;&gt;"",AA204,AB204)</f>
        <v/>
      </c>
      <c r="AD204" s="63" t="s">
        <v>304</v>
      </c>
      <c r="AE204" s="63" t="str">
        <f>VLOOKUP(G204,'Sheet 1 (2)'!$H$4:$AF$536,25,FALSE)</f>
        <v/>
      </c>
      <c r="AF204" s="63" t="s">
        <v>1344</v>
      </c>
      <c r="AG204" s="63" t="str">
        <f>IF(AD204&lt;&gt;"",AD204,AE204)</f>
        <v/>
      </c>
      <c r="AH204" s="63" t="s">
        <v>304</v>
      </c>
      <c r="AI204" s="63" t="str">
        <f>VLOOKUP(G204,'Sheet 1 (2)'!$H$4:$AG$536,26,FALSE)</f>
        <v>NO</v>
      </c>
      <c r="AJ204" s="63" t="s">
        <v>301</v>
      </c>
      <c r="AK204" s="63" t="s">
        <v>304</v>
      </c>
      <c r="AL204" s="63" t="str">
        <f>VLOOKUP(G204,'Sheet 1 (2)'!$H$4:$AH$536,27,FALSE)</f>
        <v>Se está eliminando el producto 3043974 PERSONA CON COMORBILIDAD RECIBE TRATAMIENTO PARA TUBERCULOSIS ya que se repite con productos del PP018</v>
      </c>
      <c r="AM204" s="63" t="str">
        <f>IF(AK204&lt;&gt;"",AK204,AL204)</f>
        <v>Se está eliminando el producto 3043974 PERSONA CON COMORBILIDAD RECIBE TRATAMIENTO PARA TUBERCULOSIS ya que se repite con productos del PP018</v>
      </c>
      <c r="AN204" s="63">
        <v>1</v>
      </c>
      <c r="AO204" s="63">
        <f t="shared" si="36"/>
        <v>0</v>
      </c>
      <c r="AP204" s="71"/>
      <c r="AQ204" s="71"/>
      <c r="AR204" s="71"/>
    </row>
    <row r="205" spans="1:44" ht="15.75" customHeight="1">
      <c r="A205" s="63" t="s">
        <v>1094</v>
      </c>
      <c r="B205" s="63" t="s">
        <v>70</v>
      </c>
      <c r="C205" s="63" t="s">
        <v>1340</v>
      </c>
      <c r="D205" s="63" t="s">
        <v>112</v>
      </c>
      <c r="E205" s="63" t="s">
        <v>1341</v>
      </c>
      <c r="F205" s="63" t="s">
        <v>113</v>
      </c>
      <c r="G205" s="73" t="s">
        <v>1345</v>
      </c>
      <c r="H205" s="63" t="s">
        <v>1346</v>
      </c>
      <c r="I205" s="63" t="s">
        <v>329</v>
      </c>
      <c r="J205" s="63"/>
      <c r="K205" s="63"/>
      <c r="L205" s="63" t="s">
        <v>1249</v>
      </c>
      <c r="M205" s="63"/>
      <c r="N205" s="63" t="s">
        <v>304</v>
      </c>
      <c r="O205" s="63" t="str">
        <f>VLOOKUP(G205,'Sheet 1 (2)'!$H$4:$M$536,6,FALSE)</f>
        <v/>
      </c>
      <c r="P205" s="63" t="str">
        <f>IF(N205&lt;&gt;"",N205,O205)</f>
        <v/>
      </c>
      <c r="Q205" s="63"/>
      <c r="R205" s="63"/>
      <c r="S205" s="63" t="s">
        <v>304</v>
      </c>
      <c r="T205" s="63" t="str">
        <f>VLOOKUP(G205,'Sheet 1 (2)'!$H$4:$O$536,8,FALSE)</f>
        <v/>
      </c>
      <c r="U205" s="63" t="str">
        <f>IF(S205&lt;&gt;"",S205,T205)</f>
        <v/>
      </c>
      <c r="V205" s="63"/>
      <c r="W205" s="63" t="s">
        <v>304</v>
      </c>
      <c r="X205" s="63" t="str">
        <f>VLOOKUP(G205,'Sheet 1 (2)'!$H$4:$Q$536,10,FALSE)</f>
        <v/>
      </c>
      <c r="Y205" s="63" t="str">
        <f t="shared" si="27"/>
        <v/>
      </c>
      <c r="Z205" s="63"/>
      <c r="AA205" s="63" t="s">
        <v>304</v>
      </c>
      <c r="AB205" s="63" t="str">
        <f>VLOOKUP(G205,'Sheet 1 (2)'!$H$4:$S$536,12,FALSE)</f>
        <v/>
      </c>
      <c r="AC205" s="63" t="str">
        <f>IF(AA205&lt;&gt;"",AA205,AB205)</f>
        <v/>
      </c>
      <c r="AD205" s="63" t="s">
        <v>304</v>
      </c>
      <c r="AE205" s="63" t="str">
        <f>VLOOKUP(G205,'Sheet 1 (2)'!$H$4:$AF$536,25,FALSE)</f>
        <v/>
      </c>
      <c r="AF205" s="63" t="s">
        <v>1344</v>
      </c>
      <c r="AG205" s="63" t="str">
        <f>IF(AD205&lt;&gt;"",AD205,AE205)</f>
        <v/>
      </c>
      <c r="AH205" s="63" t="s">
        <v>304</v>
      </c>
      <c r="AI205" s="63" t="str">
        <f>VLOOKUP(G205,'Sheet 1 (2)'!$H$4:$AG$536,26,FALSE)</f>
        <v>NO</v>
      </c>
      <c r="AJ205" s="63" t="s">
        <v>301</v>
      </c>
      <c r="AK205" s="63" t="s">
        <v>304</v>
      </c>
      <c r="AL205" s="63" t="str">
        <f>VLOOKUP(G205,'Sheet 1 (2)'!$H$4:$AH$536,27,FALSE)</f>
        <v>Se está eliminando el producto 3043974 PERSONA CON COMORBILIDAD RECIBE TRATAMIENTO PARA TUBERCULOSIS ya que se repite con productos del PP018</v>
      </c>
      <c r="AM205" s="63" t="str">
        <f>IF(AK205&lt;&gt;"",AK205,AL205)</f>
        <v>Se está eliminando el producto 3043974 PERSONA CON COMORBILIDAD RECIBE TRATAMIENTO PARA TUBERCULOSIS ya que se repite con productos del PP018</v>
      </c>
      <c r="AN205" s="63">
        <v>1</v>
      </c>
      <c r="AO205" s="63">
        <f t="shared" si="36"/>
        <v>0</v>
      </c>
      <c r="AP205" s="71"/>
      <c r="AQ205" s="71"/>
      <c r="AR205" s="71"/>
    </row>
    <row r="206" spans="1:44" ht="15.75" customHeight="1">
      <c r="A206" s="63" t="s">
        <v>1094</v>
      </c>
      <c r="B206" s="63" t="s">
        <v>70</v>
      </c>
      <c r="C206" s="63" t="s">
        <v>1340</v>
      </c>
      <c r="D206" s="63" t="s">
        <v>112</v>
      </c>
      <c r="E206" s="63" t="s">
        <v>1341</v>
      </c>
      <c r="F206" s="63" t="s">
        <v>113</v>
      </c>
      <c r="G206" s="73" t="s">
        <v>1347</v>
      </c>
      <c r="H206" s="63" t="s">
        <v>1348</v>
      </c>
      <c r="I206" s="63" t="s">
        <v>329</v>
      </c>
      <c r="J206" s="63"/>
      <c r="K206" s="63"/>
      <c r="L206" s="63" t="s">
        <v>1249</v>
      </c>
      <c r="M206" s="63"/>
      <c r="N206" s="63" t="s">
        <v>304</v>
      </c>
      <c r="O206" s="63" t="str">
        <f>VLOOKUP(G206,'Sheet 1 (2)'!$H$4:$M$536,6,FALSE)</f>
        <v/>
      </c>
      <c r="P206" s="63" t="str">
        <f>IF(N206&lt;&gt;"",N206,O206)</f>
        <v/>
      </c>
      <c r="Q206" s="63"/>
      <c r="R206" s="63"/>
      <c r="S206" s="63" t="s">
        <v>304</v>
      </c>
      <c r="T206" s="63" t="str">
        <f>VLOOKUP(G206,'Sheet 1 (2)'!$H$4:$O$536,8,FALSE)</f>
        <v/>
      </c>
      <c r="U206" s="63" t="str">
        <f>IF(S206&lt;&gt;"",S206,T206)</f>
        <v/>
      </c>
      <c r="V206" s="63"/>
      <c r="W206" s="63" t="s">
        <v>304</v>
      </c>
      <c r="X206" s="63" t="str">
        <f>VLOOKUP(G206,'Sheet 1 (2)'!$H$4:$Q$536,10,FALSE)</f>
        <v/>
      </c>
      <c r="Y206" s="63" t="str">
        <f t="shared" si="27"/>
        <v/>
      </c>
      <c r="Z206" s="63"/>
      <c r="AA206" s="63" t="s">
        <v>304</v>
      </c>
      <c r="AB206" s="63" t="str">
        <f>VLOOKUP(G206,'Sheet 1 (2)'!$H$4:$S$536,12,FALSE)</f>
        <v/>
      </c>
      <c r="AC206" s="63" t="str">
        <f>IF(AA206&lt;&gt;"",AA206,AB206)</f>
        <v/>
      </c>
      <c r="AD206" s="63" t="s">
        <v>304</v>
      </c>
      <c r="AE206" s="63" t="str">
        <f>VLOOKUP(G206,'Sheet 1 (2)'!$H$4:$AF$536,25,FALSE)</f>
        <v/>
      </c>
      <c r="AF206" s="63" t="s">
        <v>1344</v>
      </c>
      <c r="AG206" s="63" t="str">
        <f>IF(AD206&lt;&gt;"",AD206,AE206)</f>
        <v/>
      </c>
      <c r="AH206" s="63" t="s">
        <v>304</v>
      </c>
      <c r="AI206" s="63" t="str">
        <f>VLOOKUP(G206,'Sheet 1 (2)'!$H$4:$AG$536,26,FALSE)</f>
        <v>NO</v>
      </c>
      <c r="AJ206" s="63" t="s">
        <v>301</v>
      </c>
      <c r="AK206" s="63" t="s">
        <v>304</v>
      </c>
      <c r="AL206" s="63" t="str">
        <f>VLOOKUP(G206,'Sheet 1 (2)'!$H$4:$AH$536,27,FALSE)</f>
        <v>Se está eliminando el producto 3043974 PERSONA CON COMORBILIDAD RECIBE TRATAMIENTO PARA TUBERCULOSIS ya que se repite con productos del PP018</v>
      </c>
      <c r="AM206" s="63" t="str">
        <f>IF(AK206&lt;&gt;"",AK206,AL206)</f>
        <v>Se está eliminando el producto 3043974 PERSONA CON COMORBILIDAD RECIBE TRATAMIENTO PARA TUBERCULOSIS ya que se repite con productos del PP018</v>
      </c>
      <c r="AN206" s="63">
        <v>1</v>
      </c>
      <c r="AO206" s="63">
        <f t="shared" si="36"/>
        <v>0</v>
      </c>
      <c r="AP206" s="71"/>
      <c r="AQ206" s="71"/>
      <c r="AR206" s="71"/>
    </row>
    <row r="207" spans="1:44" ht="15.75" customHeight="1">
      <c r="A207" s="63" t="s">
        <v>1094</v>
      </c>
      <c r="B207" s="63" t="s">
        <v>70</v>
      </c>
      <c r="C207" s="63" t="s">
        <v>1349</v>
      </c>
      <c r="D207" s="63" t="s">
        <v>83</v>
      </c>
      <c r="E207" s="63" t="s">
        <v>1350</v>
      </c>
      <c r="F207" s="63" t="s">
        <v>84</v>
      </c>
      <c r="G207" s="73" t="s">
        <v>1351</v>
      </c>
      <c r="H207" s="73" t="s">
        <v>1352</v>
      </c>
      <c r="I207" s="63" t="s">
        <v>329</v>
      </c>
      <c r="J207" s="63"/>
      <c r="K207" s="63" t="s">
        <v>329</v>
      </c>
      <c r="L207" s="63" t="s">
        <v>709</v>
      </c>
      <c r="M207" s="63" t="s">
        <v>1353</v>
      </c>
      <c r="N207" s="63" t="s">
        <v>304</v>
      </c>
      <c r="O207" s="63"/>
      <c r="P207" s="63" t="s">
        <v>1354</v>
      </c>
      <c r="Q207" s="63"/>
      <c r="R207" s="63" t="s">
        <v>498</v>
      </c>
      <c r="S207" s="63" t="s">
        <v>304</v>
      </c>
      <c r="T207" s="63"/>
      <c r="U207" s="63"/>
      <c r="V207" s="63" t="s">
        <v>1355</v>
      </c>
      <c r="W207" s="63" t="s">
        <v>304</v>
      </c>
      <c r="X207" s="63" t="e">
        <f>VLOOKUP(G207,'Sheet 1 (2)'!$H$4:$Q$536,10,FALSE)</f>
        <v>#N/A</v>
      </c>
      <c r="Y207" s="63"/>
      <c r="Z207" s="63" t="s">
        <v>1356</v>
      </c>
      <c r="AA207" s="63" t="s">
        <v>304</v>
      </c>
      <c r="AB207" s="63"/>
      <c r="AC207" s="63" t="s">
        <v>1357</v>
      </c>
      <c r="AD207" s="63" t="s">
        <v>304</v>
      </c>
      <c r="AE207" s="63" t="e">
        <f>VLOOKUP(G207,'Sheet 1 (2)'!$H$4:$AF$536,25,FALSE)</f>
        <v>#N/A</v>
      </c>
      <c r="AF207" s="63"/>
      <c r="AG207" s="63" t="s">
        <v>1358</v>
      </c>
      <c r="AH207" s="63" t="s">
        <v>304</v>
      </c>
      <c r="AI207" s="63" t="e">
        <f>VLOOKUP(G207,'Sheet 1 (2)'!$H$4:$AG$536,26,FALSE)</f>
        <v>#N/A</v>
      </c>
      <c r="AJ207" s="63" t="s">
        <v>329</v>
      </c>
      <c r="AK207" s="77"/>
      <c r="AL207" s="63"/>
      <c r="AM207" s="63"/>
      <c r="AN207" s="63">
        <v>1</v>
      </c>
      <c r="AO207" s="63">
        <f t="shared" si="36"/>
        <v>1</v>
      </c>
      <c r="AP207" s="71" t="s">
        <v>329</v>
      </c>
      <c r="AQ207" s="71" t="s">
        <v>1159</v>
      </c>
      <c r="AR207" s="71" t="s">
        <v>301</v>
      </c>
    </row>
    <row r="208" spans="1:44" ht="15.75" customHeight="1">
      <c r="A208" s="63" t="s">
        <v>1094</v>
      </c>
      <c r="B208" s="63" t="s">
        <v>70</v>
      </c>
      <c r="C208" s="63" t="s">
        <v>1349</v>
      </c>
      <c r="D208" s="63" t="s">
        <v>83</v>
      </c>
      <c r="E208" s="63" t="s">
        <v>1350</v>
      </c>
      <c r="F208" s="63" t="s">
        <v>84</v>
      </c>
      <c r="G208" s="73" t="s">
        <v>1359</v>
      </c>
      <c r="H208" s="63" t="s">
        <v>1360</v>
      </c>
      <c r="I208" s="63" t="s">
        <v>329</v>
      </c>
      <c r="J208" s="63"/>
      <c r="K208" s="63" t="s">
        <v>329</v>
      </c>
      <c r="L208" s="63" t="s">
        <v>1309</v>
      </c>
      <c r="M208" s="63" t="s">
        <v>1361</v>
      </c>
      <c r="N208" s="63" t="s">
        <v>304</v>
      </c>
      <c r="O208" s="63"/>
      <c r="P208" s="63" t="s">
        <v>1362</v>
      </c>
      <c r="Q208" s="63"/>
      <c r="R208" s="63" t="s">
        <v>498</v>
      </c>
      <c r="S208" s="63" t="s">
        <v>304</v>
      </c>
      <c r="T208" s="63"/>
      <c r="U208" s="63"/>
      <c r="V208" s="63" t="s">
        <v>1355</v>
      </c>
      <c r="W208" s="63" t="s">
        <v>304</v>
      </c>
      <c r="X208" s="63" t="e">
        <f>VLOOKUP(G208,'Sheet 1 (2)'!$H$4:$Q$536,10,FALSE)</f>
        <v>#N/A</v>
      </c>
      <c r="Y208" s="63"/>
      <c r="Z208" s="63" t="s">
        <v>1363</v>
      </c>
      <c r="AA208" s="63" t="s">
        <v>304</v>
      </c>
      <c r="AB208" s="63"/>
      <c r="AC208" s="63" t="s">
        <v>1364</v>
      </c>
      <c r="AD208" s="63" t="s">
        <v>304</v>
      </c>
      <c r="AE208" s="63" t="e">
        <f>VLOOKUP(G208,'Sheet 1 (2)'!$H$4:$AF$536,25,FALSE)</f>
        <v>#N/A</v>
      </c>
      <c r="AF208" s="63"/>
      <c r="AG208" s="63" t="s">
        <v>1358</v>
      </c>
      <c r="AH208" s="63" t="s">
        <v>304</v>
      </c>
      <c r="AI208" s="63" t="e">
        <f>VLOOKUP(G208,'Sheet 1 (2)'!$H$4:$AG$536,26,FALSE)</f>
        <v>#N/A</v>
      </c>
      <c r="AJ208" s="63" t="s">
        <v>329</v>
      </c>
      <c r="AK208" s="77"/>
      <c r="AL208" s="63"/>
      <c r="AM208" s="63"/>
      <c r="AN208" s="63">
        <v>1</v>
      </c>
      <c r="AO208" s="63">
        <f t="shared" si="36"/>
        <v>1</v>
      </c>
      <c r="AP208" s="71" t="s">
        <v>329</v>
      </c>
      <c r="AQ208" s="71" t="s">
        <v>1159</v>
      </c>
      <c r="AR208" s="71" t="s">
        <v>301</v>
      </c>
    </row>
    <row r="209" spans="1:44" ht="15.75" customHeight="1">
      <c r="A209" s="63" t="s">
        <v>1094</v>
      </c>
      <c r="B209" s="63" t="s">
        <v>70</v>
      </c>
      <c r="C209" s="63" t="s">
        <v>1349</v>
      </c>
      <c r="D209" s="63" t="s">
        <v>83</v>
      </c>
      <c r="E209" s="63" t="s">
        <v>1350</v>
      </c>
      <c r="F209" s="63" t="s">
        <v>84</v>
      </c>
      <c r="G209" s="73" t="s">
        <v>1365</v>
      </c>
      <c r="H209" s="63" t="s">
        <v>1366</v>
      </c>
      <c r="I209" s="63" t="s">
        <v>329</v>
      </c>
      <c r="J209" s="63"/>
      <c r="K209" s="63" t="s">
        <v>329</v>
      </c>
      <c r="L209" s="63" t="s">
        <v>1249</v>
      </c>
      <c r="M209" s="63" t="s">
        <v>1367</v>
      </c>
      <c r="N209" s="63" t="s">
        <v>304</v>
      </c>
      <c r="O209" s="63" t="e">
        <f>VLOOKUP(G209,'Sheet 1 (2)'!$H$4:$M$536,6,FALSE)</f>
        <v>#N/A</v>
      </c>
      <c r="P209" s="63" t="s">
        <v>1368</v>
      </c>
      <c r="Q209" s="63"/>
      <c r="R209" s="63" t="s">
        <v>498</v>
      </c>
      <c r="S209" s="63" t="s">
        <v>304</v>
      </c>
      <c r="T209" s="63" t="e">
        <f>VLOOKUP(G209,'Sheet 1 (2)'!$H$4:$O$536,8,FALSE)</f>
        <v>#N/A</v>
      </c>
      <c r="U209" s="68" t="s">
        <v>1369</v>
      </c>
      <c r="V209" s="63" t="s">
        <v>1355</v>
      </c>
      <c r="W209" s="63" t="s">
        <v>304</v>
      </c>
      <c r="X209" s="63" t="e">
        <f>VLOOKUP(G209,'Sheet 1 (2)'!$H$4:$Q$536,10,FALSE)</f>
        <v>#N/A</v>
      </c>
      <c r="Y209" s="63" t="e">
        <f>IF(W209&lt;&gt;"",W209,X209)</f>
        <v>#N/A</v>
      </c>
      <c r="Z209" s="63" t="s">
        <v>1370</v>
      </c>
      <c r="AA209" s="63" t="s">
        <v>304</v>
      </c>
      <c r="AB209" s="63" t="e">
        <f>VLOOKUP(G209,'Sheet 1 (2)'!$H$4:$S$536,12,FALSE)</f>
        <v>#N/A</v>
      </c>
      <c r="AC209" s="63" t="s">
        <v>891</v>
      </c>
      <c r="AD209" s="63" t="s">
        <v>304</v>
      </c>
      <c r="AE209" s="63" t="e">
        <f>VLOOKUP(G209,'Sheet 1 (2)'!$H$4:$AF$536,25,FALSE)</f>
        <v>#N/A</v>
      </c>
      <c r="AF209" s="63"/>
      <c r="AG209" s="63" t="s">
        <v>1371</v>
      </c>
      <c r="AH209" s="63" t="s">
        <v>304</v>
      </c>
      <c r="AI209" s="63" t="e">
        <f>VLOOKUP(G209,'Sheet 1 (2)'!$H$4:$AG$536,26,FALSE)</f>
        <v>#N/A</v>
      </c>
      <c r="AJ209" s="63" t="s">
        <v>329</v>
      </c>
      <c r="AK209" s="77"/>
      <c r="AL209" s="63" t="e">
        <f>VLOOKUP(G209,'Sheet 1 (2)'!$H$4:$AH$536,27,FALSE)</f>
        <v>#N/A</v>
      </c>
      <c r="AM209" s="63"/>
      <c r="AN209" s="63">
        <v>1</v>
      </c>
      <c r="AO209" s="63">
        <f t="shared" si="36"/>
        <v>1</v>
      </c>
      <c r="AP209" s="71" t="s">
        <v>329</v>
      </c>
      <c r="AQ209" s="71" t="s">
        <v>1159</v>
      </c>
      <c r="AR209" s="71" t="s">
        <v>301</v>
      </c>
    </row>
    <row r="210" spans="1:44" ht="15.75" customHeight="1">
      <c r="A210" s="63" t="s">
        <v>1094</v>
      </c>
      <c r="B210" s="63" t="s">
        <v>70</v>
      </c>
      <c r="C210" s="63" t="s">
        <v>1349</v>
      </c>
      <c r="D210" s="63" t="s">
        <v>83</v>
      </c>
      <c r="E210" s="63" t="s">
        <v>1350</v>
      </c>
      <c r="F210" s="63" t="s">
        <v>84</v>
      </c>
      <c r="G210" s="73" t="s">
        <v>1372</v>
      </c>
      <c r="H210" s="63" t="s">
        <v>1373</v>
      </c>
      <c r="I210" s="63" t="s">
        <v>329</v>
      </c>
      <c r="J210" s="63"/>
      <c r="K210" s="63" t="s">
        <v>329</v>
      </c>
      <c r="L210" s="63" t="s">
        <v>464</v>
      </c>
      <c r="M210" s="63" t="s">
        <v>1374</v>
      </c>
      <c r="N210" s="63" t="s">
        <v>304</v>
      </c>
      <c r="O210" s="63" t="e">
        <f>VLOOKUP(G210,'Sheet 1 (2)'!$H$4:$M$536,6,FALSE)</f>
        <v>#N/A</v>
      </c>
      <c r="P210" s="63" t="s">
        <v>1375</v>
      </c>
      <c r="Q210" s="63"/>
      <c r="R210" s="63" t="s">
        <v>498</v>
      </c>
      <c r="S210" s="63" t="s">
        <v>304</v>
      </c>
      <c r="T210" s="63" t="e">
        <f>VLOOKUP(G210,'Sheet 1 (2)'!$H$4:$O$536,8,FALSE)</f>
        <v>#N/A</v>
      </c>
      <c r="U210" s="63" t="s">
        <v>498</v>
      </c>
      <c r="V210" s="63" t="s">
        <v>1355</v>
      </c>
      <c r="W210" s="63" t="s">
        <v>304</v>
      </c>
      <c r="X210" s="63" t="e">
        <f>VLOOKUP(G210,'Sheet 1 (2)'!$H$4:$Q$536,10,FALSE)</f>
        <v>#N/A</v>
      </c>
      <c r="Y210" s="63" t="e">
        <f>IF(W210&lt;&gt;"",W210,X210)</f>
        <v>#N/A</v>
      </c>
      <c r="Z210" s="63" t="s">
        <v>1376</v>
      </c>
      <c r="AA210" s="63" t="s">
        <v>304</v>
      </c>
      <c r="AB210" s="63" t="e">
        <f>VLOOKUP(G210,'Sheet 1 (2)'!$H$4:$S$536,12,FALSE)</f>
        <v>#N/A</v>
      </c>
      <c r="AC210" s="63" t="s">
        <v>1377</v>
      </c>
      <c r="AD210" s="63" t="s">
        <v>304</v>
      </c>
      <c r="AE210" s="63" t="e">
        <f>VLOOKUP(G210,'Sheet 1 (2)'!$H$4:$AF$536,25,FALSE)</f>
        <v>#N/A</v>
      </c>
      <c r="AF210" s="63"/>
      <c r="AG210" s="63" t="s">
        <v>1378</v>
      </c>
      <c r="AH210" s="63" t="s">
        <v>304</v>
      </c>
      <c r="AI210" s="63" t="e">
        <f>VLOOKUP(G210,'Sheet 1 (2)'!$H$4:$AG$536,26,FALSE)</f>
        <v>#N/A</v>
      </c>
      <c r="AJ210" s="63" t="s">
        <v>329</v>
      </c>
      <c r="AK210" s="77"/>
      <c r="AL210" s="63" t="e">
        <f>VLOOKUP(G210,'Sheet 1 (2)'!$H$4:$AH$536,27,FALSE)</f>
        <v>#N/A</v>
      </c>
      <c r="AM210" s="63"/>
      <c r="AN210" s="63">
        <v>1</v>
      </c>
      <c r="AO210" s="63">
        <f t="shared" si="36"/>
        <v>1</v>
      </c>
      <c r="AP210" s="71" t="s">
        <v>329</v>
      </c>
      <c r="AQ210" s="71" t="s">
        <v>1159</v>
      </c>
      <c r="AR210" s="71" t="s">
        <v>301</v>
      </c>
    </row>
    <row r="211" spans="1:44" ht="15.75" customHeight="1">
      <c r="A211" s="63" t="s">
        <v>1094</v>
      </c>
      <c r="B211" s="63" t="s">
        <v>70</v>
      </c>
      <c r="C211" s="63" t="s">
        <v>1245</v>
      </c>
      <c r="D211" s="63" t="s">
        <v>81</v>
      </c>
      <c r="E211" s="63" t="s">
        <v>1246</v>
      </c>
      <c r="F211" s="63" t="s">
        <v>82</v>
      </c>
      <c r="G211" s="73" t="s">
        <v>1379</v>
      </c>
      <c r="H211" s="63" t="s">
        <v>1380</v>
      </c>
      <c r="I211" s="63" t="s">
        <v>329</v>
      </c>
      <c r="J211" s="63"/>
      <c r="K211" s="63"/>
      <c r="L211" s="63" t="s">
        <v>1249</v>
      </c>
      <c r="M211" s="63" t="s">
        <v>1381</v>
      </c>
      <c r="N211" s="63" t="s">
        <v>304</v>
      </c>
      <c r="O211" s="63" t="str">
        <f>VLOOKUP(G211,'Sheet 1 (2)'!$H$4:$M$536,6,FALSE)</f>
        <v>Total de casos registrados en el año anterior de la base de egresos hospitalarios</v>
      </c>
      <c r="P211" s="63" t="str">
        <f>IF(N211&lt;&gt;"",N211,O211)</f>
        <v>Total de casos registrados en el año anterior de la base de egresos hospitalarios</v>
      </c>
      <c r="Q211" s="63"/>
      <c r="R211" s="63" t="s">
        <v>498</v>
      </c>
      <c r="S211" s="63" t="s">
        <v>304</v>
      </c>
      <c r="T211" s="63" t="str">
        <f>VLOOKUP(G211,'Sheet 1 (2)'!$H$4:$O$536,8,FALSE)</f>
        <v>Egresos hospitalarios</v>
      </c>
      <c r="U211" s="63" t="str">
        <f t="shared" ref="U211:U217" si="37">IF(S211&lt;&gt;"",S211,T211)</f>
        <v>Egresos hospitalarios</v>
      </c>
      <c r="V211" s="63"/>
      <c r="W211" s="63" t="s">
        <v>304</v>
      </c>
      <c r="X211" s="63" t="str">
        <f>VLOOKUP(G211,'Sheet 1 (2)'!$H$4:$Q$536,10,FALSE)</f>
        <v/>
      </c>
      <c r="Y211" s="63" t="str">
        <f>IF(W211&lt;&gt;"",W211,X211)</f>
        <v/>
      </c>
      <c r="Z211" s="63" t="s">
        <v>1382</v>
      </c>
      <c r="AA211" s="63" t="s">
        <v>304</v>
      </c>
      <c r="AB211" s="63" t="str">
        <f>VLOOKUP(G211,'Sheet 1 (2)'!$H$4:$S$536,12,FALSE)</f>
        <v/>
      </c>
      <c r="AC211" s="63" t="s">
        <v>1383</v>
      </c>
      <c r="AD211" s="63" t="s">
        <v>304</v>
      </c>
      <c r="AE211" s="63" t="str">
        <f>VLOOKUP(G211,'Sheet 1 (2)'!$H$4:$AF$536,25,FALSE)</f>
        <v/>
      </c>
      <c r="AF211" s="63" t="s">
        <v>429</v>
      </c>
      <c r="AG211" s="63" t="str">
        <f>IF(AD211&lt;&gt;"",AD211,AE211)</f>
        <v/>
      </c>
      <c r="AH211" s="63" t="s">
        <v>304</v>
      </c>
      <c r="AI211" s="63" t="str">
        <f>VLOOKUP(G211,'Sheet 1 (2)'!$H$4:$AG$536,26,FALSE)</f>
        <v>NO</v>
      </c>
      <c r="AJ211" s="68" t="s">
        <v>329</v>
      </c>
      <c r="AK211" s="63" t="s">
        <v>304</v>
      </c>
      <c r="AL211" s="63"/>
      <c r="AM211" s="63">
        <f>IF(AK211&lt;&gt;"",AK211,AL211)</f>
        <v>0</v>
      </c>
      <c r="AN211" s="63">
        <v>1</v>
      </c>
      <c r="AO211" s="63">
        <f t="shared" si="36"/>
        <v>1</v>
      </c>
      <c r="AP211" s="71" t="s">
        <v>329</v>
      </c>
      <c r="AQ211" s="71" t="s">
        <v>329</v>
      </c>
      <c r="AR211" s="71" t="s">
        <v>301</v>
      </c>
    </row>
    <row r="212" spans="1:44" ht="15.75" customHeight="1">
      <c r="A212" s="63" t="s">
        <v>1094</v>
      </c>
      <c r="B212" s="63" t="s">
        <v>70</v>
      </c>
      <c r="C212" s="63" t="s">
        <v>1245</v>
      </c>
      <c r="D212" s="63" t="s">
        <v>81</v>
      </c>
      <c r="E212" s="63" t="s">
        <v>1246</v>
      </c>
      <c r="F212" s="63" t="s">
        <v>82</v>
      </c>
      <c r="G212" s="73" t="s">
        <v>1384</v>
      </c>
      <c r="H212" s="63" t="s">
        <v>1385</v>
      </c>
      <c r="I212" s="63" t="s">
        <v>329</v>
      </c>
      <c r="J212" s="63"/>
      <c r="K212" s="63"/>
      <c r="L212" s="63" t="s">
        <v>1249</v>
      </c>
      <c r="M212" s="63" t="s">
        <v>1386</v>
      </c>
      <c r="N212" s="63" t="s">
        <v>304</v>
      </c>
      <c r="O212" s="63" t="str">
        <f>VLOOKUP(G212,'Sheet 1 (2)'!$H$4:$M$536,6,FALSE)</f>
        <v>Para los establecimientos de categoría del I1 al I4, los casos atendidos el año anterior
Para los hospitales, a partir de la categoría II hacia adelante. Considerar los casos atendidos el año anterior.</v>
      </c>
      <c r="P212" s="63" t="s">
        <v>1387</v>
      </c>
      <c r="Q212" s="63"/>
      <c r="R212" s="63" t="s">
        <v>1228</v>
      </c>
      <c r="S212" s="63" t="s">
        <v>304</v>
      </c>
      <c r="T212" s="63" t="str">
        <f>VLOOKUP(G212,'Sheet 1 (2)'!$H$4:$O$536,8,FALSE)</f>
        <v>HIS</v>
      </c>
      <c r="U212" s="63" t="str">
        <f t="shared" si="37"/>
        <v>HIS</v>
      </c>
      <c r="V212" s="63"/>
      <c r="W212" s="63" t="s">
        <v>304</v>
      </c>
      <c r="X212" s="63" t="str">
        <f>VLOOKUP(G212,'Sheet 1 (2)'!$H$4:$Q$536,10,FALSE)</f>
        <v/>
      </c>
      <c r="Y212" s="63" t="s">
        <v>1388</v>
      </c>
      <c r="Z212" s="63"/>
      <c r="AA212" s="63" t="s">
        <v>304</v>
      </c>
      <c r="AB212" s="63" t="str">
        <f>VLOOKUP(G212,'Sheet 1 (2)'!$H$4:$S$536,12,FALSE)</f>
        <v/>
      </c>
      <c r="AC212" s="63" t="s">
        <v>1389</v>
      </c>
      <c r="AD212" s="63" t="s">
        <v>304</v>
      </c>
      <c r="AE212" s="63" t="str">
        <f>VLOOKUP(G212,'Sheet 1 (2)'!$H$4:$AF$536,25,FALSE)</f>
        <v/>
      </c>
      <c r="AF212" s="63" t="s">
        <v>429</v>
      </c>
      <c r="AG212" s="63" t="str">
        <f>IF(AD212&lt;&gt;"",AD212,AE212)</f>
        <v/>
      </c>
      <c r="AH212" s="63" t="s">
        <v>304</v>
      </c>
      <c r="AI212" s="63" t="str">
        <f>VLOOKUP(G212,'Sheet 1 (2)'!$H$4:$AG$536,26,FALSE)</f>
        <v>NO</v>
      </c>
      <c r="AJ212" s="68" t="s">
        <v>329</v>
      </c>
      <c r="AK212" s="63" t="s">
        <v>304</v>
      </c>
      <c r="AL212" s="63"/>
      <c r="AM212" s="63">
        <f>IF(AK212&lt;&gt;"",AK212,AL212)</f>
        <v>0</v>
      </c>
      <c r="AN212" s="63">
        <v>1</v>
      </c>
      <c r="AO212" s="63">
        <f t="shared" si="36"/>
        <v>1</v>
      </c>
      <c r="AP212" s="71" t="s">
        <v>329</v>
      </c>
      <c r="AQ212" s="71" t="s">
        <v>329</v>
      </c>
      <c r="AR212" s="71" t="s">
        <v>301</v>
      </c>
    </row>
    <row r="213" spans="1:44" ht="15.75" customHeight="1">
      <c r="A213" s="63" t="s">
        <v>1094</v>
      </c>
      <c r="B213" s="63" t="s">
        <v>70</v>
      </c>
      <c r="C213" s="63" t="s">
        <v>1330</v>
      </c>
      <c r="D213" s="63" t="s">
        <v>79</v>
      </c>
      <c r="E213" s="63" t="s">
        <v>1331</v>
      </c>
      <c r="F213" s="63" t="s">
        <v>80</v>
      </c>
      <c r="G213" s="73" t="s">
        <v>1390</v>
      </c>
      <c r="H213" s="63" t="s">
        <v>1391</v>
      </c>
      <c r="I213" s="63" t="s">
        <v>329</v>
      </c>
      <c r="J213" s="63"/>
      <c r="K213" s="63"/>
      <c r="L213" s="63" t="s">
        <v>709</v>
      </c>
      <c r="M213" s="63" t="s">
        <v>1392</v>
      </c>
      <c r="N213" s="63" t="s">
        <v>304</v>
      </c>
      <c r="O213" s="63" t="str">
        <f>VLOOKUP(G213,'Sheet 1 (2)'!$H$4:$M$536,6,FALSE)</f>
        <v>Para los establecimientos de categoría del I1 al I4, los casos atendidos el año anterior
Para los hospitales, a partir de la categoría II hacia adelante. Considerar los casos atendidos el año anterior.</v>
      </c>
      <c r="P213" s="63" t="s">
        <v>1393</v>
      </c>
      <c r="Q213" s="63"/>
      <c r="R213" s="63" t="s">
        <v>1228</v>
      </c>
      <c r="S213" s="63" t="s">
        <v>304</v>
      </c>
      <c r="T213" s="63"/>
      <c r="U213" s="63">
        <f t="shared" si="37"/>
        <v>0</v>
      </c>
      <c r="V213" s="63"/>
      <c r="W213" s="63" t="s">
        <v>304</v>
      </c>
      <c r="X213" s="63" t="str">
        <f>VLOOKUP(G213,'Sheet 1 (2)'!$H$4:$Q$536,10,FALSE)</f>
        <v/>
      </c>
      <c r="Y213" s="63" t="s">
        <v>498</v>
      </c>
      <c r="Z213" s="63"/>
      <c r="AA213" s="63" t="s">
        <v>304</v>
      </c>
      <c r="AB213" s="63" t="str">
        <f>VLOOKUP(G213,'Sheet 1 (2)'!$H$4:$S$536,12,FALSE)</f>
        <v/>
      </c>
      <c r="AC213" s="63" t="s">
        <v>1394</v>
      </c>
      <c r="AD213" s="63" t="s">
        <v>304</v>
      </c>
      <c r="AE213" s="63" t="str">
        <f>VLOOKUP(G213,'Sheet 1 (2)'!$H$4:$AF$536,25,FALSE)</f>
        <v/>
      </c>
      <c r="AF213" s="63" t="s">
        <v>364</v>
      </c>
      <c r="AG213" s="63" t="str">
        <f>IF(AD213&lt;&gt;"",AD213,AE213)</f>
        <v/>
      </c>
      <c r="AH213" s="63" t="s">
        <v>304</v>
      </c>
      <c r="AI213" s="63" t="str">
        <f>VLOOKUP(G213,'Sheet 1 (2)'!$H$4:$AG$536,26,FALSE)</f>
        <v>NO</v>
      </c>
      <c r="AJ213" s="63" t="s">
        <v>329</v>
      </c>
      <c r="AK213" s="63"/>
      <c r="AL213" s="63"/>
      <c r="AM213" s="94" t="s">
        <v>1395</v>
      </c>
      <c r="AN213" s="77" t="s">
        <v>1396</v>
      </c>
      <c r="AO213" s="63">
        <f t="shared" si="36"/>
        <v>1</v>
      </c>
      <c r="AP213" s="71" t="s">
        <v>329</v>
      </c>
      <c r="AQ213" s="71" t="s">
        <v>329</v>
      </c>
      <c r="AR213" s="71" t="s">
        <v>329</v>
      </c>
    </row>
    <row r="214" spans="1:44" ht="15.75" customHeight="1">
      <c r="A214" s="63" t="s">
        <v>1094</v>
      </c>
      <c r="B214" s="63" t="s">
        <v>70</v>
      </c>
      <c r="C214" s="63" t="s">
        <v>1330</v>
      </c>
      <c r="D214" s="63" t="s">
        <v>79</v>
      </c>
      <c r="E214" s="63" t="s">
        <v>1331</v>
      </c>
      <c r="F214" s="63" t="s">
        <v>80</v>
      </c>
      <c r="G214" s="73" t="s">
        <v>1397</v>
      </c>
      <c r="H214" s="63" t="s">
        <v>1398</v>
      </c>
      <c r="I214" s="63" t="s">
        <v>329</v>
      </c>
      <c r="J214" s="63"/>
      <c r="K214" s="63"/>
      <c r="L214" s="63" t="s">
        <v>709</v>
      </c>
      <c r="M214" s="63" t="s">
        <v>1399</v>
      </c>
      <c r="N214" s="63" t="s">
        <v>304</v>
      </c>
      <c r="O214" s="63" t="str">
        <f>VLOOKUP(G214,'Sheet 1 (2)'!$H$4:$M$536,6,FALSE)</f>
        <v>Pacientes atendidos en el año anterior de los establecimientos de salud de las categorías I3 y I4.
Pacientes atendidos en el año anterior de los hospitales del segundo nivel hacia adelante.</v>
      </c>
      <c r="P214" s="63" t="s">
        <v>1400</v>
      </c>
      <c r="Q214" s="63"/>
      <c r="R214" s="63" t="s">
        <v>1228</v>
      </c>
      <c r="S214" s="63" t="s">
        <v>304</v>
      </c>
      <c r="T214" s="63"/>
      <c r="U214" s="63">
        <f t="shared" si="37"/>
        <v>0</v>
      </c>
      <c r="V214" s="63" t="s">
        <v>498</v>
      </c>
      <c r="W214" s="63" t="s">
        <v>304</v>
      </c>
      <c r="X214" s="63" t="str">
        <f>VLOOKUP(G214,'Sheet 1 (2)'!$H$4:$Q$536,10,FALSE)</f>
        <v/>
      </c>
      <c r="Y214" s="63" t="str">
        <f>IF(W214&lt;&gt;"",W214,X214)</f>
        <v/>
      </c>
      <c r="Z214" s="63"/>
      <c r="AA214" s="63" t="s">
        <v>304</v>
      </c>
      <c r="AB214" s="63" t="str">
        <f>VLOOKUP(G214,'Sheet 1 (2)'!$H$4:$S$536,12,FALSE)</f>
        <v/>
      </c>
      <c r="AC214" s="63" t="s">
        <v>1401</v>
      </c>
      <c r="AD214" s="63" t="s">
        <v>304</v>
      </c>
      <c r="AE214" s="63" t="str">
        <f>VLOOKUP(G214,'Sheet 1 (2)'!$H$4:$AF$536,25,FALSE)</f>
        <v/>
      </c>
      <c r="AF214" s="63" t="s">
        <v>418</v>
      </c>
      <c r="AG214" s="63" t="str">
        <f>IF(AD214&lt;&gt;"",AD214,AE214)</f>
        <v/>
      </c>
      <c r="AH214" s="63" t="s">
        <v>304</v>
      </c>
      <c r="AI214" s="63" t="str">
        <f>VLOOKUP(G214,'Sheet 1 (2)'!$H$4:$AG$536,26,FALSE)</f>
        <v>NO</v>
      </c>
      <c r="AJ214" s="63" t="s">
        <v>329</v>
      </c>
      <c r="AK214" s="77"/>
      <c r="AL214" s="63"/>
      <c r="AM214" s="93" t="s">
        <v>1402</v>
      </c>
      <c r="AN214" s="63">
        <v>1</v>
      </c>
      <c r="AO214" s="63">
        <f t="shared" si="36"/>
        <v>1</v>
      </c>
      <c r="AP214" s="71" t="s">
        <v>329</v>
      </c>
      <c r="AQ214" s="71" t="s">
        <v>329</v>
      </c>
      <c r="AR214" s="71" t="s">
        <v>329</v>
      </c>
    </row>
    <row r="215" spans="1:44" ht="15.75" customHeight="1">
      <c r="A215" s="63" t="s">
        <v>1094</v>
      </c>
      <c r="B215" s="63" t="s">
        <v>70</v>
      </c>
      <c r="C215" s="63" t="s">
        <v>1330</v>
      </c>
      <c r="D215" s="63" t="s">
        <v>79</v>
      </c>
      <c r="E215" s="63" t="s">
        <v>1331</v>
      </c>
      <c r="F215" s="63" t="s">
        <v>80</v>
      </c>
      <c r="G215" s="73" t="s">
        <v>1403</v>
      </c>
      <c r="H215" s="63" t="s">
        <v>1404</v>
      </c>
      <c r="I215" s="63" t="s">
        <v>329</v>
      </c>
      <c r="J215" s="63"/>
      <c r="K215" s="63"/>
      <c r="L215" s="63" t="s">
        <v>709</v>
      </c>
      <c r="M215" s="63" t="s">
        <v>1405</v>
      </c>
      <c r="N215" s="63" t="s">
        <v>304</v>
      </c>
      <c r="O215" s="63" t="s">
        <v>1406</v>
      </c>
      <c r="P215" s="63" t="s">
        <v>1406</v>
      </c>
      <c r="Q215" s="63"/>
      <c r="R215" s="63" t="s">
        <v>1228</v>
      </c>
      <c r="S215" s="63" t="s">
        <v>304</v>
      </c>
      <c r="T215" s="63" t="str">
        <f>VLOOKUP(G215,'Sheet 1 (2)'!$H$4:$O$536,8,FALSE)</f>
        <v>HIS</v>
      </c>
      <c r="U215" s="63" t="str">
        <f t="shared" si="37"/>
        <v>HIS</v>
      </c>
      <c r="V215" s="63"/>
      <c r="W215" s="63" t="s">
        <v>304</v>
      </c>
      <c r="X215" s="63" t="str">
        <f>VLOOKUP(G215,'Sheet 1 (2)'!$H$4:$Q$536,10,FALSE)</f>
        <v/>
      </c>
      <c r="Y215" s="63"/>
      <c r="Z215" s="63"/>
      <c r="AA215" s="63" t="s">
        <v>304</v>
      </c>
      <c r="AB215" s="63" t="str">
        <f>VLOOKUP(G215,'Sheet 1 (2)'!$H$4:$S$536,12,FALSE)</f>
        <v/>
      </c>
      <c r="AC215" s="63" t="s">
        <v>1407</v>
      </c>
      <c r="AD215" s="63" t="s">
        <v>304</v>
      </c>
      <c r="AE215" s="63" t="str">
        <f>VLOOKUP(G215,'Sheet 1 (2)'!$H$4:$AF$536,25,FALSE)</f>
        <v/>
      </c>
      <c r="AF215" s="63" t="s">
        <v>418</v>
      </c>
      <c r="AG215" s="63" t="s">
        <v>1337</v>
      </c>
      <c r="AH215" s="63" t="s">
        <v>304</v>
      </c>
      <c r="AI215" s="63" t="str">
        <f>VLOOKUP(G215,'Sheet 1 (2)'!$H$4:$AG$536,26,FALSE)</f>
        <v>NO</v>
      </c>
      <c r="AJ215" s="63" t="s">
        <v>329</v>
      </c>
      <c r="AK215" s="63" t="s">
        <v>304</v>
      </c>
      <c r="AL215" s="63"/>
      <c r="AM215" s="93" t="s">
        <v>1408</v>
      </c>
      <c r="AN215" s="63">
        <v>1</v>
      </c>
      <c r="AO215" s="63">
        <f t="shared" si="36"/>
        <v>1</v>
      </c>
      <c r="AP215" s="71" t="s">
        <v>329</v>
      </c>
      <c r="AQ215" s="71" t="s">
        <v>1277</v>
      </c>
      <c r="AR215" s="71" t="s">
        <v>329</v>
      </c>
    </row>
    <row r="216" spans="1:44" ht="15.75" customHeight="1">
      <c r="A216" s="63" t="s">
        <v>1094</v>
      </c>
      <c r="B216" s="63" t="s">
        <v>70</v>
      </c>
      <c r="C216" s="63" t="s">
        <v>1330</v>
      </c>
      <c r="D216" s="63" t="s">
        <v>79</v>
      </c>
      <c r="E216" s="63" t="s">
        <v>1331</v>
      </c>
      <c r="F216" s="63" t="s">
        <v>80</v>
      </c>
      <c r="G216" s="73" t="s">
        <v>1409</v>
      </c>
      <c r="H216" s="63" t="s">
        <v>1410</v>
      </c>
      <c r="I216" s="63" t="s">
        <v>329</v>
      </c>
      <c r="J216" s="63"/>
      <c r="K216" s="63"/>
      <c r="L216" s="63" t="s">
        <v>709</v>
      </c>
      <c r="M216" s="63" t="s">
        <v>1411</v>
      </c>
      <c r="N216" s="63" t="s">
        <v>304</v>
      </c>
      <c r="O216" s="63" t="str">
        <f>VLOOKUP(G216,'Sheet 1 (2)'!$H$4:$M$536,6,FALSE)</f>
        <v>Igual al 10% de la meta del subproducto 4396201 IDENTIFICACION Y EXAMEN DE SINTOMATICOS RESPIRATORIOS EN LAS ATENCIONES A PERSONAS &gt; 15 AÑOS Y POBLACION VULNERABLE de los establecimientos de la categoría I4</v>
      </c>
      <c r="P216" s="76" t="s">
        <v>1412</v>
      </c>
      <c r="Q216" s="63"/>
      <c r="R216" s="63" t="s">
        <v>1413</v>
      </c>
      <c r="S216" s="63" t="s">
        <v>304</v>
      </c>
      <c r="T216" s="63" t="str">
        <f>VLOOKUP(G216,'Sheet 1 (2)'!$H$4:$O$536,8,FALSE)</f>
        <v>HIS</v>
      </c>
      <c r="U216" s="63" t="str">
        <f t="shared" si="37"/>
        <v>HIS</v>
      </c>
      <c r="V216" s="63"/>
      <c r="W216" s="63" t="s">
        <v>304</v>
      </c>
      <c r="X216" s="63" t="str">
        <f>VLOOKUP(G216,'Sheet 1 (2)'!$H$4:$Q$536,10,FALSE)</f>
        <v/>
      </c>
      <c r="Y216" s="63" t="str">
        <f>IF(W216&lt;&gt;"",W216,X216)</f>
        <v/>
      </c>
      <c r="Z216" s="63" t="s">
        <v>1414</v>
      </c>
      <c r="AA216" s="63" t="s">
        <v>304</v>
      </c>
      <c r="AB216" s="63" t="str">
        <f>VLOOKUP(G216,'Sheet 1 (2)'!$H$4:$S$536,12,FALSE)</f>
        <v/>
      </c>
      <c r="AC216" s="63" t="s">
        <v>1336</v>
      </c>
      <c r="AD216" s="63" t="s">
        <v>304</v>
      </c>
      <c r="AE216" s="63" t="str">
        <f>VLOOKUP(G216,'Sheet 1 (2)'!$H$4:$AF$536,25,FALSE)</f>
        <v/>
      </c>
      <c r="AF216" s="63" t="s">
        <v>632</v>
      </c>
      <c r="AG216" s="63" t="s">
        <v>1337</v>
      </c>
      <c r="AH216" s="63" t="s">
        <v>304</v>
      </c>
      <c r="AI216" s="63" t="str">
        <f>VLOOKUP(G216,'Sheet 1 (2)'!$H$4:$AG$536,26,FALSE)</f>
        <v>SI</v>
      </c>
      <c r="AJ216" s="63" t="s">
        <v>329</v>
      </c>
      <c r="AK216" s="63" t="s">
        <v>304</v>
      </c>
      <c r="AL216" s="63" t="str">
        <f>VLOOKUP(G216,'Sheet 1 (2)'!$H$4:$AH$536,27,FALSE)</f>
        <v/>
      </c>
      <c r="AM216" s="93" t="s">
        <v>1415</v>
      </c>
      <c r="AN216" s="63">
        <v>1</v>
      </c>
      <c r="AO216" s="63">
        <f t="shared" si="36"/>
        <v>1</v>
      </c>
      <c r="AP216" s="71" t="s">
        <v>329</v>
      </c>
      <c r="AQ216" s="71" t="s">
        <v>400</v>
      </c>
      <c r="AR216" s="71" t="s">
        <v>329</v>
      </c>
    </row>
    <row r="217" spans="1:44" ht="15.75" customHeight="1">
      <c r="A217" s="63" t="s">
        <v>1094</v>
      </c>
      <c r="B217" s="63" t="s">
        <v>70</v>
      </c>
      <c r="C217" s="63" t="s">
        <v>1222</v>
      </c>
      <c r="D217" s="63" t="s">
        <v>73</v>
      </c>
      <c r="E217" s="63" t="s">
        <v>1223</v>
      </c>
      <c r="F217" s="63" t="s">
        <v>74</v>
      </c>
      <c r="G217" s="73" t="s">
        <v>1416</v>
      </c>
      <c r="H217" s="63" t="s">
        <v>1417</v>
      </c>
      <c r="I217" s="63" t="s">
        <v>329</v>
      </c>
      <c r="J217" s="63"/>
      <c r="K217" s="63"/>
      <c r="L217" s="63" t="s">
        <v>1249</v>
      </c>
      <c r="M217" s="63" t="s">
        <v>1418</v>
      </c>
      <c r="N217" s="63" t="s">
        <v>304</v>
      </c>
      <c r="O217" s="63" t="str">
        <f>VLOOKUP(G217,'Sheet 1 (2)'!$H$4:$M$536,6,FALSE)</f>
        <v>5% de la meta del subproducto 4396301 ATENCIÓN DE CONTACTOS</v>
      </c>
      <c r="P217" s="63" t="s">
        <v>1419</v>
      </c>
      <c r="Q217" s="63"/>
      <c r="R217" s="63" t="s">
        <v>1420</v>
      </c>
      <c r="S217" s="63" t="s">
        <v>304</v>
      </c>
      <c r="T217" s="63" t="str">
        <f>VLOOKUP(G217,'Sheet 1 (2)'!$H$4:$O$536,8,FALSE)</f>
        <v>SIG TB</v>
      </c>
      <c r="U217" s="63" t="str">
        <f t="shared" si="37"/>
        <v>SIG TB</v>
      </c>
      <c r="V217" s="63"/>
      <c r="W217" s="63" t="s">
        <v>304</v>
      </c>
      <c r="X217" s="63" t="str">
        <f>VLOOKUP(G217,'Sheet 1 (2)'!$H$4:$Q$536,10,FALSE)</f>
        <v/>
      </c>
      <c r="Y217" s="63" t="str">
        <f>IF(W217&lt;&gt;"",W217,X217)</f>
        <v/>
      </c>
      <c r="Z217" s="63" t="s">
        <v>1421</v>
      </c>
      <c r="AA217" s="63" t="s">
        <v>304</v>
      </c>
      <c r="AB217" s="63" t="str">
        <f>VLOOKUP(G217,'Sheet 1 (2)'!$H$4:$S$536,12,FALSE)</f>
        <v/>
      </c>
      <c r="AC217" s="63" t="str">
        <f>IF(AA217&lt;&gt;"",AA217,AB217)</f>
        <v/>
      </c>
      <c r="AD217" s="63" t="s">
        <v>304</v>
      </c>
      <c r="AE217" s="63" t="str">
        <f>VLOOKUP(G217,'Sheet 1 (2)'!$H$4:$AF$536,25,FALSE)</f>
        <v/>
      </c>
      <c r="AF217" s="63" t="s">
        <v>588</v>
      </c>
      <c r="AG217" s="63" t="str">
        <f>IF(AD217&lt;&gt;"",AD217,AE217)</f>
        <v/>
      </c>
      <c r="AH217" s="63" t="s">
        <v>304</v>
      </c>
      <c r="AI217" s="63" t="str">
        <f>VLOOKUP(G217,'Sheet 1 (2)'!$H$4:$AG$536,26,FALSE)</f>
        <v>SI</v>
      </c>
      <c r="AJ217" s="63" t="s">
        <v>329</v>
      </c>
      <c r="AK217" s="63" t="s">
        <v>304</v>
      </c>
      <c r="AL217" s="63" t="str">
        <f>VLOOKUP(G217,'Sheet 1 (2)'!$H$4:$AH$536,27,FALSE)</f>
        <v/>
      </c>
      <c r="AM217" s="63" t="str">
        <f>IF(AK217&lt;&gt;"",AK217,AL217)</f>
        <v/>
      </c>
      <c r="AN217" s="63">
        <v>1</v>
      </c>
      <c r="AO217" s="63">
        <f t="shared" si="36"/>
        <v>1</v>
      </c>
      <c r="AP217" s="71" t="s">
        <v>329</v>
      </c>
      <c r="AQ217" s="71" t="s">
        <v>1422</v>
      </c>
      <c r="AR217" s="71" t="s">
        <v>329</v>
      </c>
    </row>
    <row r="218" spans="1:44" ht="15.75" customHeight="1">
      <c r="A218" s="63" t="s">
        <v>1094</v>
      </c>
      <c r="B218" s="63" t="s">
        <v>70</v>
      </c>
      <c r="C218" s="63" t="s">
        <v>1423</v>
      </c>
      <c r="D218" s="63" t="s">
        <v>110</v>
      </c>
      <c r="E218" s="63" t="s">
        <v>1424</v>
      </c>
      <c r="F218" s="63" t="s">
        <v>111</v>
      </c>
      <c r="G218" s="73" t="s">
        <v>1425</v>
      </c>
      <c r="H218" s="63" t="s">
        <v>1426</v>
      </c>
      <c r="I218" s="63" t="s">
        <v>329</v>
      </c>
      <c r="J218" s="63"/>
      <c r="K218" s="63"/>
      <c r="L218" s="63" t="s">
        <v>1249</v>
      </c>
      <c r="M218" s="63" t="s">
        <v>1427</v>
      </c>
      <c r="N218" s="63" t="s">
        <v>304</v>
      </c>
      <c r="O218" s="63" t="str">
        <f>VLOOKUP(G218,'Sheet 1 (2)'!$H$4:$M$536,6,FALSE)</f>
        <v/>
      </c>
      <c r="P218" s="63" t="str">
        <f>IF(N218&lt;&gt;"",N218,O218)</f>
        <v/>
      </c>
      <c r="Q218" s="63"/>
      <c r="R218" s="63"/>
      <c r="S218" s="63" t="s">
        <v>304</v>
      </c>
      <c r="T218" s="63" t="str">
        <f>VLOOKUP(G218,'Sheet 1 (2)'!$H$4:$O$536,8,FALSE)</f>
        <v>SIGTB</v>
      </c>
      <c r="U218" s="63" t="s">
        <v>1428</v>
      </c>
      <c r="V218" s="63"/>
      <c r="W218" s="63" t="s">
        <v>304</v>
      </c>
      <c r="X218" s="63" t="str">
        <f>VLOOKUP(G218,'Sheet 1 (2)'!$H$4:$Q$536,10,FALSE)</f>
        <v/>
      </c>
      <c r="Y218" s="63" t="str">
        <f>IF(W218&lt;&gt;"",W218,X218)</f>
        <v/>
      </c>
      <c r="Z218" s="63"/>
      <c r="AA218" s="63" t="s">
        <v>304</v>
      </c>
      <c r="AB218" s="63" t="str">
        <f>VLOOKUP(G218,'Sheet 1 (2)'!$H$4:$S$536,12,FALSE)</f>
        <v/>
      </c>
      <c r="AC218" s="63" t="str">
        <f>IF(AA218&lt;&gt;"",AA218,AB218)</f>
        <v/>
      </c>
      <c r="AD218" s="63" t="s">
        <v>304</v>
      </c>
      <c r="AE218" s="63" t="str">
        <f>VLOOKUP(G218,'Sheet 1 (2)'!$H$4:$AF$536,25,FALSE)</f>
        <v/>
      </c>
      <c r="AF218" s="63" t="s">
        <v>1429</v>
      </c>
      <c r="AG218" s="63" t="str">
        <f>IF(AD218&lt;&gt;"",AD218,AE218)</f>
        <v/>
      </c>
      <c r="AH218" s="63" t="s">
        <v>304</v>
      </c>
      <c r="AI218" s="63" t="str">
        <f>VLOOKUP(G218,'Sheet 1 (2)'!$H$4:$AG$536,26,FALSE)</f>
        <v>SI</v>
      </c>
      <c r="AJ218" s="63" t="s">
        <v>301</v>
      </c>
      <c r="AK218" s="63" t="s">
        <v>304</v>
      </c>
      <c r="AL218" s="63" t="str">
        <f>VLOOKUP(G218,'Sheet 1 (2)'!$H$4:$AH$536,27,FALSE)</f>
        <v/>
      </c>
      <c r="AM218" s="91" t="s">
        <v>1430</v>
      </c>
      <c r="AN218" s="63">
        <v>1</v>
      </c>
      <c r="AO218" s="63">
        <f t="shared" si="36"/>
        <v>0</v>
      </c>
      <c r="AP218" s="71"/>
      <c r="AQ218" s="71"/>
      <c r="AR218" s="71"/>
    </row>
    <row r="219" spans="1:44" ht="15.75" customHeight="1">
      <c r="A219" s="63" t="s">
        <v>1094</v>
      </c>
      <c r="B219" s="63" t="s">
        <v>70</v>
      </c>
      <c r="C219" s="63" t="s">
        <v>1423</v>
      </c>
      <c r="D219" s="63" t="s">
        <v>110</v>
      </c>
      <c r="E219" s="63" t="s">
        <v>1424</v>
      </c>
      <c r="F219" s="63" t="s">
        <v>111</v>
      </c>
      <c r="G219" s="73" t="s">
        <v>1431</v>
      </c>
      <c r="H219" s="63" t="s">
        <v>1432</v>
      </c>
      <c r="I219" s="63" t="s">
        <v>329</v>
      </c>
      <c r="J219" s="63"/>
      <c r="K219" s="63"/>
      <c r="L219" s="63" t="s">
        <v>1249</v>
      </c>
      <c r="M219" s="63" t="s">
        <v>1427</v>
      </c>
      <c r="N219" s="63" t="s">
        <v>304</v>
      </c>
      <c r="O219" s="63" t="str">
        <f>VLOOKUP(G219,'Sheet 1 (2)'!$H$4:$M$536,6,FALSE)</f>
        <v/>
      </c>
      <c r="P219" s="63" t="str">
        <f>IF(N219&lt;&gt;"",N219,O219)</f>
        <v/>
      </c>
      <c r="Q219" s="63"/>
      <c r="R219" s="63"/>
      <c r="S219" s="63" t="s">
        <v>304</v>
      </c>
      <c r="T219" s="63" t="str">
        <f>VLOOKUP(G219,'Sheet 1 (2)'!$H$4:$O$536,8,FALSE)</f>
        <v>SIGTB</v>
      </c>
      <c r="U219" s="63" t="s">
        <v>1428</v>
      </c>
      <c r="V219" s="63"/>
      <c r="W219" s="63" t="s">
        <v>304</v>
      </c>
      <c r="X219" s="63" t="str">
        <f>VLOOKUP(G219,'Sheet 1 (2)'!$H$4:$Q$536,10,FALSE)</f>
        <v/>
      </c>
      <c r="Y219" s="63" t="str">
        <f>IF(W219&lt;&gt;"",W219,X219)</f>
        <v/>
      </c>
      <c r="Z219" s="63"/>
      <c r="AA219" s="63" t="s">
        <v>304</v>
      </c>
      <c r="AB219" s="63" t="str">
        <f>VLOOKUP(G219,'Sheet 1 (2)'!$H$4:$S$536,12,FALSE)</f>
        <v/>
      </c>
      <c r="AC219" s="63" t="str">
        <f>IF(AA219&lt;&gt;"",AA219,AB219)</f>
        <v/>
      </c>
      <c r="AD219" s="63" t="s">
        <v>304</v>
      </c>
      <c r="AE219" s="63" t="str">
        <f>VLOOKUP(G219,'Sheet 1 (2)'!$H$4:$AF$536,25,FALSE)</f>
        <v/>
      </c>
      <c r="AF219" s="63" t="s">
        <v>897</v>
      </c>
      <c r="AG219" s="63" t="str">
        <f>IF(AD219&lt;&gt;"",AD219,AE219)</f>
        <v/>
      </c>
      <c r="AH219" s="63" t="s">
        <v>304</v>
      </c>
      <c r="AI219" s="63" t="str">
        <f>VLOOKUP(G219,'Sheet 1 (2)'!$H$4:$AG$536,26,FALSE)</f>
        <v>SI</v>
      </c>
      <c r="AJ219" s="63" t="s">
        <v>301</v>
      </c>
      <c r="AK219" s="63" t="s">
        <v>304</v>
      </c>
      <c r="AL219" s="63" t="str">
        <f>VLOOKUP(G219,'Sheet 1 (2)'!$H$4:$AH$536,27,FALSE)</f>
        <v/>
      </c>
      <c r="AM219" s="91" t="s">
        <v>1430</v>
      </c>
      <c r="AN219" s="63">
        <v>1</v>
      </c>
      <c r="AO219" s="63">
        <f t="shared" si="36"/>
        <v>0</v>
      </c>
      <c r="AP219" s="71"/>
      <c r="AQ219" s="71"/>
      <c r="AR219" s="71"/>
    </row>
    <row r="220" spans="1:44" ht="15.75" customHeight="1">
      <c r="A220" s="63" t="s">
        <v>1094</v>
      </c>
      <c r="B220" s="63" t="s">
        <v>70</v>
      </c>
      <c r="C220" s="63" t="s">
        <v>1349</v>
      </c>
      <c r="D220" s="63" t="s">
        <v>83</v>
      </c>
      <c r="E220" s="63" t="s">
        <v>1350</v>
      </c>
      <c r="F220" s="63" t="s">
        <v>84</v>
      </c>
      <c r="G220" s="73" t="s">
        <v>1433</v>
      </c>
      <c r="H220" s="63" t="s">
        <v>1434</v>
      </c>
      <c r="I220" s="63" t="s">
        <v>329</v>
      </c>
      <c r="J220" s="63"/>
      <c r="K220" s="63" t="s">
        <v>329</v>
      </c>
      <c r="L220" s="63" t="s">
        <v>709</v>
      </c>
      <c r="M220" s="63"/>
      <c r="N220" s="63"/>
      <c r="O220" s="63"/>
      <c r="P220" s="63" t="s">
        <v>1435</v>
      </c>
      <c r="Q220" s="68"/>
      <c r="R220" s="63"/>
      <c r="S220" s="63"/>
      <c r="T220" s="63"/>
      <c r="U220" s="68" t="s">
        <v>1436</v>
      </c>
      <c r="V220" s="63"/>
      <c r="W220" s="63"/>
      <c r="X220" s="63"/>
      <c r="Y220" s="63"/>
      <c r="Z220" s="63"/>
      <c r="AA220" s="63"/>
      <c r="AB220" s="63"/>
      <c r="AC220" s="63"/>
      <c r="AD220" s="63"/>
      <c r="AE220" s="63"/>
      <c r="AF220" s="63"/>
      <c r="AG220" s="63" t="s">
        <v>1378</v>
      </c>
      <c r="AH220" s="63"/>
      <c r="AI220" s="63"/>
      <c r="AJ220" s="63" t="s">
        <v>329</v>
      </c>
      <c r="AK220" s="63"/>
      <c r="AL220" s="63"/>
      <c r="AM220" s="63"/>
      <c r="AN220" s="72"/>
      <c r="AO220" s="63">
        <f t="shared" si="36"/>
        <v>1</v>
      </c>
      <c r="AP220" s="71" t="s">
        <v>329</v>
      </c>
      <c r="AQ220" s="71" t="s">
        <v>1159</v>
      </c>
      <c r="AR220" s="71" t="s">
        <v>301</v>
      </c>
    </row>
    <row r="221" spans="1:44" ht="15.75" customHeight="1">
      <c r="A221" s="63" t="s">
        <v>1094</v>
      </c>
      <c r="B221" s="63" t="s">
        <v>70</v>
      </c>
      <c r="C221" s="63" t="s">
        <v>1349</v>
      </c>
      <c r="D221" s="63" t="s">
        <v>83</v>
      </c>
      <c r="E221" s="63" t="s">
        <v>1350</v>
      </c>
      <c r="F221" s="63" t="s">
        <v>84</v>
      </c>
      <c r="G221" s="73" t="s">
        <v>1437</v>
      </c>
      <c r="H221" s="63" t="s">
        <v>1438</v>
      </c>
      <c r="I221" s="63" t="s">
        <v>329</v>
      </c>
      <c r="J221" s="63"/>
      <c r="K221" s="63" t="s">
        <v>329</v>
      </c>
      <c r="L221" s="63" t="s">
        <v>709</v>
      </c>
      <c r="M221" s="63"/>
      <c r="N221" s="63"/>
      <c r="O221" s="63"/>
      <c r="P221" s="63" t="s">
        <v>1439</v>
      </c>
      <c r="Q221" s="68"/>
      <c r="R221" s="63"/>
      <c r="S221" s="63"/>
      <c r="T221" s="63"/>
      <c r="U221" s="63" t="s">
        <v>498</v>
      </c>
      <c r="V221" s="63"/>
      <c r="W221" s="63"/>
      <c r="X221" s="63"/>
      <c r="Y221" s="63"/>
      <c r="Z221" s="63"/>
      <c r="AA221" s="63"/>
      <c r="AB221" s="63"/>
      <c r="AC221" s="63" t="s">
        <v>1440</v>
      </c>
      <c r="AD221" s="63"/>
      <c r="AE221" s="63"/>
      <c r="AF221" s="63"/>
      <c r="AG221" s="63" t="s">
        <v>1378</v>
      </c>
      <c r="AH221" s="63"/>
      <c r="AI221" s="63"/>
      <c r="AJ221" s="63" t="s">
        <v>329</v>
      </c>
      <c r="AK221" s="63"/>
      <c r="AL221" s="63"/>
      <c r="AM221" s="63"/>
      <c r="AN221" s="72"/>
      <c r="AO221" s="63">
        <f t="shared" si="36"/>
        <v>1</v>
      </c>
      <c r="AP221" s="71" t="s">
        <v>329</v>
      </c>
      <c r="AQ221" s="71" t="s">
        <v>1159</v>
      </c>
      <c r="AR221" s="71" t="s">
        <v>301</v>
      </c>
    </row>
    <row r="222" spans="1:44" ht="15.75" customHeight="1">
      <c r="A222" s="63" t="s">
        <v>1441</v>
      </c>
      <c r="B222" s="63" t="s">
        <v>114</v>
      </c>
      <c r="C222" s="63" t="s">
        <v>1442</v>
      </c>
      <c r="D222" s="63" t="s">
        <v>115</v>
      </c>
      <c r="E222" s="63" t="s">
        <v>1443</v>
      </c>
      <c r="F222" s="63" t="s">
        <v>116</v>
      </c>
      <c r="G222" s="63" t="s">
        <v>1444</v>
      </c>
      <c r="H222" s="63" t="s">
        <v>1445</v>
      </c>
      <c r="I222" s="63" t="s">
        <v>301</v>
      </c>
      <c r="J222" s="63"/>
      <c r="K222" s="63"/>
      <c r="L222" s="63" t="s">
        <v>338</v>
      </c>
      <c r="M222" s="63" t="s">
        <v>1446</v>
      </c>
      <c r="N222" s="63" t="s">
        <v>304</v>
      </c>
      <c r="O222" s="63" t="str">
        <f>VLOOKUP(G222,'Sheet 1 (2)'!$H$4:$M$536,6,FALSE)</f>
        <v/>
      </c>
      <c r="P222" s="63" t="str">
        <f t="shared" ref="P222:P273" si="38">IF(N222&lt;&gt;"",N222,O222)</f>
        <v/>
      </c>
      <c r="Q222" s="63"/>
      <c r="R222" s="63" t="s">
        <v>1447</v>
      </c>
      <c r="S222" s="63" t="s">
        <v>304</v>
      </c>
      <c r="T222" s="63" t="str">
        <f>VLOOKUP(G222,'Sheet 1 (2)'!$H$4:$O$536,8,FALSE)</f>
        <v/>
      </c>
      <c r="U222" s="63" t="str">
        <f t="shared" ref="U222:U268" si="39">IF(S222&lt;&gt;"",S222,T222)</f>
        <v/>
      </c>
      <c r="V222" s="63"/>
      <c r="W222" s="63" t="s">
        <v>304</v>
      </c>
      <c r="X222" s="63" t="str">
        <f>VLOOKUP(G222,'Sheet 1 (2)'!$H$4:$Q$536,10,FALSE)</f>
        <v/>
      </c>
      <c r="Y222" s="63" t="str">
        <f t="shared" ref="Y222:Y432" si="40">IF(W222&lt;&gt;"",W222,X222)</f>
        <v/>
      </c>
      <c r="Z222" s="63" t="s">
        <v>1448</v>
      </c>
      <c r="AA222" s="63" t="s">
        <v>304</v>
      </c>
      <c r="AB222" s="63" t="str">
        <f>VLOOKUP(G222,'Sheet 1 (2)'!$H$4:$S$536,12,FALSE)</f>
        <v/>
      </c>
      <c r="AC222" s="63" t="str">
        <f t="shared" ref="AC222:AC267" si="41">IF(AA222&lt;&gt;"",AA222,AB222)</f>
        <v/>
      </c>
      <c r="AD222" s="63" t="s">
        <v>304</v>
      </c>
      <c r="AE222" s="63" t="str">
        <f>VLOOKUP(G222,'Sheet 1 (2)'!$H$4:$AF$536,25,FALSE)</f>
        <v/>
      </c>
      <c r="AF222" s="63" t="s">
        <v>334</v>
      </c>
      <c r="AG222" s="63" t="str">
        <f t="shared" ref="AG222:AG432" si="42">IF(AD222&lt;&gt;"",AD222,AE222)</f>
        <v/>
      </c>
      <c r="AH222" s="63" t="s">
        <v>304</v>
      </c>
      <c r="AI222" s="63" t="str">
        <f>VLOOKUP(G222,'Sheet 1 (2)'!$H$4:$AG$536,26,FALSE)</f>
        <v>NO</v>
      </c>
      <c r="AJ222" s="63" t="s">
        <v>301</v>
      </c>
      <c r="AK222" s="63" t="s">
        <v>304</v>
      </c>
      <c r="AL222" s="63" t="str">
        <f>VLOOKUP(G222,'Sheet 1 (2)'!$H$4:$AH$536,27,FALSE)</f>
        <v>Consulta. Definir qué fuente de información se utilizará. Código de las Metaxenicas. 
Base de zonas priorizadas (mapa de sectorización) de los distritos en riesgo de enfermedades metaxénicas según daño priorizado</v>
      </c>
      <c r="AM222" s="63" t="str">
        <f t="shared" ref="AM222:AM229" si="43">IF(AK222&lt;&gt;"",AK222,AL222)</f>
        <v>Consulta. Definir qué fuente de información se utilizará. Código de las Metaxenicas. 
Base de zonas priorizadas (mapa de sectorización) de los distritos en riesgo de enfermedades metaxénicas según daño priorizado</v>
      </c>
      <c r="AN222" s="63">
        <v>1</v>
      </c>
      <c r="AO222" s="63">
        <f t="shared" si="36"/>
        <v>0</v>
      </c>
      <c r="AP222" s="71"/>
      <c r="AQ222" s="71"/>
      <c r="AR222" s="71"/>
    </row>
    <row r="223" spans="1:44" ht="15.75" customHeight="1">
      <c r="A223" s="63" t="s">
        <v>1441</v>
      </c>
      <c r="B223" s="63" t="s">
        <v>114</v>
      </c>
      <c r="C223" s="63" t="s">
        <v>1442</v>
      </c>
      <c r="D223" s="63" t="s">
        <v>115</v>
      </c>
      <c r="E223" s="63" t="s">
        <v>1443</v>
      </c>
      <c r="F223" s="63" t="s">
        <v>116</v>
      </c>
      <c r="G223" s="63" t="s">
        <v>1449</v>
      </c>
      <c r="H223" s="63" t="s">
        <v>1450</v>
      </c>
      <c r="I223" s="63" t="s">
        <v>301</v>
      </c>
      <c r="J223" s="63"/>
      <c r="K223" s="63"/>
      <c r="L223" s="63" t="s">
        <v>338</v>
      </c>
      <c r="M223" s="63" t="s">
        <v>1451</v>
      </c>
      <c r="N223" s="63" t="s">
        <v>304</v>
      </c>
      <c r="O223" s="63" t="str">
        <f>VLOOKUP(G223,'Sheet 1 (2)'!$H$4:$M$536,6,FALSE)</f>
        <v/>
      </c>
      <c r="P223" s="63" t="str">
        <f t="shared" si="38"/>
        <v/>
      </c>
      <c r="Q223" s="63"/>
      <c r="R223" s="63" t="s">
        <v>1447</v>
      </c>
      <c r="S223" s="63" t="s">
        <v>304</v>
      </c>
      <c r="T223" s="63" t="str">
        <f>VLOOKUP(G223,'Sheet 1 (2)'!$H$4:$O$536,8,FALSE)</f>
        <v/>
      </c>
      <c r="U223" s="63" t="str">
        <f t="shared" si="39"/>
        <v/>
      </c>
      <c r="V223" s="63" t="s">
        <v>1452</v>
      </c>
      <c r="W223" s="63" t="s">
        <v>304</v>
      </c>
      <c r="X223" s="63" t="str">
        <f>VLOOKUP(G223,'Sheet 1 (2)'!$H$4:$Q$536,10,FALSE)</f>
        <v/>
      </c>
      <c r="Y223" s="63" t="str">
        <f t="shared" si="40"/>
        <v/>
      </c>
      <c r="Z223" s="63" t="s">
        <v>1453</v>
      </c>
      <c r="AA223" s="63" t="s">
        <v>304</v>
      </c>
      <c r="AB223" s="63" t="str">
        <f>VLOOKUP(G223,'Sheet 1 (2)'!$H$4:$S$536,12,FALSE)</f>
        <v/>
      </c>
      <c r="AC223" s="63" t="str">
        <f t="shared" si="41"/>
        <v/>
      </c>
      <c r="AD223" s="63" t="s">
        <v>304</v>
      </c>
      <c r="AE223" s="63" t="str">
        <f>VLOOKUP(G223,'Sheet 1 (2)'!$H$4:$AF$536,25,FALSE)</f>
        <v/>
      </c>
      <c r="AF223" s="63" t="s">
        <v>334</v>
      </c>
      <c r="AG223" s="63" t="str">
        <f t="shared" si="42"/>
        <v/>
      </c>
      <c r="AH223" s="63" t="s">
        <v>304</v>
      </c>
      <c r="AI223" s="63" t="str">
        <f>VLOOKUP(G223,'Sheet 1 (2)'!$H$4:$AG$536,26,FALSE)</f>
        <v>NO</v>
      </c>
      <c r="AJ223" s="63" t="s">
        <v>301</v>
      </c>
      <c r="AK223" s="63" t="s">
        <v>304</v>
      </c>
      <c r="AL223" s="63" t="str">
        <f>VLOOKUP(G223,'Sheet 1 (2)'!$H$4:$AH$536,27,FALSE)</f>
        <v>Consulta. Definir qué fuente de información se utilizará. Código de las  Zoonosis. 
Base de zonas priorizadas (mapa de sectorización) de los distritos en riesgo de enfermedades zoonoticas según daño priorizado</v>
      </c>
      <c r="AM223" s="63" t="str">
        <f t="shared" si="43"/>
        <v>Consulta. Definir qué fuente de información se utilizará. Código de las  Zoonosis. 
Base de zonas priorizadas (mapa de sectorización) de los distritos en riesgo de enfermedades zoonoticas según daño priorizado</v>
      </c>
      <c r="AN223" s="63">
        <v>1</v>
      </c>
      <c r="AO223" s="63">
        <f t="shared" si="36"/>
        <v>0</v>
      </c>
      <c r="AP223" s="71"/>
      <c r="AQ223" s="71"/>
      <c r="AR223" s="71"/>
    </row>
    <row r="224" spans="1:44" ht="15.75" customHeight="1">
      <c r="A224" s="63" t="s">
        <v>1441</v>
      </c>
      <c r="B224" s="63" t="s">
        <v>114</v>
      </c>
      <c r="C224" s="63" t="s">
        <v>1442</v>
      </c>
      <c r="D224" s="63" t="s">
        <v>115</v>
      </c>
      <c r="E224" s="63" t="s">
        <v>1454</v>
      </c>
      <c r="F224" s="63" t="s">
        <v>117</v>
      </c>
      <c r="G224" s="63" t="s">
        <v>1455</v>
      </c>
      <c r="H224" s="63" t="s">
        <v>1456</v>
      </c>
      <c r="I224" s="63" t="s">
        <v>301</v>
      </c>
      <c r="J224" s="63"/>
      <c r="K224" s="63"/>
      <c r="L224" s="63" t="s">
        <v>1108</v>
      </c>
      <c r="M224" s="63" t="s">
        <v>1457</v>
      </c>
      <c r="N224" s="63" t="s">
        <v>304</v>
      </c>
      <c r="O224" s="63" t="str">
        <f>VLOOKUP(G224,'Sheet 1 (2)'!$H$4:$M$536,6,FALSE)</f>
        <v/>
      </c>
      <c r="P224" s="63" t="str">
        <f t="shared" si="38"/>
        <v/>
      </c>
      <c r="Q224" s="63"/>
      <c r="R224" s="63" t="s">
        <v>1458</v>
      </c>
      <c r="S224" s="63" t="s">
        <v>304</v>
      </c>
      <c r="T224" s="63" t="str">
        <f>VLOOKUP(G224,'Sheet 1 (2)'!$H$4:$O$536,8,FALSE)</f>
        <v/>
      </c>
      <c r="U224" s="63" t="str">
        <f t="shared" si="39"/>
        <v/>
      </c>
      <c r="V224" s="63"/>
      <c r="W224" s="63" t="s">
        <v>304</v>
      </c>
      <c r="X224" s="63" t="str">
        <f>VLOOKUP(G224,'Sheet 1 (2)'!$H$4:$Q$536,10,FALSE)</f>
        <v/>
      </c>
      <c r="Y224" s="63" t="str">
        <f t="shared" si="40"/>
        <v/>
      </c>
      <c r="Z224" s="63" t="s">
        <v>1459</v>
      </c>
      <c r="AA224" s="63" t="s">
        <v>304</v>
      </c>
      <c r="AB224" s="63" t="str">
        <f>VLOOKUP(G224,'Sheet 1 (2)'!$H$4:$S$536,12,FALSE)</f>
        <v/>
      </c>
      <c r="AC224" s="63" t="str">
        <f t="shared" si="41"/>
        <v/>
      </c>
      <c r="AD224" s="63" t="s">
        <v>304</v>
      </c>
      <c r="AE224" s="63" t="str">
        <f>VLOOKUP(G224,'Sheet 1 (2)'!$H$4:$AF$536,25,FALSE)</f>
        <v/>
      </c>
      <c r="AF224" s="63" t="s">
        <v>334</v>
      </c>
      <c r="AG224" s="63" t="str">
        <f t="shared" si="42"/>
        <v/>
      </c>
      <c r="AH224" s="63" t="s">
        <v>304</v>
      </c>
      <c r="AI224" s="63" t="str">
        <f>VLOOKUP(G224,'Sheet 1 (2)'!$H$4:$AG$536,26,FALSE)</f>
        <v>NO</v>
      </c>
      <c r="AJ224" s="63" t="s">
        <v>301</v>
      </c>
      <c r="AK224" s="63" t="s">
        <v>304</v>
      </c>
      <c r="AL224" s="63" t="str">
        <f>VLOOKUP(G224,'Sheet 1 (2)'!$H$4:$AH$536,27,FALSE)</f>
        <v>Consulta. Definir qué información será considerada. Detallar con claridad los criterios de programación(Suma de personas atendidas?)</v>
      </c>
      <c r="AM224" s="63" t="str">
        <f t="shared" si="43"/>
        <v>Consulta. Definir qué información será considerada. Detallar con claridad los criterios de programación(Suma de personas atendidas?)</v>
      </c>
      <c r="AN224" s="63">
        <v>1</v>
      </c>
      <c r="AO224" s="63">
        <f t="shared" si="36"/>
        <v>0</v>
      </c>
      <c r="AP224" s="71"/>
      <c r="AQ224" s="71"/>
      <c r="AR224" s="71"/>
    </row>
    <row r="225" spans="1:44" ht="15.75" customHeight="1">
      <c r="A225" s="63" t="s">
        <v>1441</v>
      </c>
      <c r="B225" s="63" t="s">
        <v>114</v>
      </c>
      <c r="C225" s="63" t="s">
        <v>1442</v>
      </c>
      <c r="D225" s="63" t="s">
        <v>115</v>
      </c>
      <c r="E225" s="63" t="s">
        <v>1454</v>
      </c>
      <c r="F225" s="63" t="s">
        <v>117</v>
      </c>
      <c r="G225" s="63" t="s">
        <v>1460</v>
      </c>
      <c r="H225" s="63" t="s">
        <v>1461</v>
      </c>
      <c r="I225" s="63" t="s">
        <v>301</v>
      </c>
      <c r="J225" s="63"/>
      <c r="K225" s="63"/>
      <c r="L225" s="63" t="s">
        <v>322</v>
      </c>
      <c r="M225" s="63" t="s">
        <v>1462</v>
      </c>
      <c r="N225" s="63" t="s">
        <v>304</v>
      </c>
      <c r="O225" s="63" t="str">
        <f>VLOOKUP(G225,'Sheet 1 (2)'!$H$4:$M$536,6,FALSE)</f>
        <v/>
      </c>
      <c r="P225" s="63" t="str">
        <f t="shared" si="38"/>
        <v/>
      </c>
      <c r="Q225" s="63"/>
      <c r="R225" s="63" t="s">
        <v>1463</v>
      </c>
      <c r="S225" s="63" t="s">
        <v>304</v>
      </c>
      <c r="T225" s="63" t="str">
        <f>VLOOKUP(G225,'Sheet 1 (2)'!$H$4:$O$536,8,FALSE)</f>
        <v/>
      </c>
      <c r="U225" s="63" t="str">
        <f t="shared" si="39"/>
        <v/>
      </c>
      <c r="V225" s="63"/>
      <c r="W225" s="63" t="s">
        <v>304</v>
      </c>
      <c r="X225" s="63" t="str">
        <f>VLOOKUP(G225,'Sheet 1 (2)'!$H$4:$Q$536,10,FALSE)</f>
        <v/>
      </c>
      <c r="Y225" s="63" t="str">
        <f t="shared" si="40"/>
        <v/>
      </c>
      <c r="Z225" s="63" t="s">
        <v>1464</v>
      </c>
      <c r="AA225" s="63" t="s">
        <v>304</v>
      </c>
      <c r="AB225" s="63" t="str">
        <f>VLOOKUP(G225,'Sheet 1 (2)'!$H$4:$S$536,12,FALSE)</f>
        <v/>
      </c>
      <c r="AC225" s="63" t="str">
        <f t="shared" si="41"/>
        <v/>
      </c>
      <c r="AD225" s="63" t="s">
        <v>304</v>
      </c>
      <c r="AE225" s="63" t="str">
        <f>VLOOKUP(G225,'Sheet 1 (2)'!$H$4:$AF$536,25,FALSE)</f>
        <v/>
      </c>
      <c r="AF225" s="63" t="s">
        <v>326</v>
      </c>
      <c r="AG225" s="63" t="str">
        <f t="shared" si="42"/>
        <v/>
      </c>
      <c r="AH225" s="63" t="s">
        <v>304</v>
      </c>
      <c r="AI225" s="63" t="str">
        <f>VLOOKUP(G225,'Sheet 1 (2)'!$H$4:$AG$536,26,FALSE)</f>
        <v>NO</v>
      </c>
      <c r="AJ225" s="63" t="s">
        <v>301</v>
      </c>
      <c r="AK225" s="63" t="s">
        <v>304</v>
      </c>
      <c r="AL225" s="63" t="str">
        <f>VLOOKUP(G225,'Sheet 1 (2)'!$H$4:$AH$536,27,FALSE)</f>
        <v>Consulta. Definir qué información será considerada. Además, se tiene algún padrón de municipios linkeado a los establecimientos de salud?Detallar con claridad los criterios de programación(Suma de personas atendidas?)</v>
      </c>
      <c r="AM225" s="63" t="str">
        <f t="shared" si="43"/>
        <v>Consulta. Definir qué información será considerada. Además, se tiene algún padrón de municipios linkeado a los establecimientos de salud?Detallar con claridad los criterios de programación(Suma de personas atendidas?)</v>
      </c>
      <c r="AN225" s="63">
        <v>1</v>
      </c>
      <c r="AO225" s="63">
        <f t="shared" si="36"/>
        <v>0</v>
      </c>
      <c r="AP225" s="71"/>
      <c r="AQ225" s="71"/>
      <c r="AR225" s="71"/>
    </row>
    <row r="226" spans="1:44" ht="15.75" customHeight="1">
      <c r="A226" s="63" t="s">
        <v>1441</v>
      </c>
      <c r="B226" s="63" t="s">
        <v>114</v>
      </c>
      <c r="C226" s="63" t="s">
        <v>1442</v>
      </c>
      <c r="D226" s="63" t="s">
        <v>115</v>
      </c>
      <c r="E226" s="63" t="s">
        <v>1454</v>
      </c>
      <c r="F226" s="63" t="s">
        <v>117</v>
      </c>
      <c r="G226" s="63" t="s">
        <v>1465</v>
      </c>
      <c r="H226" s="63" t="s">
        <v>1466</v>
      </c>
      <c r="I226" s="63" t="s">
        <v>301</v>
      </c>
      <c r="J226" s="63"/>
      <c r="K226" s="63"/>
      <c r="L226" s="63" t="s">
        <v>330</v>
      </c>
      <c r="M226" s="63" t="s">
        <v>1467</v>
      </c>
      <c r="N226" s="63" t="s">
        <v>304</v>
      </c>
      <c r="O226" s="63" t="str">
        <f>VLOOKUP(G226,'Sheet 1 (2)'!$H$4:$M$536,6,FALSE)</f>
        <v/>
      </c>
      <c r="P226" s="63" t="str">
        <f t="shared" si="38"/>
        <v/>
      </c>
      <c r="Q226" s="63"/>
      <c r="R226" s="63" t="s">
        <v>1468</v>
      </c>
      <c r="S226" s="63" t="s">
        <v>304</v>
      </c>
      <c r="T226" s="63" t="str">
        <f>VLOOKUP(G226,'Sheet 1 (2)'!$H$4:$O$536,8,FALSE)</f>
        <v/>
      </c>
      <c r="U226" s="63" t="str">
        <f t="shared" si="39"/>
        <v/>
      </c>
      <c r="V226" s="63"/>
      <c r="W226" s="63" t="s">
        <v>304</v>
      </c>
      <c r="X226" s="63" t="str">
        <f>VLOOKUP(G226,'Sheet 1 (2)'!$H$4:$Q$536,10,FALSE)</f>
        <v/>
      </c>
      <c r="Y226" s="63" t="str">
        <f t="shared" si="40"/>
        <v/>
      </c>
      <c r="Z226" s="63" t="s">
        <v>1469</v>
      </c>
      <c r="AA226" s="63" t="s">
        <v>304</v>
      </c>
      <c r="AB226" s="63" t="str">
        <f>VLOOKUP(G226,'Sheet 1 (2)'!$H$4:$S$536,12,FALSE)</f>
        <v/>
      </c>
      <c r="AC226" s="63" t="str">
        <f t="shared" si="41"/>
        <v/>
      </c>
      <c r="AD226" s="63" t="s">
        <v>304</v>
      </c>
      <c r="AE226" s="63" t="str">
        <f>VLOOKUP(G226,'Sheet 1 (2)'!$H$4:$AF$536,25,FALSE)</f>
        <v/>
      </c>
      <c r="AF226" s="63" t="s">
        <v>334</v>
      </c>
      <c r="AG226" s="63" t="str">
        <f t="shared" si="42"/>
        <v/>
      </c>
      <c r="AH226" s="63" t="s">
        <v>304</v>
      </c>
      <c r="AI226" s="63" t="str">
        <f>VLOOKUP(G226,'Sheet 1 (2)'!$H$4:$AG$536,26,FALSE)</f>
        <v>NO</v>
      </c>
      <c r="AJ226" s="63" t="s">
        <v>301</v>
      </c>
      <c r="AK226" s="63" t="s">
        <v>304</v>
      </c>
      <c r="AL226" s="63" t="str">
        <f>VLOOKUP(G226,'Sheet 1 (2)'!$H$4:$AH$536,27,FALSE)</f>
        <v>Consulta. Código de las Metaxenicas o Zoonoticas correspondientes. Además existe alguna base que permita establecer a qué II.EE programa cada establecimiento? O, quién programa'</v>
      </c>
      <c r="AM226" s="63" t="str">
        <f t="shared" si="43"/>
        <v>Consulta. Código de las Metaxenicas o Zoonoticas correspondientes. Además existe alguna base que permita establecer a qué II.EE programa cada establecimiento? O, quién programa'</v>
      </c>
      <c r="AN226" s="63">
        <v>1</v>
      </c>
      <c r="AO226" s="63">
        <f t="shared" si="36"/>
        <v>0</v>
      </c>
      <c r="AP226" s="71"/>
      <c r="AQ226" s="71"/>
      <c r="AR226" s="71"/>
    </row>
    <row r="227" spans="1:44" ht="15.75" customHeight="1">
      <c r="A227" s="63" t="s">
        <v>1441</v>
      </c>
      <c r="B227" s="63" t="s">
        <v>114</v>
      </c>
      <c r="C227" s="63" t="s">
        <v>1470</v>
      </c>
      <c r="D227" s="63" t="s">
        <v>118</v>
      </c>
      <c r="E227" s="63" t="s">
        <v>1471</v>
      </c>
      <c r="F227" s="63" t="s">
        <v>119</v>
      </c>
      <c r="G227" s="63" t="s">
        <v>1472</v>
      </c>
      <c r="H227" s="63" t="s">
        <v>1473</v>
      </c>
      <c r="I227" s="63" t="s">
        <v>301</v>
      </c>
      <c r="J227" s="63"/>
      <c r="K227" s="63"/>
      <c r="L227" s="63" t="s">
        <v>302</v>
      </c>
      <c r="M227" s="63"/>
      <c r="N227" s="63" t="s">
        <v>304</v>
      </c>
      <c r="O227" s="63" t="str">
        <f>VLOOKUP(G227,'Sheet 1 (2)'!$H$4:$M$536,6,FALSE)</f>
        <v/>
      </c>
      <c r="P227" s="63" t="str">
        <f t="shared" si="38"/>
        <v/>
      </c>
      <c r="Q227" s="63"/>
      <c r="R227" s="63"/>
      <c r="S227" s="63" t="s">
        <v>304</v>
      </c>
      <c r="T227" s="63" t="str">
        <f>VLOOKUP(G227,'Sheet 1 (2)'!$H$4:$O$536,8,FALSE)</f>
        <v/>
      </c>
      <c r="U227" s="63" t="str">
        <f t="shared" si="39"/>
        <v/>
      </c>
      <c r="V227" s="63"/>
      <c r="W227" s="63" t="s">
        <v>304</v>
      </c>
      <c r="X227" s="63" t="str">
        <f>VLOOKUP(G227,'Sheet 1 (2)'!$H$4:$Q$536,10,FALSE)</f>
        <v/>
      </c>
      <c r="Y227" s="63" t="str">
        <f t="shared" si="40"/>
        <v/>
      </c>
      <c r="Z227" s="63"/>
      <c r="AA227" s="63" t="s">
        <v>304</v>
      </c>
      <c r="AB227" s="63" t="str">
        <f>VLOOKUP(G227,'Sheet 1 (2)'!$H$4:$S$536,12,FALSE)</f>
        <v/>
      </c>
      <c r="AC227" s="63" t="str">
        <f t="shared" si="41"/>
        <v/>
      </c>
      <c r="AD227" s="63" t="s">
        <v>304</v>
      </c>
      <c r="AE227" s="63" t="str">
        <f>VLOOKUP(G227,'Sheet 1 (2)'!$H$4:$AF$536,25,FALSE)</f>
        <v/>
      </c>
      <c r="AF227" s="63" t="s">
        <v>307</v>
      </c>
      <c r="AG227" s="63" t="str">
        <f t="shared" si="42"/>
        <v/>
      </c>
      <c r="AH227" s="63" t="s">
        <v>304</v>
      </c>
      <c r="AI227" s="63" t="str">
        <f>VLOOKUP(G227,'Sheet 1 (2)'!$H$4:$AG$536,26,FALSE)</f>
        <v>NO</v>
      </c>
      <c r="AJ227" s="63" t="s">
        <v>301</v>
      </c>
      <c r="AK227" s="63" t="s">
        <v>304</v>
      </c>
      <c r="AL227" s="63" t="str">
        <f>VLOOKUP(G227,'Sheet 1 (2)'!$H$4:$AH$536,27,FALSE)</f>
        <v>Consulta. Criterio de programación?</v>
      </c>
      <c r="AM227" s="63" t="str">
        <f t="shared" si="43"/>
        <v>Consulta. Criterio de programación?</v>
      </c>
      <c r="AN227" s="63">
        <v>1</v>
      </c>
      <c r="AO227" s="63">
        <f t="shared" si="36"/>
        <v>0</v>
      </c>
      <c r="AP227" s="71"/>
      <c r="AQ227" s="71"/>
      <c r="AR227" s="71"/>
    </row>
    <row r="228" spans="1:44" ht="15.75" customHeight="1">
      <c r="A228" s="63" t="s">
        <v>1441</v>
      </c>
      <c r="B228" s="63" t="s">
        <v>114</v>
      </c>
      <c r="C228" s="63" t="s">
        <v>1470</v>
      </c>
      <c r="D228" s="63" t="s">
        <v>118</v>
      </c>
      <c r="E228" s="63" t="s">
        <v>1471</v>
      </c>
      <c r="F228" s="63" t="s">
        <v>119</v>
      </c>
      <c r="G228" s="63" t="s">
        <v>1474</v>
      </c>
      <c r="H228" s="63" t="s">
        <v>1475</v>
      </c>
      <c r="I228" s="63" t="s">
        <v>301</v>
      </c>
      <c r="J228" s="63"/>
      <c r="K228" s="63"/>
      <c r="L228" s="63" t="s">
        <v>302</v>
      </c>
      <c r="M228" s="63"/>
      <c r="N228" s="63" t="s">
        <v>304</v>
      </c>
      <c r="O228" s="63" t="str">
        <f>VLOOKUP(G228,'Sheet 1 (2)'!$H$4:$M$536,6,FALSE)</f>
        <v/>
      </c>
      <c r="P228" s="63" t="str">
        <f t="shared" si="38"/>
        <v/>
      </c>
      <c r="Q228" s="63"/>
      <c r="R228" s="63"/>
      <c r="S228" s="63" t="s">
        <v>304</v>
      </c>
      <c r="T228" s="63" t="str">
        <f>VLOOKUP(G228,'Sheet 1 (2)'!$H$4:$O$536,8,FALSE)</f>
        <v/>
      </c>
      <c r="U228" s="63" t="str">
        <f t="shared" si="39"/>
        <v/>
      </c>
      <c r="V228" s="63"/>
      <c r="W228" s="63" t="s">
        <v>304</v>
      </c>
      <c r="X228" s="63" t="str">
        <f>VLOOKUP(G228,'Sheet 1 (2)'!$H$4:$Q$536,10,FALSE)</f>
        <v/>
      </c>
      <c r="Y228" s="63" t="str">
        <f t="shared" si="40"/>
        <v/>
      </c>
      <c r="Z228" s="63"/>
      <c r="AA228" s="63" t="s">
        <v>304</v>
      </c>
      <c r="AB228" s="63" t="str">
        <f>VLOOKUP(G228,'Sheet 1 (2)'!$H$4:$S$536,12,FALSE)</f>
        <v/>
      </c>
      <c r="AC228" s="63" t="str">
        <f t="shared" si="41"/>
        <v/>
      </c>
      <c r="AD228" s="63" t="s">
        <v>304</v>
      </c>
      <c r="AE228" s="63" t="str">
        <f>VLOOKUP(G228,'Sheet 1 (2)'!$H$4:$AF$536,25,FALSE)</f>
        <v/>
      </c>
      <c r="AF228" s="63" t="s">
        <v>307</v>
      </c>
      <c r="AG228" s="63" t="str">
        <f t="shared" si="42"/>
        <v/>
      </c>
      <c r="AH228" s="63" t="s">
        <v>304</v>
      </c>
      <c r="AI228" s="63" t="str">
        <f>VLOOKUP(G228,'Sheet 1 (2)'!$H$4:$AG$536,26,FALSE)</f>
        <v>NO</v>
      </c>
      <c r="AJ228" s="63" t="s">
        <v>301</v>
      </c>
      <c r="AK228" s="63" t="s">
        <v>304</v>
      </c>
      <c r="AL228" s="63" t="str">
        <f>VLOOKUP(G228,'Sheet 1 (2)'!$H$4:$AH$536,27,FALSE)</f>
        <v>Consulta. Criterio de programación?</v>
      </c>
      <c r="AM228" s="63" t="str">
        <f t="shared" si="43"/>
        <v>Consulta. Criterio de programación?</v>
      </c>
      <c r="AN228" s="63">
        <v>1</v>
      </c>
      <c r="AO228" s="63">
        <f t="shared" si="36"/>
        <v>0</v>
      </c>
      <c r="AP228" s="71"/>
      <c r="AQ228" s="71"/>
      <c r="AR228" s="71"/>
    </row>
    <row r="229" spans="1:44" ht="15.75" customHeight="1">
      <c r="A229" s="63" t="s">
        <v>1441</v>
      </c>
      <c r="B229" s="63" t="s">
        <v>114</v>
      </c>
      <c r="C229" s="63" t="s">
        <v>1470</v>
      </c>
      <c r="D229" s="63" t="s">
        <v>118</v>
      </c>
      <c r="E229" s="63" t="s">
        <v>1471</v>
      </c>
      <c r="F229" s="63" t="s">
        <v>119</v>
      </c>
      <c r="G229" s="63" t="s">
        <v>1476</v>
      </c>
      <c r="H229" s="63" t="s">
        <v>1477</v>
      </c>
      <c r="I229" s="63" t="s">
        <v>301</v>
      </c>
      <c r="J229" s="63"/>
      <c r="K229" s="63"/>
      <c r="L229" s="63" t="s">
        <v>302</v>
      </c>
      <c r="M229" s="63"/>
      <c r="N229" s="63" t="s">
        <v>304</v>
      </c>
      <c r="O229" s="63" t="str">
        <f>VLOOKUP(G229,'Sheet 1 (2)'!$H$4:$M$536,6,FALSE)</f>
        <v/>
      </c>
      <c r="P229" s="63" t="str">
        <f t="shared" si="38"/>
        <v/>
      </c>
      <c r="Q229" s="63"/>
      <c r="R229" s="63"/>
      <c r="S229" s="63" t="s">
        <v>304</v>
      </c>
      <c r="T229" s="63" t="str">
        <f>VLOOKUP(G229,'Sheet 1 (2)'!$H$4:$O$536,8,FALSE)</f>
        <v/>
      </c>
      <c r="U229" s="63" t="str">
        <f t="shared" si="39"/>
        <v/>
      </c>
      <c r="V229" s="63"/>
      <c r="W229" s="63" t="s">
        <v>304</v>
      </c>
      <c r="X229" s="63" t="str">
        <f>VLOOKUP(G229,'Sheet 1 (2)'!$H$4:$Q$536,10,FALSE)</f>
        <v/>
      </c>
      <c r="Y229" s="63" t="str">
        <f t="shared" si="40"/>
        <v/>
      </c>
      <c r="Z229" s="63"/>
      <c r="AA229" s="63" t="s">
        <v>304</v>
      </c>
      <c r="AB229" s="63" t="str">
        <f>VLOOKUP(G229,'Sheet 1 (2)'!$H$4:$S$536,12,FALSE)</f>
        <v/>
      </c>
      <c r="AC229" s="63" t="str">
        <f t="shared" si="41"/>
        <v/>
      </c>
      <c r="AD229" s="63" t="s">
        <v>304</v>
      </c>
      <c r="AE229" s="63" t="str">
        <f>VLOOKUP(G229,'Sheet 1 (2)'!$H$4:$AF$536,25,FALSE)</f>
        <v/>
      </c>
      <c r="AF229" s="63" t="s">
        <v>307</v>
      </c>
      <c r="AG229" s="63" t="str">
        <f t="shared" si="42"/>
        <v/>
      </c>
      <c r="AH229" s="63" t="s">
        <v>304</v>
      </c>
      <c r="AI229" s="63" t="str">
        <f>VLOOKUP(G229,'Sheet 1 (2)'!$H$4:$AG$536,26,FALSE)</f>
        <v>NO</v>
      </c>
      <c r="AJ229" s="63" t="s">
        <v>301</v>
      </c>
      <c r="AK229" s="63" t="s">
        <v>304</v>
      </c>
      <c r="AL229" s="63" t="str">
        <f>VLOOKUP(G229,'Sheet 1 (2)'!$H$4:$AH$536,27,FALSE)</f>
        <v>Consulta. Criterio de programación?</v>
      </c>
      <c r="AM229" s="63" t="str">
        <f t="shared" si="43"/>
        <v>Consulta. Criterio de programación?</v>
      </c>
      <c r="AN229" s="63">
        <v>1</v>
      </c>
      <c r="AO229" s="63">
        <f t="shared" si="36"/>
        <v>0</v>
      </c>
      <c r="AP229" s="71"/>
      <c r="AQ229" s="71"/>
      <c r="AR229" s="71"/>
    </row>
    <row r="230" spans="1:44" ht="15.75" customHeight="1">
      <c r="A230" s="63" t="s">
        <v>1441</v>
      </c>
      <c r="B230" s="63" t="s">
        <v>114</v>
      </c>
      <c r="C230" s="63" t="s">
        <v>1478</v>
      </c>
      <c r="D230" s="63" t="s">
        <v>120</v>
      </c>
      <c r="E230" s="63" t="s">
        <v>1479</v>
      </c>
      <c r="F230" s="63" t="s">
        <v>121</v>
      </c>
      <c r="G230" s="63" t="s">
        <v>1480</v>
      </c>
      <c r="H230" s="63" t="s">
        <v>1481</v>
      </c>
      <c r="I230" s="63" t="s">
        <v>329</v>
      </c>
      <c r="J230" s="63"/>
      <c r="K230" s="63"/>
      <c r="L230" s="63" t="s">
        <v>1119</v>
      </c>
      <c r="M230" s="63" t="s">
        <v>1482</v>
      </c>
      <c r="N230" s="63" t="s">
        <v>304</v>
      </c>
      <c r="O230" s="63" t="str">
        <f>VLOOKUP(G230,'Sheet 1 (2)'!$H$4:$M$536,6,FALSE)</f>
        <v/>
      </c>
      <c r="P230" s="63" t="str">
        <f t="shared" si="38"/>
        <v/>
      </c>
      <c r="Q230" s="63"/>
      <c r="R230" s="63" t="s">
        <v>1483</v>
      </c>
      <c r="S230" s="63" t="s">
        <v>304</v>
      </c>
      <c r="T230" s="63" t="str">
        <f>VLOOKUP(G230,'Sheet 1 (2)'!$H$4:$O$536,8,FALSE)</f>
        <v/>
      </c>
      <c r="U230" s="63" t="str">
        <f t="shared" si="39"/>
        <v/>
      </c>
      <c r="V230" s="63"/>
      <c r="W230" s="63" t="s">
        <v>304</v>
      </c>
      <c r="X230" s="63" t="str">
        <f>VLOOKUP(G230,'Sheet 1 (2)'!$H$4:$Q$536,10,FALSE)</f>
        <v/>
      </c>
      <c r="Y230" s="63" t="str">
        <f t="shared" si="40"/>
        <v/>
      </c>
      <c r="Z230" s="63"/>
      <c r="AA230" s="63" t="s">
        <v>304</v>
      </c>
      <c r="AB230" s="63" t="str">
        <f>VLOOKUP(G230,'Sheet 1 (2)'!$H$4:$S$536,12,FALSE)</f>
        <v/>
      </c>
      <c r="AC230" s="63" t="str">
        <f t="shared" si="41"/>
        <v/>
      </c>
      <c r="AD230" s="63" t="s">
        <v>304</v>
      </c>
      <c r="AE230" s="63" t="str">
        <f>VLOOKUP(G230,'Sheet 1 (2)'!$H$4:$AF$536,25,FALSE)</f>
        <v/>
      </c>
      <c r="AF230" s="63" t="s">
        <v>1484</v>
      </c>
      <c r="AG230" s="63" t="str">
        <f t="shared" si="42"/>
        <v/>
      </c>
      <c r="AH230" s="63" t="s">
        <v>304</v>
      </c>
      <c r="AI230" s="63" t="str">
        <f>VLOOKUP(G230,'Sheet 1 (2)'!$H$4:$AG$536,26,FALSE)</f>
        <v>NO</v>
      </c>
      <c r="AJ230" s="63" t="s">
        <v>301</v>
      </c>
      <c r="AK230" s="63" t="s">
        <v>304</v>
      </c>
      <c r="AL230" s="63" t="str">
        <f>VLOOKUP(G230,'Sheet 1 (2)'!$H$4:$AH$536,27,FALSE)</f>
        <v/>
      </c>
      <c r="AM230" s="63" t="s">
        <v>1485</v>
      </c>
      <c r="AN230" s="63">
        <v>1</v>
      </c>
      <c r="AO230" s="63">
        <f t="shared" si="36"/>
        <v>0</v>
      </c>
      <c r="AP230" s="71" t="s">
        <v>301</v>
      </c>
      <c r="AQ230" s="71"/>
      <c r="AR230" s="71" t="s">
        <v>329</v>
      </c>
    </row>
    <row r="231" spans="1:44" ht="15.75" customHeight="1">
      <c r="A231" s="63" t="s">
        <v>1441</v>
      </c>
      <c r="B231" s="63" t="s">
        <v>114</v>
      </c>
      <c r="C231" s="63" t="s">
        <v>1478</v>
      </c>
      <c r="D231" s="63" t="s">
        <v>120</v>
      </c>
      <c r="E231" s="63" t="s">
        <v>1479</v>
      </c>
      <c r="F231" s="63" t="s">
        <v>121</v>
      </c>
      <c r="G231" s="63" t="s">
        <v>1486</v>
      </c>
      <c r="H231" s="63" t="s">
        <v>1487</v>
      </c>
      <c r="I231" s="63" t="s">
        <v>329</v>
      </c>
      <c r="J231" s="63"/>
      <c r="K231" s="63"/>
      <c r="L231" s="63" t="s">
        <v>1119</v>
      </c>
      <c r="M231" s="63" t="s">
        <v>1488</v>
      </c>
      <c r="N231" s="63" t="s">
        <v>304</v>
      </c>
      <c r="O231" s="63" t="str">
        <f>VLOOKUP(G231,'Sheet 1 (2)'!$H$4:$M$536,6,FALSE)</f>
        <v/>
      </c>
      <c r="P231" s="63" t="str">
        <f t="shared" si="38"/>
        <v/>
      </c>
      <c r="Q231" s="63"/>
      <c r="R231" s="63" t="s">
        <v>1483</v>
      </c>
      <c r="S231" s="63" t="s">
        <v>304</v>
      </c>
      <c r="T231" s="63" t="str">
        <f>VLOOKUP(G231,'Sheet 1 (2)'!$H$4:$O$536,8,FALSE)</f>
        <v/>
      </c>
      <c r="U231" s="63" t="str">
        <f t="shared" si="39"/>
        <v/>
      </c>
      <c r="V231" s="63"/>
      <c r="W231" s="63" t="s">
        <v>304</v>
      </c>
      <c r="X231" s="63" t="str">
        <f>VLOOKUP(G231,'Sheet 1 (2)'!$H$4:$Q$536,10,FALSE)</f>
        <v/>
      </c>
      <c r="Y231" s="63" t="str">
        <f t="shared" si="40"/>
        <v/>
      </c>
      <c r="Z231" s="63"/>
      <c r="AA231" s="63" t="s">
        <v>304</v>
      </c>
      <c r="AB231" s="63" t="str">
        <f>VLOOKUP(G231,'Sheet 1 (2)'!$H$4:$S$536,12,FALSE)</f>
        <v/>
      </c>
      <c r="AC231" s="63" t="str">
        <f t="shared" si="41"/>
        <v/>
      </c>
      <c r="AD231" s="63" t="s">
        <v>304</v>
      </c>
      <c r="AE231" s="63" t="str">
        <f>VLOOKUP(G231,'Sheet 1 (2)'!$H$4:$AF$536,25,FALSE)</f>
        <v/>
      </c>
      <c r="AF231" s="63" t="s">
        <v>1484</v>
      </c>
      <c r="AG231" s="63" t="str">
        <f t="shared" si="42"/>
        <v/>
      </c>
      <c r="AH231" s="63" t="s">
        <v>304</v>
      </c>
      <c r="AI231" s="63" t="str">
        <f>VLOOKUP(G231,'Sheet 1 (2)'!$H$4:$AG$536,26,FALSE)</f>
        <v>NO</v>
      </c>
      <c r="AJ231" s="63" t="s">
        <v>301</v>
      </c>
      <c r="AK231" s="63" t="s">
        <v>304</v>
      </c>
      <c r="AL231" s="63" t="str">
        <f>VLOOKUP(G231,'Sheet 1 (2)'!$H$4:$AH$536,27,FALSE)</f>
        <v/>
      </c>
      <c r="AM231" s="63" t="s">
        <v>1485</v>
      </c>
      <c r="AN231" s="63">
        <v>1</v>
      </c>
      <c r="AO231" s="63">
        <f t="shared" si="36"/>
        <v>0</v>
      </c>
      <c r="AP231" s="71" t="s">
        <v>301</v>
      </c>
      <c r="AQ231" s="71"/>
      <c r="AR231" s="71" t="s">
        <v>329</v>
      </c>
    </row>
    <row r="232" spans="1:44" ht="15.75" customHeight="1">
      <c r="A232" s="63" t="s">
        <v>1441</v>
      </c>
      <c r="B232" s="63" t="s">
        <v>114</v>
      </c>
      <c r="C232" s="63" t="s">
        <v>1478</v>
      </c>
      <c r="D232" s="63" t="s">
        <v>120</v>
      </c>
      <c r="E232" s="63" t="s">
        <v>1479</v>
      </c>
      <c r="F232" s="63" t="s">
        <v>121</v>
      </c>
      <c r="G232" s="63" t="s">
        <v>1489</v>
      </c>
      <c r="H232" s="63" t="s">
        <v>1490</v>
      </c>
      <c r="I232" s="63" t="s">
        <v>329</v>
      </c>
      <c r="J232" s="63"/>
      <c r="K232" s="63"/>
      <c r="L232" s="63" t="s">
        <v>1119</v>
      </c>
      <c r="M232" s="63" t="s">
        <v>1491</v>
      </c>
      <c r="N232" s="63" t="s">
        <v>304</v>
      </c>
      <c r="O232" s="63" t="str">
        <f>VLOOKUP(G232,'Sheet 1 (2)'!$H$4:$M$536,6,FALSE)</f>
        <v/>
      </c>
      <c r="P232" s="63" t="str">
        <f t="shared" si="38"/>
        <v/>
      </c>
      <c r="Q232" s="63"/>
      <c r="R232" s="63" t="s">
        <v>1483</v>
      </c>
      <c r="S232" s="63" t="s">
        <v>304</v>
      </c>
      <c r="T232" s="63" t="str">
        <f>VLOOKUP(G232,'Sheet 1 (2)'!$H$4:$O$536,8,FALSE)</f>
        <v/>
      </c>
      <c r="U232" s="63" t="str">
        <f t="shared" si="39"/>
        <v/>
      </c>
      <c r="V232" s="63"/>
      <c r="W232" s="63" t="s">
        <v>304</v>
      </c>
      <c r="X232" s="63" t="str">
        <f>VLOOKUP(G232,'Sheet 1 (2)'!$H$4:$Q$536,10,FALSE)</f>
        <v/>
      </c>
      <c r="Y232" s="63" t="str">
        <f t="shared" si="40"/>
        <v/>
      </c>
      <c r="Z232" s="63"/>
      <c r="AA232" s="63" t="s">
        <v>304</v>
      </c>
      <c r="AB232" s="63" t="str">
        <f>VLOOKUP(G232,'Sheet 1 (2)'!$H$4:$S$536,12,FALSE)</f>
        <v/>
      </c>
      <c r="AC232" s="63" t="str">
        <f t="shared" si="41"/>
        <v/>
      </c>
      <c r="AD232" s="63" t="s">
        <v>304</v>
      </c>
      <c r="AE232" s="63" t="str">
        <f>VLOOKUP(G232,'Sheet 1 (2)'!$H$4:$AF$536,25,FALSE)</f>
        <v/>
      </c>
      <c r="AF232" s="63" t="s">
        <v>1484</v>
      </c>
      <c r="AG232" s="63" t="str">
        <f t="shared" si="42"/>
        <v/>
      </c>
      <c r="AH232" s="63" t="s">
        <v>304</v>
      </c>
      <c r="AI232" s="63" t="str">
        <f>VLOOKUP(G232,'Sheet 1 (2)'!$H$4:$AG$536,26,FALSE)</f>
        <v>NO</v>
      </c>
      <c r="AJ232" s="63" t="s">
        <v>301</v>
      </c>
      <c r="AK232" s="63" t="s">
        <v>304</v>
      </c>
      <c r="AL232" s="63" t="str">
        <f>VLOOKUP(G232,'Sheet 1 (2)'!$H$4:$AH$536,27,FALSE)</f>
        <v/>
      </c>
      <c r="AM232" s="63" t="s">
        <v>1485</v>
      </c>
      <c r="AN232" s="63">
        <v>1</v>
      </c>
      <c r="AO232" s="63">
        <f t="shared" si="36"/>
        <v>0</v>
      </c>
      <c r="AP232" s="71" t="s">
        <v>301</v>
      </c>
      <c r="AQ232" s="71"/>
      <c r="AR232" s="71" t="s">
        <v>329</v>
      </c>
    </row>
    <row r="233" spans="1:44" ht="15.75" customHeight="1">
      <c r="A233" s="63" t="s">
        <v>1441</v>
      </c>
      <c r="B233" s="63" t="s">
        <v>114</v>
      </c>
      <c r="C233" s="63" t="s">
        <v>1478</v>
      </c>
      <c r="D233" s="63" t="s">
        <v>120</v>
      </c>
      <c r="E233" s="63" t="s">
        <v>1479</v>
      </c>
      <c r="F233" s="63" t="s">
        <v>121</v>
      </c>
      <c r="G233" s="63" t="s">
        <v>1492</v>
      </c>
      <c r="H233" s="63" t="s">
        <v>1493</v>
      </c>
      <c r="I233" s="63" t="s">
        <v>329</v>
      </c>
      <c r="J233" s="63"/>
      <c r="K233" s="63"/>
      <c r="L233" s="63" t="s">
        <v>1119</v>
      </c>
      <c r="M233" s="63" t="s">
        <v>1494</v>
      </c>
      <c r="N233" s="63" t="s">
        <v>304</v>
      </c>
      <c r="O233" s="63" t="str">
        <f>VLOOKUP(G233,'Sheet 1 (2)'!$H$4:$M$536,6,FALSE)</f>
        <v/>
      </c>
      <c r="P233" s="63" t="str">
        <f t="shared" si="38"/>
        <v/>
      </c>
      <c r="Q233" s="63"/>
      <c r="R233" s="63" t="s">
        <v>1483</v>
      </c>
      <c r="S233" s="63" t="s">
        <v>304</v>
      </c>
      <c r="T233" s="63" t="str">
        <f>VLOOKUP(G233,'Sheet 1 (2)'!$H$4:$O$536,8,FALSE)</f>
        <v/>
      </c>
      <c r="U233" s="63" t="str">
        <f t="shared" si="39"/>
        <v/>
      </c>
      <c r="V233" s="63"/>
      <c r="W233" s="63" t="s">
        <v>304</v>
      </c>
      <c r="X233" s="63" t="str">
        <f>VLOOKUP(G233,'Sheet 1 (2)'!$H$4:$Q$536,10,FALSE)</f>
        <v/>
      </c>
      <c r="Y233" s="63" t="str">
        <f t="shared" si="40"/>
        <v/>
      </c>
      <c r="Z233" s="63"/>
      <c r="AA233" s="63" t="s">
        <v>304</v>
      </c>
      <c r="AB233" s="63" t="str">
        <f>VLOOKUP(G233,'Sheet 1 (2)'!$H$4:$S$536,12,FALSE)</f>
        <v/>
      </c>
      <c r="AC233" s="63" t="str">
        <f t="shared" si="41"/>
        <v/>
      </c>
      <c r="AD233" s="63" t="s">
        <v>304</v>
      </c>
      <c r="AE233" s="63" t="str">
        <f>VLOOKUP(G233,'Sheet 1 (2)'!$H$4:$AF$536,25,FALSE)</f>
        <v/>
      </c>
      <c r="AF233" s="63" t="s">
        <v>588</v>
      </c>
      <c r="AG233" s="63" t="str">
        <f t="shared" si="42"/>
        <v/>
      </c>
      <c r="AH233" s="63" t="s">
        <v>304</v>
      </c>
      <c r="AI233" s="63" t="str">
        <f>VLOOKUP(G233,'Sheet 1 (2)'!$H$4:$AG$536,26,FALSE)</f>
        <v>NO</v>
      </c>
      <c r="AJ233" s="63" t="s">
        <v>301</v>
      </c>
      <c r="AK233" s="63" t="s">
        <v>304</v>
      </c>
      <c r="AL233" s="63" t="str">
        <f>VLOOKUP(G233,'Sheet 1 (2)'!$H$4:$AH$536,27,FALSE)</f>
        <v/>
      </c>
      <c r="AM233" s="63" t="s">
        <v>1485</v>
      </c>
      <c r="AN233" s="63">
        <v>1</v>
      </c>
      <c r="AO233" s="63">
        <f t="shared" si="36"/>
        <v>0</v>
      </c>
      <c r="AP233" s="71" t="s">
        <v>301</v>
      </c>
      <c r="AQ233" s="71"/>
      <c r="AR233" s="71" t="s">
        <v>329</v>
      </c>
    </row>
    <row r="234" spans="1:44" ht="15.75" customHeight="1">
      <c r="A234" s="63" t="s">
        <v>1441</v>
      </c>
      <c r="B234" s="63" t="s">
        <v>114</v>
      </c>
      <c r="C234" s="63" t="s">
        <v>1478</v>
      </c>
      <c r="D234" s="63" t="s">
        <v>120</v>
      </c>
      <c r="E234" s="63" t="s">
        <v>1479</v>
      </c>
      <c r="F234" s="63" t="s">
        <v>121</v>
      </c>
      <c r="G234" s="63" t="s">
        <v>1495</v>
      </c>
      <c r="H234" s="63" t="s">
        <v>1496</v>
      </c>
      <c r="I234" s="63" t="s">
        <v>329</v>
      </c>
      <c r="J234" s="63"/>
      <c r="K234" s="63"/>
      <c r="L234" s="63" t="s">
        <v>1119</v>
      </c>
      <c r="M234" s="63" t="s">
        <v>1497</v>
      </c>
      <c r="N234" s="63" t="s">
        <v>304</v>
      </c>
      <c r="O234" s="63" t="str">
        <f>VLOOKUP(G234,'Sheet 1 (2)'!$H$4:$M$536,6,FALSE)</f>
        <v/>
      </c>
      <c r="P234" s="63" t="str">
        <f t="shared" si="38"/>
        <v/>
      </c>
      <c r="Q234" s="63"/>
      <c r="R234" s="63" t="s">
        <v>1483</v>
      </c>
      <c r="S234" s="63" t="s">
        <v>304</v>
      </c>
      <c r="T234" s="63" t="str">
        <f>VLOOKUP(G234,'Sheet 1 (2)'!$H$4:$O$536,8,FALSE)</f>
        <v/>
      </c>
      <c r="U234" s="63" t="str">
        <f t="shared" si="39"/>
        <v/>
      </c>
      <c r="V234" s="63"/>
      <c r="W234" s="63" t="s">
        <v>304</v>
      </c>
      <c r="X234" s="63" t="str">
        <f>VLOOKUP(G234,'Sheet 1 (2)'!$H$4:$Q$536,10,FALSE)</f>
        <v/>
      </c>
      <c r="Y234" s="63" t="str">
        <f t="shared" si="40"/>
        <v/>
      </c>
      <c r="Z234" s="63"/>
      <c r="AA234" s="63" t="s">
        <v>304</v>
      </c>
      <c r="AB234" s="63" t="str">
        <f>VLOOKUP(G234,'Sheet 1 (2)'!$H$4:$S$536,12,FALSE)</f>
        <v/>
      </c>
      <c r="AC234" s="63" t="str">
        <f t="shared" si="41"/>
        <v/>
      </c>
      <c r="AD234" s="63" t="s">
        <v>304</v>
      </c>
      <c r="AE234" s="63" t="str">
        <f>VLOOKUP(G234,'Sheet 1 (2)'!$H$4:$AF$536,25,FALSE)</f>
        <v/>
      </c>
      <c r="AF234" s="63" t="s">
        <v>588</v>
      </c>
      <c r="AG234" s="63" t="str">
        <f t="shared" si="42"/>
        <v/>
      </c>
      <c r="AH234" s="63" t="s">
        <v>304</v>
      </c>
      <c r="AI234" s="63" t="str">
        <f>VLOOKUP(G234,'Sheet 1 (2)'!$H$4:$AG$536,26,FALSE)</f>
        <v>NO</v>
      </c>
      <c r="AJ234" s="63" t="s">
        <v>301</v>
      </c>
      <c r="AK234" s="63" t="s">
        <v>304</v>
      </c>
      <c r="AL234" s="63" t="str">
        <f>VLOOKUP(G234,'Sheet 1 (2)'!$H$4:$AH$536,27,FALSE)</f>
        <v/>
      </c>
      <c r="AM234" s="63" t="s">
        <v>1485</v>
      </c>
      <c r="AN234" s="63">
        <v>1</v>
      </c>
      <c r="AO234" s="63">
        <f t="shared" si="36"/>
        <v>0</v>
      </c>
      <c r="AP234" s="71" t="s">
        <v>301</v>
      </c>
      <c r="AQ234" s="71"/>
      <c r="AR234" s="71" t="s">
        <v>329</v>
      </c>
    </row>
    <row r="235" spans="1:44" ht="15.75" customHeight="1">
      <c r="A235" s="63" t="s">
        <v>1441</v>
      </c>
      <c r="B235" s="63" t="s">
        <v>114</v>
      </c>
      <c r="C235" s="63" t="s">
        <v>1478</v>
      </c>
      <c r="D235" s="63" t="s">
        <v>120</v>
      </c>
      <c r="E235" s="63" t="s">
        <v>1479</v>
      </c>
      <c r="F235" s="63" t="s">
        <v>121</v>
      </c>
      <c r="G235" s="63" t="s">
        <v>1498</v>
      </c>
      <c r="H235" s="63" t="s">
        <v>1499</v>
      </c>
      <c r="I235" s="63" t="s">
        <v>329</v>
      </c>
      <c r="J235" s="63"/>
      <c r="K235" s="63"/>
      <c r="L235" s="63" t="s">
        <v>1119</v>
      </c>
      <c r="M235" s="63" t="s">
        <v>1500</v>
      </c>
      <c r="N235" s="63" t="s">
        <v>304</v>
      </c>
      <c r="O235" s="63" t="str">
        <f>VLOOKUP(G235,'Sheet 1 (2)'!$H$4:$M$536,6,FALSE)</f>
        <v/>
      </c>
      <c r="P235" s="63" t="str">
        <f t="shared" si="38"/>
        <v/>
      </c>
      <c r="Q235" s="63"/>
      <c r="R235" s="63" t="s">
        <v>1483</v>
      </c>
      <c r="S235" s="63" t="s">
        <v>304</v>
      </c>
      <c r="T235" s="63" t="str">
        <f>VLOOKUP(G235,'Sheet 1 (2)'!$H$4:$O$536,8,FALSE)</f>
        <v/>
      </c>
      <c r="U235" s="63" t="str">
        <f t="shared" si="39"/>
        <v/>
      </c>
      <c r="V235" s="63"/>
      <c r="W235" s="63" t="s">
        <v>304</v>
      </c>
      <c r="X235" s="63" t="str">
        <f>VLOOKUP(G235,'Sheet 1 (2)'!$H$4:$Q$536,10,FALSE)</f>
        <v/>
      </c>
      <c r="Y235" s="63" t="str">
        <f t="shared" si="40"/>
        <v/>
      </c>
      <c r="Z235" s="63"/>
      <c r="AA235" s="63" t="s">
        <v>304</v>
      </c>
      <c r="AB235" s="63" t="str">
        <f>VLOOKUP(G235,'Sheet 1 (2)'!$H$4:$S$536,12,FALSE)</f>
        <v/>
      </c>
      <c r="AC235" s="63" t="str">
        <f t="shared" si="41"/>
        <v/>
      </c>
      <c r="AD235" s="63" t="s">
        <v>304</v>
      </c>
      <c r="AE235" s="63" t="str">
        <f>VLOOKUP(G235,'Sheet 1 (2)'!$H$4:$AF$536,25,FALSE)</f>
        <v/>
      </c>
      <c r="AF235" s="63" t="s">
        <v>588</v>
      </c>
      <c r="AG235" s="63" t="str">
        <f t="shared" si="42"/>
        <v/>
      </c>
      <c r="AH235" s="63" t="s">
        <v>304</v>
      </c>
      <c r="AI235" s="63" t="str">
        <f>VLOOKUP(G235,'Sheet 1 (2)'!$H$4:$AG$536,26,FALSE)</f>
        <v>NO</v>
      </c>
      <c r="AJ235" s="63" t="s">
        <v>301</v>
      </c>
      <c r="AK235" s="63" t="s">
        <v>304</v>
      </c>
      <c r="AL235" s="63" t="str">
        <f>VLOOKUP(G235,'Sheet 1 (2)'!$H$4:$AH$536,27,FALSE)</f>
        <v/>
      </c>
      <c r="AM235" s="63" t="s">
        <v>1485</v>
      </c>
      <c r="AN235" s="63">
        <v>1</v>
      </c>
      <c r="AO235" s="63">
        <f t="shared" si="36"/>
        <v>0</v>
      </c>
      <c r="AP235" s="71" t="s">
        <v>301</v>
      </c>
      <c r="AQ235" s="71"/>
      <c r="AR235" s="71" t="s">
        <v>329</v>
      </c>
    </row>
    <row r="236" spans="1:44" ht="15.75" customHeight="1">
      <c r="A236" s="63" t="s">
        <v>1441</v>
      </c>
      <c r="B236" s="63" t="s">
        <v>114</v>
      </c>
      <c r="C236" s="63" t="s">
        <v>1478</v>
      </c>
      <c r="D236" s="63" t="s">
        <v>120</v>
      </c>
      <c r="E236" s="63" t="s">
        <v>1479</v>
      </c>
      <c r="F236" s="63" t="s">
        <v>121</v>
      </c>
      <c r="G236" s="63" t="s">
        <v>1501</v>
      </c>
      <c r="H236" s="63" t="s">
        <v>1502</v>
      </c>
      <c r="I236" s="63" t="s">
        <v>329</v>
      </c>
      <c r="J236" s="63"/>
      <c r="K236" s="63"/>
      <c r="L236" s="63" t="s">
        <v>1119</v>
      </c>
      <c r="M236" s="63" t="s">
        <v>1503</v>
      </c>
      <c r="N236" s="63" t="s">
        <v>304</v>
      </c>
      <c r="O236" s="63" t="str">
        <f>VLOOKUP(G236,'Sheet 1 (2)'!$H$4:$M$536,6,FALSE)</f>
        <v/>
      </c>
      <c r="P236" s="63" t="str">
        <f t="shared" si="38"/>
        <v/>
      </c>
      <c r="Q236" s="63"/>
      <c r="R236" s="63" t="s">
        <v>1483</v>
      </c>
      <c r="S236" s="63" t="s">
        <v>304</v>
      </c>
      <c r="T236" s="63" t="str">
        <f>VLOOKUP(G236,'Sheet 1 (2)'!$H$4:$O$536,8,FALSE)</f>
        <v/>
      </c>
      <c r="U236" s="63" t="str">
        <f t="shared" si="39"/>
        <v/>
      </c>
      <c r="V236" s="63"/>
      <c r="W236" s="63" t="s">
        <v>304</v>
      </c>
      <c r="X236" s="63" t="str">
        <f>VLOOKUP(G236,'Sheet 1 (2)'!$H$4:$Q$536,10,FALSE)</f>
        <v/>
      </c>
      <c r="Y236" s="63" t="str">
        <f t="shared" si="40"/>
        <v/>
      </c>
      <c r="Z236" s="63"/>
      <c r="AA236" s="63" t="s">
        <v>304</v>
      </c>
      <c r="AB236" s="63" t="str">
        <f>VLOOKUP(G236,'Sheet 1 (2)'!$H$4:$S$536,12,FALSE)</f>
        <v/>
      </c>
      <c r="AC236" s="63" t="str">
        <f t="shared" si="41"/>
        <v/>
      </c>
      <c r="AD236" s="63" t="s">
        <v>304</v>
      </c>
      <c r="AE236" s="63" t="str">
        <f>VLOOKUP(G236,'Sheet 1 (2)'!$H$4:$AF$536,25,FALSE)</f>
        <v/>
      </c>
      <c r="AF236" s="63" t="s">
        <v>588</v>
      </c>
      <c r="AG236" s="63" t="str">
        <f t="shared" si="42"/>
        <v/>
      </c>
      <c r="AH236" s="63" t="s">
        <v>304</v>
      </c>
      <c r="AI236" s="63" t="str">
        <f>VLOOKUP(G236,'Sheet 1 (2)'!$H$4:$AG$536,26,FALSE)</f>
        <v>NO</v>
      </c>
      <c r="AJ236" s="63" t="s">
        <v>301</v>
      </c>
      <c r="AK236" s="63" t="s">
        <v>304</v>
      </c>
      <c r="AL236" s="63" t="str">
        <f>VLOOKUP(G236,'Sheet 1 (2)'!$H$4:$AH$536,27,FALSE)</f>
        <v/>
      </c>
      <c r="AM236" s="63" t="s">
        <v>1485</v>
      </c>
      <c r="AN236" s="63">
        <v>1</v>
      </c>
      <c r="AO236" s="63">
        <f t="shared" si="36"/>
        <v>0</v>
      </c>
      <c r="AP236" s="71" t="s">
        <v>301</v>
      </c>
      <c r="AQ236" s="71"/>
      <c r="AR236" s="71" t="s">
        <v>329</v>
      </c>
    </row>
    <row r="237" spans="1:44" ht="15.75" customHeight="1">
      <c r="A237" s="63" t="s">
        <v>1441</v>
      </c>
      <c r="B237" s="63" t="s">
        <v>114</v>
      </c>
      <c r="C237" s="63" t="s">
        <v>1478</v>
      </c>
      <c r="D237" s="63" t="s">
        <v>120</v>
      </c>
      <c r="E237" s="63" t="s">
        <v>1479</v>
      </c>
      <c r="F237" s="63" t="s">
        <v>121</v>
      </c>
      <c r="G237" s="63" t="s">
        <v>1504</v>
      </c>
      <c r="H237" s="63" t="s">
        <v>1505</v>
      </c>
      <c r="I237" s="63" t="s">
        <v>329</v>
      </c>
      <c r="J237" s="63"/>
      <c r="K237" s="63"/>
      <c r="L237" s="63" t="s">
        <v>1119</v>
      </c>
      <c r="M237" s="63" t="s">
        <v>1506</v>
      </c>
      <c r="N237" s="63" t="s">
        <v>304</v>
      </c>
      <c r="O237" s="63" t="str">
        <f>VLOOKUP(G237,'Sheet 1 (2)'!$H$4:$M$536,6,FALSE)</f>
        <v/>
      </c>
      <c r="P237" s="63" t="str">
        <f t="shared" si="38"/>
        <v/>
      </c>
      <c r="Q237" s="63"/>
      <c r="R237" s="63" t="s">
        <v>1483</v>
      </c>
      <c r="S237" s="63" t="s">
        <v>304</v>
      </c>
      <c r="T237" s="63" t="str">
        <f>VLOOKUP(G237,'Sheet 1 (2)'!$H$4:$O$536,8,FALSE)</f>
        <v/>
      </c>
      <c r="U237" s="63" t="str">
        <f t="shared" si="39"/>
        <v/>
      </c>
      <c r="V237" s="63"/>
      <c r="W237" s="63" t="s">
        <v>304</v>
      </c>
      <c r="X237" s="63" t="str">
        <f>VLOOKUP(G237,'Sheet 1 (2)'!$H$4:$Q$536,10,FALSE)</f>
        <v/>
      </c>
      <c r="Y237" s="63" t="str">
        <f t="shared" si="40"/>
        <v/>
      </c>
      <c r="Z237" s="63"/>
      <c r="AA237" s="63" t="s">
        <v>304</v>
      </c>
      <c r="AB237" s="63" t="str">
        <f>VLOOKUP(G237,'Sheet 1 (2)'!$H$4:$S$536,12,FALSE)</f>
        <v/>
      </c>
      <c r="AC237" s="63" t="str">
        <f t="shared" si="41"/>
        <v/>
      </c>
      <c r="AD237" s="63" t="s">
        <v>304</v>
      </c>
      <c r="AE237" s="63" t="str">
        <f>VLOOKUP(G237,'Sheet 1 (2)'!$H$4:$AF$536,25,FALSE)</f>
        <v/>
      </c>
      <c r="AF237" s="63" t="s">
        <v>588</v>
      </c>
      <c r="AG237" s="63" t="str">
        <f t="shared" si="42"/>
        <v/>
      </c>
      <c r="AH237" s="63" t="s">
        <v>304</v>
      </c>
      <c r="AI237" s="63" t="str">
        <f>VLOOKUP(G237,'Sheet 1 (2)'!$H$4:$AG$536,26,FALSE)</f>
        <v>NO</v>
      </c>
      <c r="AJ237" s="63" t="s">
        <v>301</v>
      </c>
      <c r="AK237" s="63" t="s">
        <v>304</v>
      </c>
      <c r="AL237" s="63" t="str">
        <f>VLOOKUP(G237,'Sheet 1 (2)'!$H$4:$AH$536,27,FALSE)</f>
        <v/>
      </c>
      <c r="AM237" s="63" t="s">
        <v>1485</v>
      </c>
      <c r="AN237" s="63">
        <v>1</v>
      </c>
      <c r="AO237" s="63">
        <f t="shared" si="36"/>
        <v>0</v>
      </c>
      <c r="AP237" s="71" t="s">
        <v>301</v>
      </c>
      <c r="AQ237" s="71"/>
      <c r="AR237" s="71" t="s">
        <v>329</v>
      </c>
    </row>
    <row r="238" spans="1:44" ht="15.75" customHeight="1">
      <c r="A238" s="63" t="s">
        <v>1441</v>
      </c>
      <c r="B238" s="63" t="s">
        <v>114</v>
      </c>
      <c r="C238" s="63" t="s">
        <v>1478</v>
      </c>
      <c r="D238" s="63" t="s">
        <v>120</v>
      </c>
      <c r="E238" s="63" t="s">
        <v>1479</v>
      </c>
      <c r="F238" s="63" t="s">
        <v>121</v>
      </c>
      <c r="G238" s="63" t="s">
        <v>1507</v>
      </c>
      <c r="H238" s="63" t="s">
        <v>1508</v>
      </c>
      <c r="I238" s="63" t="s">
        <v>329</v>
      </c>
      <c r="J238" s="63"/>
      <c r="K238" s="63"/>
      <c r="L238" s="63" t="s">
        <v>1119</v>
      </c>
      <c r="M238" s="63" t="s">
        <v>1509</v>
      </c>
      <c r="N238" s="63" t="s">
        <v>304</v>
      </c>
      <c r="O238" s="63" t="str">
        <f>VLOOKUP(G238,'Sheet 1 (2)'!$H$4:$M$536,6,FALSE)</f>
        <v/>
      </c>
      <c r="P238" s="63" t="str">
        <f t="shared" si="38"/>
        <v/>
      </c>
      <c r="Q238" s="63"/>
      <c r="R238" s="63" t="s">
        <v>1483</v>
      </c>
      <c r="S238" s="63" t="s">
        <v>304</v>
      </c>
      <c r="T238" s="63" t="str">
        <f>VLOOKUP(G238,'Sheet 1 (2)'!$H$4:$O$536,8,FALSE)</f>
        <v/>
      </c>
      <c r="U238" s="63" t="str">
        <f t="shared" si="39"/>
        <v/>
      </c>
      <c r="V238" s="63"/>
      <c r="W238" s="63" t="s">
        <v>304</v>
      </c>
      <c r="X238" s="63" t="str">
        <f>VLOOKUP(G238,'Sheet 1 (2)'!$H$4:$Q$536,10,FALSE)</f>
        <v/>
      </c>
      <c r="Y238" s="63" t="str">
        <f t="shared" si="40"/>
        <v/>
      </c>
      <c r="Z238" s="63"/>
      <c r="AA238" s="63" t="s">
        <v>304</v>
      </c>
      <c r="AB238" s="63" t="str">
        <f>VLOOKUP(G238,'Sheet 1 (2)'!$H$4:$S$536,12,FALSE)</f>
        <v/>
      </c>
      <c r="AC238" s="63" t="str">
        <f t="shared" si="41"/>
        <v/>
      </c>
      <c r="AD238" s="63" t="s">
        <v>304</v>
      </c>
      <c r="AE238" s="63" t="str">
        <f>VLOOKUP(G238,'Sheet 1 (2)'!$H$4:$AF$536,25,FALSE)</f>
        <v/>
      </c>
      <c r="AF238" s="63" t="s">
        <v>588</v>
      </c>
      <c r="AG238" s="63" t="str">
        <f t="shared" si="42"/>
        <v/>
      </c>
      <c r="AH238" s="63" t="s">
        <v>304</v>
      </c>
      <c r="AI238" s="63" t="str">
        <f>VLOOKUP(G238,'Sheet 1 (2)'!$H$4:$AG$536,26,FALSE)</f>
        <v>NO</v>
      </c>
      <c r="AJ238" s="63" t="s">
        <v>301</v>
      </c>
      <c r="AK238" s="63" t="s">
        <v>304</v>
      </c>
      <c r="AL238" s="63" t="str">
        <f>VLOOKUP(G238,'Sheet 1 (2)'!$H$4:$AH$536,27,FALSE)</f>
        <v/>
      </c>
      <c r="AM238" s="63" t="s">
        <v>1485</v>
      </c>
      <c r="AN238" s="63">
        <v>1</v>
      </c>
      <c r="AO238" s="63">
        <f t="shared" si="36"/>
        <v>0</v>
      </c>
      <c r="AP238" s="71" t="s">
        <v>301</v>
      </c>
      <c r="AQ238" s="71"/>
      <c r="AR238" s="71" t="s">
        <v>329</v>
      </c>
    </row>
    <row r="239" spans="1:44" ht="15.75" customHeight="1">
      <c r="A239" s="63" t="s">
        <v>1441</v>
      </c>
      <c r="B239" s="63" t="s">
        <v>114</v>
      </c>
      <c r="C239" s="63" t="s">
        <v>1478</v>
      </c>
      <c r="D239" s="63" t="s">
        <v>120</v>
      </c>
      <c r="E239" s="63" t="s">
        <v>1479</v>
      </c>
      <c r="F239" s="63" t="s">
        <v>121</v>
      </c>
      <c r="G239" s="63" t="s">
        <v>1510</v>
      </c>
      <c r="H239" s="63" t="s">
        <v>1511</v>
      </c>
      <c r="I239" s="63" t="s">
        <v>329</v>
      </c>
      <c r="J239" s="63"/>
      <c r="K239" s="63"/>
      <c r="L239" s="63" t="s">
        <v>1119</v>
      </c>
      <c r="M239" s="63" t="s">
        <v>1512</v>
      </c>
      <c r="N239" s="63" t="s">
        <v>304</v>
      </c>
      <c r="O239" s="63" t="str">
        <f>VLOOKUP(G239,'Sheet 1 (2)'!$H$4:$M$536,6,FALSE)</f>
        <v/>
      </c>
      <c r="P239" s="63" t="str">
        <f t="shared" si="38"/>
        <v/>
      </c>
      <c r="Q239" s="63"/>
      <c r="R239" s="63" t="s">
        <v>1483</v>
      </c>
      <c r="S239" s="63" t="s">
        <v>304</v>
      </c>
      <c r="T239" s="63" t="str">
        <f>VLOOKUP(G239,'Sheet 1 (2)'!$H$4:$O$536,8,FALSE)</f>
        <v/>
      </c>
      <c r="U239" s="63" t="str">
        <f t="shared" si="39"/>
        <v/>
      </c>
      <c r="V239" s="63"/>
      <c r="W239" s="63" t="s">
        <v>304</v>
      </c>
      <c r="X239" s="63" t="str">
        <f>VLOOKUP(G239,'Sheet 1 (2)'!$H$4:$Q$536,10,FALSE)</f>
        <v/>
      </c>
      <c r="Y239" s="63" t="str">
        <f t="shared" si="40"/>
        <v/>
      </c>
      <c r="Z239" s="63"/>
      <c r="AA239" s="63" t="s">
        <v>304</v>
      </c>
      <c r="AB239" s="63" t="str">
        <f>VLOOKUP(G239,'Sheet 1 (2)'!$H$4:$S$536,12,FALSE)</f>
        <v/>
      </c>
      <c r="AC239" s="63" t="str">
        <f t="shared" si="41"/>
        <v/>
      </c>
      <c r="AD239" s="63" t="s">
        <v>304</v>
      </c>
      <c r="AE239" s="63" t="str">
        <f>VLOOKUP(G239,'Sheet 1 (2)'!$H$4:$AF$536,25,FALSE)</f>
        <v/>
      </c>
      <c r="AF239" s="63" t="s">
        <v>588</v>
      </c>
      <c r="AG239" s="63" t="str">
        <f t="shared" si="42"/>
        <v/>
      </c>
      <c r="AH239" s="63" t="s">
        <v>304</v>
      </c>
      <c r="AI239" s="63" t="str">
        <f>VLOOKUP(G239,'Sheet 1 (2)'!$H$4:$AG$536,26,FALSE)</f>
        <v>NO</v>
      </c>
      <c r="AJ239" s="63" t="s">
        <v>301</v>
      </c>
      <c r="AK239" s="63" t="s">
        <v>304</v>
      </c>
      <c r="AL239" s="63" t="str">
        <f>VLOOKUP(G239,'Sheet 1 (2)'!$H$4:$AH$536,27,FALSE)</f>
        <v/>
      </c>
      <c r="AM239" s="63" t="s">
        <v>1485</v>
      </c>
      <c r="AN239" s="63">
        <v>1</v>
      </c>
      <c r="AO239" s="63">
        <f t="shared" si="36"/>
        <v>0</v>
      </c>
      <c r="AP239" s="71" t="s">
        <v>301</v>
      </c>
      <c r="AQ239" s="71"/>
      <c r="AR239" s="71" t="s">
        <v>329</v>
      </c>
    </row>
    <row r="240" spans="1:44" ht="15.75" customHeight="1">
      <c r="A240" s="63" t="s">
        <v>1441</v>
      </c>
      <c r="B240" s="63" t="s">
        <v>114</v>
      </c>
      <c r="C240" s="63" t="s">
        <v>1478</v>
      </c>
      <c r="D240" s="63" t="s">
        <v>120</v>
      </c>
      <c r="E240" s="63" t="s">
        <v>1479</v>
      </c>
      <c r="F240" s="63" t="s">
        <v>121</v>
      </c>
      <c r="G240" s="63" t="s">
        <v>1513</v>
      </c>
      <c r="H240" s="63" t="s">
        <v>1514</v>
      </c>
      <c r="I240" s="63" t="s">
        <v>329</v>
      </c>
      <c r="J240" s="63"/>
      <c r="K240" s="63"/>
      <c r="L240" s="63" t="s">
        <v>1119</v>
      </c>
      <c r="M240" s="63" t="s">
        <v>1515</v>
      </c>
      <c r="N240" s="63" t="s">
        <v>304</v>
      </c>
      <c r="O240" s="63" t="str">
        <f>VLOOKUP(G240,'Sheet 1 (2)'!$H$4:$M$536,6,FALSE)</f>
        <v/>
      </c>
      <c r="P240" s="63" t="str">
        <f t="shared" si="38"/>
        <v/>
      </c>
      <c r="Q240" s="63"/>
      <c r="R240" s="63"/>
      <c r="S240" s="63" t="s">
        <v>304</v>
      </c>
      <c r="T240" s="63" t="str">
        <f>VLOOKUP(G240,'Sheet 1 (2)'!$H$4:$O$536,8,FALSE)</f>
        <v/>
      </c>
      <c r="U240" s="63" t="str">
        <f t="shared" si="39"/>
        <v/>
      </c>
      <c r="V240" s="63"/>
      <c r="W240" s="63" t="s">
        <v>304</v>
      </c>
      <c r="X240" s="63" t="str">
        <f>VLOOKUP(G240,'Sheet 1 (2)'!$H$4:$Q$536,10,FALSE)</f>
        <v/>
      </c>
      <c r="Y240" s="63" t="str">
        <f t="shared" si="40"/>
        <v/>
      </c>
      <c r="Z240" s="63"/>
      <c r="AA240" s="63" t="s">
        <v>304</v>
      </c>
      <c r="AB240" s="63" t="str">
        <f>VLOOKUP(G240,'Sheet 1 (2)'!$H$4:$S$536,12,FALSE)</f>
        <v/>
      </c>
      <c r="AC240" s="63" t="str">
        <f t="shared" si="41"/>
        <v/>
      </c>
      <c r="AD240" s="63" t="s">
        <v>304</v>
      </c>
      <c r="AE240" s="63" t="str">
        <f>VLOOKUP(G240,'Sheet 1 (2)'!$H$4:$AF$536,25,FALSE)</f>
        <v/>
      </c>
      <c r="AF240" s="63" t="s">
        <v>588</v>
      </c>
      <c r="AG240" s="63" t="str">
        <f t="shared" si="42"/>
        <v/>
      </c>
      <c r="AH240" s="63" t="s">
        <v>304</v>
      </c>
      <c r="AI240" s="63" t="str">
        <f>VLOOKUP(G240,'Sheet 1 (2)'!$H$4:$AG$536,26,FALSE)</f>
        <v>NO</v>
      </c>
      <c r="AJ240" s="63" t="s">
        <v>301</v>
      </c>
      <c r="AK240" s="63" t="s">
        <v>304</v>
      </c>
      <c r="AL240" s="63" t="str">
        <f>VLOOKUP(G240,'Sheet 1 (2)'!$H$4:$AH$536,27,FALSE)</f>
        <v/>
      </c>
      <c r="AM240" s="63" t="s">
        <v>1485</v>
      </c>
      <c r="AN240" s="63">
        <v>1</v>
      </c>
      <c r="AO240" s="63">
        <f t="shared" si="36"/>
        <v>0</v>
      </c>
      <c r="AP240" s="71" t="s">
        <v>301</v>
      </c>
      <c r="AQ240" s="71"/>
      <c r="AR240" s="71" t="s">
        <v>329</v>
      </c>
    </row>
    <row r="241" spans="1:44" ht="15.75" customHeight="1">
      <c r="A241" s="63" t="s">
        <v>1441</v>
      </c>
      <c r="B241" s="63" t="s">
        <v>114</v>
      </c>
      <c r="C241" s="63" t="s">
        <v>1478</v>
      </c>
      <c r="D241" s="63" t="s">
        <v>120</v>
      </c>
      <c r="E241" s="63" t="s">
        <v>1479</v>
      </c>
      <c r="F241" s="63" t="s">
        <v>121</v>
      </c>
      <c r="G241" s="63" t="s">
        <v>1516</v>
      </c>
      <c r="H241" s="63" t="s">
        <v>1517</v>
      </c>
      <c r="I241" s="63" t="s">
        <v>329</v>
      </c>
      <c r="J241" s="63"/>
      <c r="K241" s="63"/>
      <c r="L241" s="63" t="s">
        <v>1119</v>
      </c>
      <c r="M241" s="63" t="s">
        <v>1518</v>
      </c>
      <c r="N241" s="63" t="s">
        <v>304</v>
      </c>
      <c r="O241" s="63" t="str">
        <f>VLOOKUP(G241,'Sheet 1 (2)'!$H$4:$M$536,6,FALSE)</f>
        <v/>
      </c>
      <c r="P241" s="63" t="str">
        <f t="shared" si="38"/>
        <v/>
      </c>
      <c r="Q241" s="63"/>
      <c r="R241" s="63"/>
      <c r="S241" s="63" t="s">
        <v>304</v>
      </c>
      <c r="T241" s="63" t="str">
        <f>VLOOKUP(G241,'Sheet 1 (2)'!$H$4:$O$536,8,FALSE)</f>
        <v/>
      </c>
      <c r="U241" s="63" t="str">
        <f t="shared" si="39"/>
        <v/>
      </c>
      <c r="V241" s="63"/>
      <c r="W241" s="63" t="s">
        <v>304</v>
      </c>
      <c r="X241" s="63" t="str">
        <f>VLOOKUP(G241,'Sheet 1 (2)'!$H$4:$Q$536,10,FALSE)</f>
        <v/>
      </c>
      <c r="Y241" s="63" t="str">
        <f t="shared" si="40"/>
        <v/>
      </c>
      <c r="Z241" s="63"/>
      <c r="AA241" s="63" t="s">
        <v>304</v>
      </c>
      <c r="AB241" s="63" t="str">
        <f>VLOOKUP(G241,'Sheet 1 (2)'!$H$4:$S$536,12,FALSE)</f>
        <v/>
      </c>
      <c r="AC241" s="63" t="str">
        <f t="shared" si="41"/>
        <v/>
      </c>
      <c r="AD241" s="63" t="s">
        <v>304</v>
      </c>
      <c r="AE241" s="63" t="str">
        <f>VLOOKUP(G241,'Sheet 1 (2)'!$H$4:$AF$536,25,FALSE)</f>
        <v/>
      </c>
      <c r="AF241" s="63" t="s">
        <v>588</v>
      </c>
      <c r="AG241" s="63" t="str">
        <f t="shared" si="42"/>
        <v/>
      </c>
      <c r="AH241" s="63" t="s">
        <v>304</v>
      </c>
      <c r="AI241" s="63" t="str">
        <f>VLOOKUP(G241,'Sheet 1 (2)'!$H$4:$AG$536,26,FALSE)</f>
        <v>NO</v>
      </c>
      <c r="AJ241" s="63" t="s">
        <v>301</v>
      </c>
      <c r="AK241" s="63" t="s">
        <v>304</v>
      </c>
      <c r="AL241" s="63" t="str">
        <f>VLOOKUP(G241,'Sheet 1 (2)'!$H$4:$AH$536,27,FALSE)</f>
        <v/>
      </c>
      <c r="AM241" s="63" t="s">
        <v>1485</v>
      </c>
      <c r="AN241" s="63">
        <v>1</v>
      </c>
      <c r="AO241" s="63">
        <f t="shared" si="36"/>
        <v>0</v>
      </c>
      <c r="AP241" s="71" t="s">
        <v>301</v>
      </c>
      <c r="AQ241" s="71"/>
      <c r="AR241" s="71" t="s">
        <v>329</v>
      </c>
    </row>
    <row r="242" spans="1:44" ht="357.75" customHeight="1">
      <c r="A242" s="63" t="s">
        <v>1441</v>
      </c>
      <c r="B242" s="63" t="s">
        <v>114</v>
      </c>
      <c r="C242" s="63" t="s">
        <v>1478</v>
      </c>
      <c r="D242" s="63" t="s">
        <v>120</v>
      </c>
      <c r="E242" s="63" t="s">
        <v>1479</v>
      </c>
      <c r="F242" s="63" t="s">
        <v>121</v>
      </c>
      <c r="G242" s="63" t="s">
        <v>1519</v>
      </c>
      <c r="H242" s="63" t="s">
        <v>1520</v>
      </c>
      <c r="I242" s="63" t="s">
        <v>329</v>
      </c>
      <c r="J242" s="63"/>
      <c r="K242" s="63"/>
      <c r="L242" s="63" t="s">
        <v>1119</v>
      </c>
      <c r="M242" s="63" t="s">
        <v>1521</v>
      </c>
      <c r="N242" s="63" t="s">
        <v>304</v>
      </c>
      <c r="O242" s="63" t="str">
        <f>VLOOKUP(G242,'Sheet 1 (2)'!$H$4:$M$536,6,FALSE)</f>
        <v/>
      </c>
      <c r="P242" s="63" t="str">
        <f t="shared" si="38"/>
        <v/>
      </c>
      <c r="Q242" s="63"/>
      <c r="R242" s="63" t="s">
        <v>1483</v>
      </c>
      <c r="S242" s="63" t="s">
        <v>304</v>
      </c>
      <c r="T242" s="63" t="str">
        <f>VLOOKUP(G242,'Sheet 1 (2)'!$H$4:$O$536,8,FALSE)</f>
        <v/>
      </c>
      <c r="U242" s="63" t="str">
        <f t="shared" si="39"/>
        <v/>
      </c>
      <c r="V242" s="63"/>
      <c r="W242" s="63" t="s">
        <v>304</v>
      </c>
      <c r="X242" s="63" t="str">
        <f>VLOOKUP(G242,'Sheet 1 (2)'!$H$4:$Q$536,10,FALSE)</f>
        <v/>
      </c>
      <c r="Y242" s="63" t="str">
        <f t="shared" si="40"/>
        <v/>
      </c>
      <c r="Z242" s="63"/>
      <c r="AA242" s="63" t="s">
        <v>304</v>
      </c>
      <c r="AB242" s="63" t="str">
        <f>VLOOKUP(G242,'Sheet 1 (2)'!$H$4:$S$536,12,FALSE)</f>
        <v/>
      </c>
      <c r="AC242" s="63" t="str">
        <f t="shared" si="41"/>
        <v/>
      </c>
      <c r="AD242" s="63" t="s">
        <v>304</v>
      </c>
      <c r="AE242" s="63" t="str">
        <f>VLOOKUP(G242,'Sheet 1 (2)'!$H$4:$AF$536,25,FALSE)</f>
        <v/>
      </c>
      <c r="AF242" s="63" t="s">
        <v>1522</v>
      </c>
      <c r="AG242" s="63" t="str">
        <f t="shared" si="42"/>
        <v/>
      </c>
      <c r="AH242" s="63" t="s">
        <v>304</v>
      </c>
      <c r="AI242" s="63" t="str">
        <f>VLOOKUP(G242,'Sheet 1 (2)'!$H$4:$AG$536,26,FALSE)</f>
        <v>NO</v>
      </c>
      <c r="AJ242" s="63" t="s">
        <v>301</v>
      </c>
      <c r="AK242" s="63" t="s">
        <v>304</v>
      </c>
      <c r="AL242" s="63" t="str">
        <f>VLOOKUP(G242,'Sheet 1 (2)'!$H$4:$AH$536,27,FALSE)</f>
        <v/>
      </c>
      <c r="AM242" s="63" t="s">
        <v>1485</v>
      </c>
      <c r="AN242" s="63">
        <v>1</v>
      </c>
      <c r="AO242" s="63">
        <f t="shared" si="36"/>
        <v>0</v>
      </c>
      <c r="AP242" s="71" t="s">
        <v>301</v>
      </c>
      <c r="AQ242" s="71"/>
      <c r="AR242" s="71" t="s">
        <v>329</v>
      </c>
    </row>
    <row r="243" spans="1:44" ht="15.75" customHeight="1">
      <c r="A243" s="63" t="s">
        <v>1441</v>
      </c>
      <c r="B243" s="63" t="s">
        <v>114</v>
      </c>
      <c r="C243" s="63" t="s">
        <v>1478</v>
      </c>
      <c r="D243" s="63" t="s">
        <v>120</v>
      </c>
      <c r="E243" s="63" t="s">
        <v>1479</v>
      </c>
      <c r="F243" s="63" t="s">
        <v>121</v>
      </c>
      <c r="G243" s="63" t="s">
        <v>1523</v>
      </c>
      <c r="H243" s="63" t="s">
        <v>1524</v>
      </c>
      <c r="I243" s="63" t="s">
        <v>329</v>
      </c>
      <c r="J243" s="63"/>
      <c r="K243" s="63"/>
      <c r="L243" s="63" t="s">
        <v>1119</v>
      </c>
      <c r="M243" s="63" t="s">
        <v>1525</v>
      </c>
      <c r="N243" s="63" t="s">
        <v>304</v>
      </c>
      <c r="O243" s="63" t="str">
        <f>VLOOKUP(G243,'Sheet 1 (2)'!$H$4:$M$536,6,FALSE)</f>
        <v/>
      </c>
      <c r="P243" s="63" t="str">
        <f t="shared" si="38"/>
        <v/>
      </c>
      <c r="Q243" s="63"/>
      <c r="R243" s="63" t="s">
        <v>1483</v>
      </c>
      <c r="S243" s="63" t="s">
        <v>304</v>
      </c>
      <c r="T243" s="63" t="str">
        <f>VLOOKUP(G243,'Sheet 1 (2)'!$H$4:$O$536,8,FALSE)</f>
        <v/>
      </c>
      <c r="U243" s="63" t="str">
        <f t="shared" si="39"/>
        <v/>
      </c>
      <c r="V243" s="63"/>
      <c r="W243" s="63" t="s">
        <v>304</v>
      </c>
      <c r="X243" s="63" t="str">
        <f>VLOOKUP(G243,'Sheet 1 (2)'!$H$4:$Q$536,10,FALSE)</f>
        <v/>
      </c>
      <c r="Y243" s="63" t="str">
        <f t="shared" si="40"/>
        <v/>
      </c>
      <c r="Z243" s="63"/>
      <c r="AA243" s="63" t="s">
        <v>304</v>
      </c>
      <c r="AB243" s="63" t="str">
        <f>VLOOKUP(G243,'Sheet 1 (2)'!$H$4:$S$536,12,FALSE)</f>
        <v/>
      </c>
      <c r="AC243" s="63" t="str">
        <f t="shared" si="41"/>
        <v/>
      </c>
      <c r="AD243" s="63" t="s">
        <v>304</v>
      </c>
      <c r="AE243" s="63" t="str">
        <f>VLOOKUP(G243,'Sheet 1 (2)'!$H$4:$AF$536,25,FALSE)</f>
        <v/>
      </c>
      <c r="AF243" s="63" t="s">
        <v>588</v>
      </c>
      <c r="AG243" s="63" t="str">
        <f t="shared" si="42"/>
        <v/>
      </c>
      <c r="AH243" s="63" t="s">
        <v>304</v>
      </c>
      <c r="AI243" s="63" t="str">
        <f>VLOOKUP(G243,'Sheet 1 (2)'!$H$4:$AG$536,26,FALSE)</f>
        <v>NO</v>
      </c>
      <c r="AJ243" s="63" t="s">
        <v>301</v>
      </c>
      <c r="AK243" s="63" t="s">
        <v>304</v>
      </c>
      <c r="AL243" s="63" t="str">
        <f>VLOOKUP(G243,'Sheet 1 (2)'!$H$4:$AH$536,27,FALSE)</f>
        <v/>
      </c>
      <c r="AM243" s="63" t="s">
        <v>1485</v>
      </c>
      <c r="AN243" s="63">
        <v>1</v>
      </c>
      <c r="AO243" s="63">
        <f t="shared" si="36"/>
        <v>0</v>
      </c>
      <c r="AP243" s="71" t="s">
        <v>301</v>
      </c>
      <c r="AQ243" s="71"/>
      <c r="AR243" s="71" t="s">
        <v>329</v>
      </c>
    </row>
    <row r="244" spans="1:44" ht="15.75" customHeight="1">
      <c r="A244" s="63" t="s">
        <v>1441</v>
      </c>
      <c r="B244" s="63" t="s">
        <v>114</v>
      </c>
      <c r="C244" s="63" t="s">
        <v>1526</v>
      </c>
      <c r="D244" s="63" t="s">
        <v>122</v>
      </c>
      <c r="E244" s="63" t="s">
        <v>1527</v>
      </c>
      <c r="F244" s="63" t="s">
        <v>123</v>
      </c>
      <c r="G244" s="63" t="s">
        <v>1528</v>
      </c>
      <c r="H244" s="63" t="s">
        <v>1529</v>
      </c>
      <c r="I244" s="63" t="s">
        <v>329</v>
      </c>
      <c r="J244" s="63"/>
      <c r="K244" s="63"/>
      <c r="L244" s="63" t="s">
        <v>1530</v>
      </c>
      <c r="M244" s="63" t="s">
        <v>1531</v>
      </c>
      <c r="N244" s="63" t="s">
        <v>304</v>
      </c>
      <c r="O244" s="63" t="str">
        <f>VLOOKUP(G244,'Sheet 1 (2)'!$H$4:$M$536,6,FALSE)</f>
        <v/>
      </c>
      <c r="P244" s="63" t="str">
        <f t="shared" si="38"/>
        <v/>
      </c>
      <c r="Q244" s="63"/>
      <c r="R244" s="63" t="s">
        <v>498</v>
      </c>
      <c r="S244" s="63" t="s">
        <v>304</v>
      </c>
      <c r="T244" s="63" t="str">
        <f>VLOOKUP(G244,'Sheet 1 (2)'!$H$4:$O$536,8,FALSE)</f>
        <v/>
      </c>
      <c r="U244" s="63" t="str">
        <f t="shared" si="39"/>
        <v/>
      </c>
      <c r="V244" s="63" t="s">
        <v>1532</v>
      </c>
      <c r="W244" s="63" t="s">
        <v>304</v>
      </c>
      <c r="X244" s="63" t="str">
        <f>VLOOKUP(G244,'Sheet 1 (2)'!$H$4:$Q$536,10,FALSE)</f>
        <v/>
      </c>
      <c r="Y244" s="63" t="str">
        <f t="shared" si="40"/>
        <v/>
      </c>
      <c r="Z244" s="63" t="s">
        <v>1528</v>
      </c>
      <c r="AA244" s="63" t="s">
        <v>304</v>
      </c>
      <c r="AB244" s="63" t="str">
        <f>VLOOKUP(G244,'Sheet 1 (2)'!$H$4:$S$536,12,FALSE)</f>
        <v/>
      </c>
      <c r="AC244" s="63" t="str">
        <f t="shared" si="41"/>
        <v/>
      </c>
      <c r="AD244" s="63" t="s">
        <v>304</v>
      </c>
      <c r="AE244" s="63" t="str">
        <f>VLOOKUP(G244,'Sheet 1 (2)'!$H$4:$AF$536,25,FALSE)</f>
        <v/>
      </c>
      <c r="AF244" s="63" t="s">
        <v>334</v>
      </c>
      <c r="AG244" s="63" t="str">
        <f t="shared" si="42"/>
        <v/>
      </c>
      <c r="AH244" s="63" t="s">
        <v>304</v>
      </c>
      <c r="AI244" s="63" t="str">
        <f>VLOOKUP(G244,'Sheet 1 (2)'!$H$4:$AG$536,26,FALSE)</f>
        <v>NO</v>
      </c>
      <c r="AJ244" s="63" t="s">
        <v>301</v>
      </c>
      <c r="AK244" s="63" t="s">
        <v>304</v>
      </c>
      <c r="AL244" s="63" t="str">
        <f>VLOOKUP(G244,'Sheet 1 (2)'!$H$4:$AH$536,27,FALSE)</f>
        <v>Nos enviarán el código HIS y el porcentaje de crecimiento para el próximo año.</v>
      </c>
      <c r="AM244" s="63" t="str">
        <f t="shared" ref="AM244:AM268" si="44">IF(AK244&lt;&gt;"",AK244,AL244)</f>
        <v>Nos enviarán el código HIS y el porcentaje de crecimiento para el próximo año.</v>
      </c>
      <c r="AN244" s="63">
        <v>1</v>
      </c>
      <c r="AO244" s="63">
        <f t="shared" si="36"/>
        <v>0</v>
      </c>
      <c r="AP244" s="71" t="s">
        <v>301</v>
      </c>
      <c r="AQ244" s="71"/>
      <c r="AR244" s="71" t="s">
        <v>329</v>
      </c>
    </row>
    <row r="245" spans="1:44" ht="15.75" customHeight="1">
      <c r="A245" s="63" t="s">
        <v>1441</v>
      </c>
      <c r="B245" s="63" t="s">
        <v>114</v>
      </c>
      <c r="C245" s="63" t="s">
        <v>1533</v>
      </c>
      <c r="D245" s="63" t="s">
        <v>124</v>
      </c>
      <c r="E245" s="63" t="s">
        <v>1534</v>
      </c>
      <c r="F245" s="63" t="s">
        <v>125</v>
      </c>
      <c r="G245" s="63" t="s">
        <v>1535</v>
      </c>
      <c r="H245" s="63" t="s">
        <v>1536</v>
      </c>
      <c r="I245" s="63" t="s">
        <v>329</v>
      </c>
      <c r="J245" s="63"/>
      <c r="K245" s="63"/>
      <c r="L245" s="63" t="s">
        <v>1234</v>
      </c>
      <c r="M245" s="63" t="s">
        <v>1537</v>
      </c>
      <c r="N245" s="63" t="s">
        <v>304</v>
      </c>
      <c r="O245" s="63" t="str">
        <f>VLOOKUP(G245,'Sheet 1 (2)'!$H$4:$M$536,6,FALSE)</f>
        <v/>
      </c>
      <c r="P245" s="63" t="str">
        <f t="shared" si="38"/>
        <v/>
      </c>
      <c r="Q245" s="63"/>
      <c r="R245" s="63" t="s">
        <v>498</v>
      </c>
      <c r="S245" s="63" t="s">
        <v>304</v>
      </c>
      <c r="T245" s="63" t="str">
        <f>VLOOKUP(G245,'Sheet 1 (2)'!$H$4:$O$536,8,FALSE)</f>
        <v/>
      </c>
      <c r="U245" s="63" t="str">
        <f t="shared" si="39"/>
        <v/>
      </c>
      <c r="V245" s="63" t="s">
        <v>1538</v>
      </c>
      <c r="W245" s="63" t="s">
        <v>304</v>
      </c>
      <c r="X245" s="63" t="str">
        <f>VLOOKUP(G245,'Sheet 1 (2)'!$H$4:$Q$536,10,FALSE)</f>
        <v/>
      </c>
      <c r="Y245" s="63" t="str">
        <f t="shared" si="40"/>
        <v/>
      </c>
      <c r="Z245" s="63" t="s">
        <v>1539</v>
      </c>
      <c r="AA245" s="63" t="s">
        <v>304</v>
      </c>
      <c r="AB245" s="63" t="str">
        <f>VLOOKUP(G245,'Sheet 1 (2)'!$H$4:$S$536,12,FALSE)</f>
        <v/>
      </c>
      <c r="AC245" s="63" t="str">
        <f t="shared" si="41"/>
        <v/>
      </c>
      <c r="AD245" s="63" t="s">
        <v>304</v>
      </c>
      <c r="AE245" s="63" t="str">
        <f>VLOOKUP(G245,'Sheet 1 (2)'!$H$4:$AF$536,25,FALSE)</f>
        <v/>
      </c>
      <c r="AF245" s="63" t="s">
        <v>504</v>
      </c>
      <c r="AG245" s="63" t="str">
        <f t="shared" si="42"/>
        <v/>
      </c>
      <c r="AH245" s="63" t="s">
        <v>304</v>
      </c>
      <c r="AI245" s="63" t="str">
        <f>VLOOKUP(G245,'Sheet 1 (2)'!$H$4:$AG$536,26,FALSE)</f>
        <v>NO</v>
      </c>
      <c r="AJ245" s="63" t="s">
        <v>301</v>
      </c>
      <c r="AK245" s="63" t="s">
        <v>304</v>
      </c>
      <c r="AL245" s="63" t="str">
        <f>VLOOKUP(G245,'Sheet 1 (2)'!$H$4:$AH$536,27,FALSE)</f>
        <v>Consulta. Claridad en el criterio de programación</v>
      </c>
      <c r="AM245" s="63" t="str">
        <f t="shared" si="44"/>
        <v>Consulta. Claridad en el criterio de programación</v>
      </c>
      <c r="AN245" s="63">
        <v>1</v>
      </c>
      <c r="AO245" s="63">
        <f t="shared" si="36"/>
        <v>0</v>
      </c>
      <c r="AP245" s="71"/>
      <c r="AQ245" s="71"/>
      <c r="AR245" s="71"/>
    </row>
    <row r="246" spans="1:44" ht="15.75" customHeight="1">
      <c r="A246" s="63" t="s">
        <v>1441</v>
      </c>
      <c r="B246" s="63" t="s">
        <v>114</v>
      </c>
      <c r="C246" s="63" t="s">
        <v>1533</v>
      </c>
      <c r="D246" s="63" t="s">
        <v>124</v>
      </c>
      <c r="E246" s="63" t="s">
        <v>1534</v>
      </c>
      <c r="F246" s="63" t="s">
        <v>125</v>
      </c>
      <c r="G246" s="63" t="s">
        <v>1540</v>
      </c>
      <c r="H246" s="63" t="s">
        <v>1541</v>
      </c>
      <c r="I246" s="63" t="s">
        <v>329</v>
      </c>
      <c r="J246" s="63"/>
      <c r="K246" s="63"/>
      <c r="L246" s="63" t="s">
        <v>388</v>
      </c>
      <c r="M246" s="63" t="s">
        <v>1542</v>
      </c>
      <c r="N246" s="63" t="s">
        <v>304</v>
      </c>
      <c r="O246" s="63" t="str">
        <f>VLOOKUP(G246,'Sheet 1 (2)'!$H$4:$M$536,6,FALSE)</f>
        <v/>
      </c>
      <c r="P246" s="63" t="str">
        <f t="shared" si="38"/>
        <v/>
      </c>
      <c r="Q246" s="63"/>
      <c r="R246" s="63" t="s">
        <v>498</v>
      </c>
      <c r="S246" s="63" t="s">
        <v>304</v>
      </c>
      <c r="T246" s="63" t="str">
        <f>VLOOKUP(G246,'Sheet 1 (2)'!$H$4:$O$536,8,FALSE)</f>
        <v/>
      </c>
      <c r="U246" s="63" t="str">
        <f t="shared" si="39"/>
        <v/>
      </c>
      <c r="V246" s="63" t="s">
        <v>1538</v>
      </c>
      <c r="W246" s="63" t="s">
        <v>304</v>
      </c>
      <c r="X246" s="63" t="str">
        <f>VLOOKUP(G246,'Sheet 1 (2)'!$H$4:$Q$536,10,FALSE)</f>
        <v/>
      </c>
      <c r="Y246" s="63" t="str">
        <f t="shared" si="40"/>
        <v/>
      </c>
      <c r="Z246" s="63" t="s">
        <v>1543</v>
      </c>
      <c r="AA246" s="63" t="s">
        <v>304</v>
      </c>
      <c r="AB246" s="63" t="str">
        <f>VLOOKUP(G246,'Sheet 1 (2)'!$H$4:$S$536,12,FALSE)</f>
        <v/>
      </c>
      <c r="AC246" s="63" t="str">
        <f t="shared" si="41"/>
        <v/>
      </c>
      <c r="AD246" s="63" t="s">
        <v>304</v>
      </c>
      <c r="AE246" s="63" t="str">
        <f>VLOOKUP(G246,'Sheet 1 (2)'!$H$4:$AF$536,25,FALSE)</f>
        <v/>
      </c>
      <c r="AF246" s="63" t="s">
        <v>364</v>
      </c>
      <c r="AG246" s="63" t="str">
        <f t="shared" si="42"/>
        <v/>
      </c>
      <c r="AH246" s="63" t="s">
        <v>304</v>
      </c>
      <c r="AI246" s="63" t="str">
        <f>VLOOKUP(G246,'Sheet 1 (2)'!$H$4:$AG$536,26,FALSE)</f>
        <v>SI</v>
      </c>
      <c r="AJ246" s="63" t="s">
        <v>329</v>
      </c>
      <c r="AK246" s="63" t="s">
        <v>304</v>
      </c>
      <c r="AL246" s="63" t="str">
        <f>VLOOKUP(G246,'Sheet 1 (2)'!$H$4:$AH$536,27,FALSE)</f>
        <v>Consulta. Se podría utilizar única fuente de información HIS</v>
      </c>
      <c r="AM246" s="63" t="str">
        <f t="shared" si="44"/>
        <v>Consulta. Se podría utilizar única fuente de información HIS</v>
      </c>
      <c r="AN246" s="63">
        <v>1</v>
      </c>
      <c r="AO246" s="63">
        <f t="shared" si="36"/>
        <v>1</v>
      </c>
      <c r="AP246" s="71" t="s">
        <v>329</v>
      </c>
      <c r="AQ246" s="71" t="s">
        <v>1544</v>
      </c>
      <c r="AR246" s="71"/>
    </row>
    <row r="247" spans="1:44" ht="15.75" customHeight="1">
      <c r="A247" s="63" t="s">
        <v>1441</v>
      </c>
      <c r="B247" s="63" t="s">
        <v>114</v>
      </c>
      <c r="C247" s="63" t="s">
        <v>1533</v>
      </c>
      <c r="D247" s="63" t="s">
        <v>124</v>
      </c>
      <c r="E247" s="63" t="s">
        <v>1534</v>
      </c>
      <c r="F247" s="63" t="s">
        <v>125</v>
      </c>
      <c r="G247" s="63" t="s">
        <v>1545</v>
      </c>
      <c r="H247" s="63" t="s">
        <v>1546</v>
      </c>
      <c r="I247" s="63" t="s">
        <v>329</v>
      </c>
      <c r="J247" s="63"/>
      <c r="K247" s="63"/>
      <c r="L247" s="63" t="s">
        <v>388</v>
      </c>
      <c r="M247" s="63" t="s">
        <v>1547</v>
      </c>
      <c r="N247" s="63" t="s">
        <v>304</v>
      </c>
      <c r="O247" s="63" t="str">
        <f>VLOOKUP(G247,'Sheet 1 (2)'!$H$4:$M$536,6,FALSE)</f>
        <v/>
      </c>
      <c r="P247" s="63" t="str">
        <f t="shared" si="38"/>
        <v/>
      </c>
      <c r="Q247" s="63"/>
      <c r="R247" s="63" t="s">
        <v>498</v>
      </c>
      <c r="S247" s="63" t="s">
        <v>304</v>
      </c>
      <c r="T247" s="63" t="str">
        <f>VLOOKUP(G247,'Sheet 1 (2)'!$H$4:$O$536,8,FALSE)</f>
        <v/>
      </c>
      <c r="U247" s="63" t="str">
        <f t="shared" si="39"/>
        <v/>
      </c>
      <c r="V247" s="63" t="s">
        <v>1538</v>
      </c>
      <c r="W247" s="63" t="s">
        <v>304</v>
      </c>
      <c r="X247" s="63" t="str">
        <f>VLOOKUP(G247,'Sheet 1 (2)'!$H$4:$Q$536,10,FALSE)</f>
        <v/>
      </c>
      <c r="Y247" s="63" t="str">
        <f t="shared" si="40"/>
        <v/>
      </c>
      <c r="Z247" s="63" t="s">
        <v>1548</v>
      </c>
      <c r="AA247" s="63" t="s">
        <v>304</v>
      </c>
      <c r="AB247" s="63" t="str">
        <f>VLOOKUP(G247,'Sheet 1 (2)'!$H$4:$S$536,12,FALSE)</f>
        <v/>
      </c>
      <c r="AC247" s="63" t="str">
        <f t="shared" si="41"/>
        <v/>
      </c>
      <c r="AD247" s="63" t="s">
        <v>304</v>
      </c>
      <c r="AE247" s="63" t="str">
        <f>VLOOKUP(G247,'Sheet 1 (2)'!$H$4:$AF$536,25,FALSE)</f>
        <v/>
      </c>
      <c r="AF247" s="63" t="s">
        <v>364</v>
      </c>
      <c r="AG247" s="63" t="str">
        <f t="shared" si="42"/>
        <v/>
      </c>
      <c r="AH247" s="63" t="s">
        <v>304</v>
      </c>
      <c r="AI247" s="63" t="str">
        <f>VLOOKUP(G247,'Sheet 1 (2)'!$H$4:$AG$536,26,FALSE)</f>
        <v>SI</v>
      </c>
      <c r="AJ247" s="63" t="s">
        <v>329</v>
      </c>
      <c r="AK247" s="63" t="s">
        <v>304</v>
      </c>
      <c r="AL247" s="63" t="str">
        <f>VLOOKUP(G247,'Sheet 1 (2)'!$H$4:$AH$536,27,FALSE)</f>
        <v>Consulta. Se podría utilizar única fuente de información HIS</v>
      </c>
      <c r="AM247" s="63" t="str">
        <f t="shared" si="44"/>
        <v>Consulta. Se podría utilizar única fuente de información HIS</v>
      </c>
      <c r="AN247" s="63">
        <v>1</v>
      </c>
      <c r="AO247" s="63">
        <f t="shared" si="36"/>
        <v>1</v>
      </c>
      <c r="AP247" s="71" t="s">
        <v>329</v>
      </c>
      <c r="AQ247" s="71" t="s">
        <v>1544</v>
      </c>
      <c r="AR247" s="71"/>
    </row>
    <row r="248" spans="1:44" ht="15.75" customHeight="1">
      <c r="A248" s="63" t="s">
        <v>1441</v>
      </c>
      <c r="B248" s="63" t="s">
        <v>114</v>
      </c>
      <c r="C248" s="63" t="s">
        <v>1533</v>
      </c>
      <c r="D248" s="63" t="s">
        <v>124</v>
      </c>
      <c r="E248" s="63" t="s">
        <v>1534</v>
      </c>
      <c r="F248" s="63" t="s">
        <v>125</v>
      </c>
      <c r="G248" s="63" t="s">
        <v>1549</v>
      </c>
      <c r="H248" s="63" t="s">
        <v>1550</v>
      </c>
      <c r="I248" s="63" t="s">
        <v>329</v>
      </c>
      <c r="J248" s="63"/>
      <c r="K248" s="63"/>
      <c r="L248" s="63" t="s">
        <v>1234</v>
      </c>
      <c r="M248" s="63" t="s">
        <v>1551</v>
      </c>
      <c r="N248" s="63" t="s">
        <v>304</v>
      </c>
      <c r="O248" s="63" t="str">
        <f>VLOOKUP(G248,'Sheet 1 (2)'!$H$4:$M$536,6,FALSE)</f>
        <v/>
      </c>
      <c r="P248" s="63" t="str">
        <f t="shared" si="38"/>
        <v/>
      </c>
      <c r="Q248" s="63"/>
      <c r="R248" s="63" t="s">
        <v>498</v>
      </c>
      <c r="S248" s="63" t="s">
        <v>304</v>
      </c>
      <c r="T248" s="63" t="str">
        <f>VLOOKUP(G248,'Sheet 1 (2)'!$H$4:$O$536,8,FALSE)</f>
        <v/>
      </c>
      <c r="U248" s="63" t="str">
        <f t="shared" si="39"/>
        <v/>
      </c>
      <c r="V248" s="63" t="s">
        <v>1538</v>
      </c>
      <c r="W248" s="63" t="s">
        <v>304</v>
      </c>
      <c r="X248" s="63" t="str">
        <f>VLOOKUP(G248,'Sheet 1 (2)'!$H$4:$Q$536,10,FALSE)</f>
        <v/>
      </c>
      <c r="Y248" s="63" t="str">
        <f t="shared" si="40"/>
        <v/>
      </c>
      <c r="Z248" s="63" t="s">
        <v>1552</v>
      </c>
      <c r="AA248" s="63" t="s">
        <v>304</v>
      </c>
      <c r="AB248" s="63" t="str">
        <f>VLOOKUP(G248,'Sheet 1 (2)'!$H$4:$S$536,12,FALSE)</f>
        <v/>
      </c>
      <c r="AC248" s="63" t="str">
        <f t="shared" si="41"/>
        <v/>
      </c>
      <c r="AD248" s="63" t="s">
        <v>304</v>
      </c>
      <c r="AE248" s="63" t="str">
        <f>VLOOKUP(G248,'Sheet 1 (2)'!$H$4:$AF$536,25,FALSE)</f>
        <v/>
      </c>
      <c r="AF248" s="63" t="s">
        <v>504</v>
      </c>
      <c r="AG248" s="63" t="str">
        <f t="shared" si="42"/>
        <v/>
      </c>
      <c r="AH248" s="63" t="s">
        <v>304</v>
      </c>
      <c r="AI248" s="63" t="str">
        <f>VLOOKUP(G248,'Sheet 1 (2)'!$H$4:$AG$536,26,FALSE)</f>
        <v>SI</v>
      </c>
      <c r="AJ248" s="63" t="s">
        <v>329</v>
      </c>
      <c r="AK248" s="63" t="s">
        <v>304</v>
      </c>
      <c r="AL248" s="63" t="str">
        <f>VLOOKUP(G248,'Sheet 1 (2)'!$H$4:$AH$536,27,FALSE)</f>
        <v>Consulta. Se podría utilizar única fuente de información HIS</v>
      </c>
      <c r="AM248" s="63" t="str">
        <f t="shared" si="44"/>
        <v>Consulta. Se podría utilizar única fuente de información HIS</v>
      </c>
      <c r="AN248" s="63">
        <v>1</v>
      </c>
      <c r="AO248" s="63">
        <f t="shared" si="36"/>
        <v>1</v>
      </c>
      <c r="AP248" s="71" t="s">
        <v>329</v>
      </c>
      <c r="AQ248" s="71" t="s">
        <v>1544</v>
      </c>
      <c r="AR248" s="71"/>
    </row>
    <row r="249" spans="1:44" ht="15.75" customHeight="1">
      <c r="A249" s="63" t="s">
        <v>1441</v>
      </c>
      <c r="B249" s="63" t="s">
        <v>114</v>
      </c>
      <c r="C249" s="63" t="s">
        <v>1533</v>
      </c>
      <c r="D249" s="63" t="s">
        <v>124</v>
      </c>
      <c r="E249" s="63" t="s">
        <v>1534</v>
      </c>
      <c r="F249" s="63" t="s">
        <v>125</v>
      </c>
      <c r="G249" s="63" t="s">
        <v>1553</v>
      </c>
      <c r="H249" s="63" t="s">
        <v>1554</v>
      </c>
      <c r="I249" s="63" t="s">
        <v>329</v>
      </c>
      <c r="J249" s="63"/>
      <c r="K249" s="63"/>
      <c r="L249" s="63" t="s">
        <v>709</v>
      </c>
      <c r="M249" s="63" t="s">
        <v>1555</v>
      </c>
      <c r="N249" s="63" t="s">
        <v>304</v>
      </c>
      <c r="O249" s="63" t="str">
        <f>VLOOKUP(G249,'Sheet 1 (2)'!$H$4:$M$536,6,FALSE)</f>
        <v/>
      </c>
      <c r="P249" s="63" t="str">
        <f t="shared" si="38"/>
        <v/>
      </c>
      <c r="Q249" s="63"/>
      <c r="R249" s="63" t="s">
        <v>498</v>
      </c>
      <c r="S249" s="63" t="s">
        <v>304</v>
      </c>
      <c r="T249" s="63" t="str">
        <f>VLOOKUP(G249,'Sheet 1 (2)'!$H$4:$O$536,8,FALSE)</f>
        <v/>
      </c>
      <c r="U249" s="63" t="str">
        <f t="shared" si="39"/>
        <v/>
      </c>
      <c r="V249" s="63" t="s">
        <v>1538</v>
      </c>
      <c r="W249" s="63" t="s">
        <v>304</v>
      </c>
      <c r="X249" s="63" t="str">
        <f>VLOOKUP(G249,'Sheet 1 (2)'!$H$4:$Q$536,10,FALSE)</f>
        <v/>
      </c>
      <c r="Y249" s="63" t="str">
        <f t="shared" si="40"/>
        <v/>
      </c>
      <c r="Z249" s="63" t="s">
        <v>1556</v>
      </c>
      <c r="AA249" s="63" t="s">
        <v>304</v>
      </c>
      <c r="AB249" s="63" t="str">
        <f>VLOOKUP(G249,'Sheet 1 (2)'!$H$4:$S$536,12,FALSE)</f>
        <v/>
      </c>
      <c r="AC249" s="63" t="str">
        <f t="shared" si="41"/>
        <v/>
      </c>
      <c r="AD249" s="63" t="s">
        <v>304</v>
      </c>
      <c r="AE249" s="63" t="str">
        <f>VLOOKUP(G249,'Sheet 1 (2)'!$H$4:$AF$536,25,FALSE)</f>
        <v/>
      </c>
      <c r="AF249" s="63" t="s">
        <v>364</v>
      </c>
      <c r="AG249" s="63" t="str">
        <f t="shared" si="42"/>
        <v/>
      </c>
      <c r="AH249" s="63" t="s">
        <v>304</v>
      </c>
      <c r="AI249" s="63" t="str">
        <f>VLOOKUP(G249,'Sheet 1 (2)'!$H$4:$AG$536,26,FALSE)</f>
        <v>SI</v>
      </c>
      <c r="AJ249" s="63" t="s">
        <v>329</v>
      </c>
      <c r="AK249" s="63" t="s">
        <v>304</v>
      </c>
      <c r="AL249" s="63" t="str">
        <f>VLOOKUP(G249,'Sheet 1 (2)'!$H$4:$AH$536,27,FALSE)</f>
        <v/>
      </c>
      <c r="AM249" s="63" t="str">
        <f t="shared" si="44"/>
        <v/>
      </c>
      <c r="AN249" s="63">
        <v>1</v>
      </c>
      <c r="AO249" s="63">
        <f t="shared" si="36"/>
        <v>1</v>
      </c>
      <c r="AP249" s="71" t="s">
        <v>329</v>
      </c>
      <c r="AQ249" s="71" t="s">
        <v>1544</v>
      </c>
      <c r="AR249" s="71"/>
    </row>
    <row r="250" spans="1:44" ht="15.75" customHeight="1">
      <c r="A250" s="63" t="s">
        <v>1441</v>
      </c>
      <c r="B250" s="63" t="s">
        <v>114</v>
      </c>
      <c r="C250" s="63" t="s">
        <v>1533</v>
      </c>
      <c r="D250" s="63" t="s">
        <v>124</v>
      </c>
      <c r="E250" s="63" t="s">
        <v>1534</v>
      </c>
      <c r="F250" s="63" t="s">
        <v>125</v>
      </c>
      <c r="G250" s="63" t="s">
        <v>1557</v>
      </c>
      <c r="H250" s="63" t="s">
        <v>1558</v>
      </c>
      <c r="I250" s="63" t="s">
        <v>329</v>
      </c>
      <c r="J250" s="63"/>
      <c r="K250" s="63"/>
      <c r="L250" s="63" t="s">
        <v>709</v>
      </c>
      <c r="M250" s="63" t="s">
        <v>1559</v>
      </c>
      <c r="N250" s="63" t="s">
        <v>304</v>
      </c>
      <c r="O250" s="63" t="str">
        <f>VLOOKUP(G250,'Sheet 1 (2)'!$H$4:$M$536,6,FALSE)</f>
        <v/>
      </c>
      <c r="P250" s="63" t="str">
        <f t="shared" si="38"/>
        <v/>
      </c>
      <c r="Q250" s="63"/>
      <c r="R250" s="63" t="s">
        <v>498</v>
      </c>
      <c r="S250" s="63" t="s">
        <v>304</v>
      </c>
      <c r="T250" s="63" t="str">
        <f>VLOOKUP(G250,'Sheet 1 (2)'!$H$4:$O$536,8,FALSE)</f>
        <v/>
      </c>
      <c r="U250" s="63" t="str">
        <f t="shared" si="39"/>
        <v/>
      </c>
      <c r="V250" s="63" t="s">
        <v>1538</v>
      </c>
      <c r="W250" s="63" t="s">
        <v>304</v>
      </c>
      <c r="X250" s="63" t="str">
        <f>VLOOKUP(G250,'Sheet 1 (2)'!$H$4:$Q$536,10,FALSE)</f>
        <v/>
      </c>
      <c r="Y250" s="63" t="str">
        <f t="shared" si="40"/>
        <v/>
      </c>
      <c r="Z250" s="63" t="s">
        <v>1560</v>
      </c>
      <c r="AA250" s="63" t="s">
        <v>304</v>
      </c>
      <c r="AB250" s="63" t="str">
        <f>VLOOKUP(G250,'Sheet 1 (2)'!$H$4:$S$536,12,FALSE)</f>
        <v/>
      </c>
      <c r="AC250" s="63" t="str">
        <f t="shared" si="41"/>
        <v/>
      </c>
      <c r="AD250" s="63" t="s">
        <v>304</v>
      </c>
      <c r="AE250" s="63" t="str">
        <f>VLOOKUP(G250,'Sheet 1 (2)'!$H$4:$AF$536,25,FALSE)</f>
        <v/>
      </c>
      <c r="AF250" s="63" t="s">
        <v>632</v>
      </c>
      <c r="AG250" s="63" t="str">
        <f t="shared" si="42"/>
        <v/>
      </c>
      <c r="AH250" s="63" t="s">
        <v>304</v>
      </c>
      <c r="AI250" s="63" t="str">
        <f>VLOOKUP(G250,'Sheet 1 (2)'!$H$4:$AG$536,26,FALSE)</f>
        <v>SI</v>
      </c>
      <c r="AJ250" s="63" t="s">
        <v>329</v>
      </c>
      <c r="AK250" s="63" t="s">
        <v>304</v>
      </c>
      <c r="AL250" s="63" t="str">
        <f>VLOOKUP(G250,'Sheet 1 (2)'!$H$4:$AH$536,27,FALSE)</f>
        <v/>
      </c>
      <c r="AM250" s="63" t="str">
        <f t="shared" si="44"/>
        <v/>
      </c>
      <c r="AN250" s="63">
        <v>1</v>
      </c>
      <c r="AO250" s="63">
        <f t="shared" si="36"/>
        <v>1</v>
      </c>
      <c r="AP250" s="71" t="s">
        <v>329</v>
      </c>
      <c r="AQ250" s="71" t="s">
        <v>1544</v>
      </c>
      <c r="AR250" s="71"/>
    </row>
    <row r="251" spans="1:44" ht="15.75" customHeight="1">
      <c r="A251" s="63" t="s">
        <v>1441</v>
      </c>
      <c r="B251" s="63" t="s">
        <v>114</v>
      </c>
      <c r="C251" s="63" t="s">
        <v>1533</v>
      </c>
      <c r="D251" s="63" t="s">
        <v>124</v>
      </c>
      <c r="E251" s="63" t="s">
        <v>1534</v>
      </c>
      <c r="F251" s="63" t="s">
        <v>125</v>
      </c>
      <c r="G251" s="63" t="s">
        <v>1561</v>
      </c>
      <c r="H251" s="63" t="s">
        <v>1562</v>
      </c>
      <c r="I251" s="63" t="s">
        <v>329</v>
      </c>
      <c r="J251" s="63"/>
      <c r="K251" s="63"/>
      <c r="L251" s="63" t="s">
        <v>388</v>
      </c>
      <c r="M251" s="63" t="s">
        <v>1563</v>
      </c>
      <c r="N251" s="63" t="s">
        <v>304</v>
      </c>
      <c r="O251" s="63" t="str">
        <f>VLOOKUP(G251,'Sheet 1 (2)'!$H$4:$M$536,6,FALSE)</f>
        <v/>
      </c>
      <c r="P251" s="63" t="str">
        <f t="shared" si="38"/>
        <v/>
      </c>
      <c r="Q251" s="63"/>
      <c r="R251" s="63" t="s">
        <v>498</v>
      </c>
      <c r="S251" s="63" t="s">
        <v>304</v>
      </c>
      <c r="T251" s="63" t="str">
        <f>VLOOKUP(G251,'Sheet 1 (2)'!$H$4:$O$536,8,FALSE)</f>
        <v/>
      </c>
      <c r="U251" s="63" t="str">
        <f t="shared" si="39"/>
        <v/>
      </c>
      <c r="V251" s="63" t="s">
        <v>1538</v>
      </c>
      <c r="W251" s="63" t="s">
        <v>304</v>
      </c>
      <c r="X251" s="63" t="str">
        <f>VLOOKUP(G251,'Sheet 1 (2)'!$H$4:$Q$536,10,FALSE)</f>
        <v/>
      </c>
      <c r="Y251" s="63" t="str">
        <f t="shared" si="40"/>
        <v/>
      </c>
      <c r="Z251" s="63" t="s">
        <v>1564</v>
      </c>
      <c r="AA251" s="63" t="s">
        <v>304</v>
      </c>
      <c r="AB251" s="63" t="str">
        <f>VLOOKUP(G251,'Sheet 1 (2)'!$H$4:$S$536,12,FALSE)</f>
        <v/>
      </c>
      <c r="AC251" s="63" t="str">
        <f t="shared" si="41"/>
        <v/>
      </c>
      <c r="AD251" s="63" t="s">
        <v>304</v>
      </c>
      <c r="AE251" s="63" t="str">
        <f>VLOOKUP(G251,'Sheet 1 (2)'!$H$4:$AF$536,25,FALSE)</f>
        <v/>
      </c>
      <c r="AF251" s="63" t="s">
        <v>429</v>
      </c>
      <c r="AG251" s="63" t="str">
        <f t="shared" si="42"/>
        <v/>
      </c>
      <c r="AH251" s="63" t="s">
        <v>304</v>
      </c>
      <c r="AI251" s="63" t="str">
        <f>VLOOKUP(G251,'Sheet 1 (2)'!$H$4:$AG$536,26,FALSE)</f>
        <v>SI</v>
      </c>
      <c r="AJ251" s="63" t="s">
        <v>329</v>
      </c>
      <c r="AK251" s="63" t="s">
        <v>304</v>
      </c>
      <c r="AL251" s="63" t="str">
        <f>VLOOKUP(G251,'Sheet 1 (2)'!$H$4:$AH$536,27,FALSE)</f>
        <v>Consulta. Si en los criterios se detalla la atención a la persona consigno de alarma¿por qué no se considera su código HIS?¿Se tiene la base de zonas endémicas?</v>
      </c>
      <c r="AM251" s="63" t="str">
        <f t="shared" si="44"/>
        <v>Consulta. Si en los criterios se detalla la atención a la persona consigno de alarma¿por qué no se considera su código HIS?¿Se tiene la base de zonas endémicas?</v>
      </c>
      <c r="AN251" s="63">
        <v>1</v>
      </c>
      <c r="AO251" s="63">
        <f t="shared" si="36"/>
        <v>1</v>
      </c>
      <c r="AP251" s="71" t="s">
        <v>329</v>
      </c>
      <c r="AQ251" s="71" t="s">
        <v>1544</v>
      </c>
      <c r="AR251" s="71"/>
    </row>
    <row r="252" spans="1:44" ht="15.75" customHeight="1">
      <c r="A252" s="63" t="s">
        <v>1441</v>
      </c>
      <c r="B252" s="63" t="s">
        <v>114</v>
      </c>
      <c r="C252" s="63" t="s">
        <v>1533</v>
      </c>
      <c r="D252" s="63" t="s">
        <v>124</v>
      </c>
      <c r="E252" s="63" t="s">
        <v>1534</v>
      </c>
      <c r="F252" s="63" t="s">
        <v>125</v>
      </c>
      <c r="G252" s="63" t="s">
        <v>1565</v>
      </c>
      <c r="H252" s="63" t="s">
        <v>1566</v>
      </c>
      <c r="I252" s="63" t="s">
        <v>329</v>
      </c>
      <c r="J252" s="63"/>
      <c r="K252" s="63"/>
      <c r="L252" s="63" t="s">
        <v>1234</v>
      </c>
      <c r="M252" s="63" t="s">
        <v>1567</v>
      </c>
      <c r="N252" s="63" t="s">
        <v>304</v>
      </c>
      <c r="O252" s="63" t="str">
        <f>VLOOKUP(G252,'Sheet 1 (2)'!$H$4:$M$536,6,FALSE)</f>
        <v/>
      </c>
      <c r="P252" s="63" t="str">
        <f t="shared" si="38"/>
        <v/>
      </c>
      <c r="Q252" s="63"/>
      <c r="R252" s="63" t="s">
        <v>498</v>
      </c>
      <c r="S252" s="63" t="s">
        <v>304</v>
      </c>
      <c r="T252" s="63" t="str">
        <f>VLOOKUP(G252,'Sheet 1 (2)'!$H$4:$O$536,8,FALSE)</f>
        <v/>
      </c>
      <c r="U252" s="63" t="str">
        <f t="shared" si="39"/>
        <v/>
      </c>
      <c r="V252" s="63" t="s">
        <v>1538</v>
      </c>
      <c r="W252" s="63" t="s">
        <v>304</v>
      </c>
      <c r="X252" s="63" t="str">
        <f>VLOOKUP(G252,'Sheet 1 (2)'!$H$4:$Q$536,10,FALSE)</f>
        <v/>
      </c>
      <c r="Y252" s="63" t="str">
        <f t="shared" si="40"/>
        <v/>
      </c>
      <c r="Z252" s="63" t="s">
        <v>1568</v>
      </c>
      <c r="AA252" s="63" t="s">
        <v>304</v>
      </c>
      <c r="AB252" s="63" t="str">
        <f>VLOOKUP(G252,'Sheet 1 (2)'!$H$4:$S$536,12,FALSE)</f>
        <v/>
      </c>
      <c r="AC252" s="63" t="str">
        <f t="shared" si="41"/>
        <v/>
      </c>
      <c r="AD252" s="63" t="s">
        <v>304</v>
      </c>
      <c r="AE252" s="63" t="str">
        <f>VLOOKUP(G252,'Sheet 1 (2)'!$H$4:$AF$536,25,FALSE)</f>
        <v/>
      </c>
      <c r="AF252" s="63" t="s">
        <v>504</v>
      </c>
      <c r="AG252" s="63" t="str">
        <f t="shared" si="42"/>
        <v/>
      </c>
      <c r="AH252" s="63" t="s">
        <v>304</v>
      </c>
      <c r="AI252" s="63" t="str">
        <f>VLOOKUP(G252,'Sheet 1 (2)'!$H$4:$AG$536,26,FALSE)</f>
        <v>SI</v>
      </c>
      <c r="AJ252" s="63" t="s">
        <v>329</v>
      </c>
      <c r="AK252" s="63" t="s">
        <v>304</v>
      </c>
      <c r="AL252" s="63" t="str">
        <f>VLOOKUP(G252,'Sheet 1 (2)'!$H$4:$AH$536,27,FALSE)</f>
        <v/>
      </c>
      <c r="AM252" s="63" t="str">
        <f t="shared" si="44"/>
        <v/>
      </c>
      <c r="AN252" s="63">
        <v>1</v>
      </c>
      <c r="AO252" s="63">
        <f t="shared" si="36"/>
        <v>1</v>
      </c>
      <c r="AP252" s="71" t="s">
        <v>301</v>
      </c>
      <c r="AQ252" s="71"/>
      <c r="AR252" s="71"/>
    </row>
    <row r="253" spans="1:44" ht="15.75" customHeight="1">
      <c r="A253" s="63" t="s">
        <v>1441</v>
      </c>
      <c r="B253" s="63" t="s">
        <v>114</v>
      </c>
      <c r="C253" s="63" t="s">
        <v>1533</v>
      </c>
      <c r="D253" s="63" t="s">
        <v>124</v>
      </c>
      <c r="E253" s="63" t="s">
        <v>1534</v>
      </c>
      <c r="F253" s="63" t="s">
        <v>125</v>
      </c>
      <c r="G253" s="63" t="s">
        <v>1569</v>
      </c>
      <c r="H253" s="63" t="s">
        <v>1570</v>
      </c>
      <c r="I253" s="63" t="s">
        <v>329</v>
      </c>
      <c r="J253" s="63"/>
      <c r="K253" s="63"/>
      <c r="L253" s="63" t="s">
        <v>388</v>
      </c>
      <c r="M253" s="63" t="s">
        <v>1571</v>
      </c>
      <c r="N253" s="63" t="s">
        <v>304</v>
      </c>
      <c r="O253" s="63" t="str">
        <f>VLOOKUP(G253,'Sheet 1 (2)'!$H$4:$M$536,6,FALSE)</f>
        <v/>
      </c>
      <c r="P253" s="63" t="str">
        <f t="shared" si="38"/>
        <v/>
      </c>
      <c r="Q253" s="63"/>
      <c r="R253" s="63" t="s">
        <v>498</v>
      </c>
      <c r="S253" s="63" t="s">
        <v>304</v>
      </c>
      <c r="T253" s="63" t="str">
        <f>VLOOKUP(G253,'Sheet 1 (2)'!$H$4:$O$536,8,FALSE)</f>
        <v/>
      </c>
      <c r="U253" s="63" t="str">
        <f t="shared" si="39"/>
        <v/>
      </c>
      <c r="V253" s="63" t="s">
        <v>1538</v>
      </c>
      <c r="W253" s="63" t="s">
        <v>304</v>
      </c>
      <c r="X253" s="63" t="str">
        <f>VLOOKUP(G253,'Sheet 1 (2)'!$H$4:$Q$536,10,FALSE)</f>
        <v/>
      </c>
      <c r="Y253" s="63" t="str">
        <f t="shared" si="40"/>
        <v/>
      </c>
      <c r="Z253" s="63" t="s">
        <v>1572</v>
      </c>
      <c r="AA253" s="63" t="s">
        <v>304</v>
      </c>
      <c r="AB253" s="63" t="str">
        <f>VLOOKUP(G253,'Sheet 1 (2)'!$H$4:$S$536,12,FALSE)</f>
        <v/>
      </c>
      <c r="AC253" s="63" t="str">
        <f t="shared" si="41"/>
        <v/>
      </c>
      <c r="AD253" s="63" t="s">
        <v>304</v>
      </c>
      <c r="AE253" s="63" t="str">
        <f>VLOOKUP(G253,'Sheet 1 (2)'!$H$4:$AF$536,25,FALSE)</f>
        <v/>
      </c>
      <c r="AF253" s="63" t="s">
        <v>1573</v>
      </c>
      <c r="AG253" s="63" t="str">
        <f t="shared" si="42"/>
        <v/>
      </c>
      <c r="AH253" s="63" t="s">
        <v>304</v>
      </c>
      <c r="AI253" s="63" t="str">
        <f>VLOOKUP(G253,'Sheet 1 (2)'!$H$4:$AG$536,26,FALSE)</f>
        <v>SI</v>
      </c>
      <c r="AJ253" s="63" t="s">
        <v>329</v>
      </c>
      <c r="AK253" s="63" t="s">
        <v>304</v>
      </c>
      <c r="AL253" s="63" t="str">
        <f>VLOOKUP(G253,'Sheet 1 (2)'!$H$4:$AH$536,27,FALSE)</f>
        <v/>
      </c>
      <c r="AM253" s="63" t="str">
        <f t="shared" si="44"/>
        <v/>
      </c>
      <c r="AN253" s="63">
        <v>1</v>
      </c>
      <c r="AO253" s="63">
        <f t="shared" si="36"/>
        <v>1</v>
      </c>
      <c r="AP253" s="71" t="s">
        <v>301</v>
      </c>
      <c r="AQ253" s="71"/>
      <c r="AR253" s="71"/>
    </row>
    <row r="254" spans="1:44" ht="15.75" customHeight="1">
      <c r="A254" s="63" t="s">
        <v>1441</v>
      </c>
      <c r="B254" s="63" t="s">
        <v>114</v>
      </c>
      <c r="C254" s="63" t="s">
        <v>1533</v>
      </c>
      <c r="D254" s="63" t="s">
        <v>124</v>
      </c>
      <c r="E254" s="63" t="s">
        <v>1534</v>
      </c>
      <c r="F254" s="63" t="s">
        <v>125</v>
      </c>
      <c r="G254" s="63" t="s">
        <v>1574</v>
      </c>
      <c r="H254" s="63" t="s">
        <v>1575</v>
      </c>
      <c r="I254" s="63" t="s">
        <v>329</v>
      </c>
      <c r="J254" s="63"/>
      <c r="K254" s="63"/>
      <c r="L254" s="63" t="s">
        <v>388</v>
      </c>
      <c r="M254" s="63" t="s">
        <v>1576</v>
      </c>
      <c r="N254" s="63" t="s">
        <v>304</v>
      </c>
      <c r="O254" s="63" t="str">
        <f>VLOOKUP(G254,'Sheet 1 (2)'!$H$4:$M$536,6,FALSE)</f>
        <v/>
      </c>
      <c r="P254" s="63" t="str">
        <f t="shared" si="38"/>
        <v/>
      </c>
      <c r="Q254" s="63"/>
      <c r="R254" s="63" t="s">
        <v>498</v>
      </c>
      <c r="S254" s="63" t="s">
        <v>304</v>
      </c>
      <c r="T254" s="63" t="str">
        <f>VLOOKUP(G254,'Sheet 1 (2)'!$H$4:$O$536,8,FALSE)</f>
        <v/>
      </c>
      <c r="U254" s="63" t="str">
        <f t="shared" si="39"/>
        <v/>
      </c>
      <c r="V254" s="63" t="s">
        <v>1538</v>
      </c>
      <c r="W254" s="63" t="s">
        <v>304</v>
      </c>
      <c r="X254" s="63" t="str">
        <f>VLOOKUP(G254,'Sheet 1 (2)'!$H$4:$Q$536,10,FALSE)</f>
        <v/>
      </c>
      <c r="Y254" s="63" t="str">
        <f t="shared" si="40"/>
        <v/>
      </c>
      <c r="Z254" s="63" t="s">
        <v>1577</v>
      </c>
      <c r="AA254" s="63" t="s">
        <v>304</v>
      </c>
      <c r="AB254" s="63" t="str">
        <f>VLOOKUP(G254,'Sheet 1 (2)'!$H$4:$S$536,12,FALSE)</f>
        <v/>
      </c>
      <c r="AC254" s="63" t="str">
        <f t="shared" si="41"/>
        <v/>
      </c>
      <c r="AD254" s="63" t="s">
        <v>304</v>
      </c>
      <c r="AE254" s="63" t="str">
        <f>VLOOKUP(G254,'Sheet 1 (2)'!$H$4:$AF$536,25,FALSE)</f>
        <v/>
      </c>
      <c r="AF254" s="63" t="s">
        <v>429</v>
      </c>
      <c r="AG254" s="63" t="str">
        <f t="shared" si="42"/>
        <v/>
      </c>
      <c r="AH254" s="63" t="s">
        <v>304</v>
      </c>
      <c r="AI254" s="63" t="str">
        <f>VLOOKUP(G254,'Sheet 1 (2)'!$H$4:$AG$536,26,FALSE)</f>
        <v>SI</v>
      </c>
      <c r="AJ254" s="63" t="s">
        <v>329</v>
      </c>
      <c r="AK254" s="63" t="s">
        <v>304</v>
      </c>
      <c r="AL254" s="63" t="str">
        <f>VLOOKUP(G254,'Sheet 1 (2)'!$H$4:$AH$536,27,FALSE)</f>
        <v/>
      </c>
      <c r="AM254" s="63" t="str">
        <f t="shared" si="44"/>
        <v/>
      </c>
      <c r="AN254" s="63">
        <v>1</v>
      </c>
      <c r="AO254" s="63">
        <f t="shared" si="36"/>
        <v>1</v>
      </c>
      <c r="AP254" s="71" t="s">
        <v>301</v>
      </c>
      <c r="AQ254" s="71"/>
      <c r="AR254" s="71"/>
    </row>
    <row r="255" spans="1:44" ht="15.75" customHeight="1">
      <c r="A255" s="63" t="s">
        <v>1441</v>
      </c>
      <c r="B255" s="63" t="s">
        <v>114</v>
      </c>
      <c r="C255" s="63" t="s">
        <v>1533</v>
      </c>
      <c r="D255" s="63" t="s">
        <v>124</v>
      </c>
      <c r="E255" s="63" t="s">
        <v>1534</v>
      </c>
      <c r="F255" s="63" t="s">
        <v>125</v>
      </c>
      <c r="G255" s="63" t="s">
        <v>1578</v>
      </c>
      <c r="H255" s="63" t="s">
        <v>1579</v>
      </c>
      <c r="I255" s="63" t="s">
        <v>329</v>
      </c>
      <c r="J255" s="63"/>
      <c r="K255" s="63"/>
      <c r="L255" s="63" t="s">
        <v>388</v>
      </c>
      <c r="M255" s="63" t="s">
        <v>1580</v>
      </c>
      <c r="N255" s="63" t="s">
        <v>304</v>
      </c>
      <c r="O255" s="63" t="str">
        <f>VLOOKUP(G255,'Sheet 1 (2)'!$H$4:$M$536,6,FALSE)</f>
        <v/>
      </c>
      <c r="P255" s="63" t="str">
        <f t="shared" si="38"/>
        <v/>
      </c>
      <c r="Q255" s="63"/>
      <c r="R255" s="63" t="s">
        <v>498</v>
      </c>
      <c r="S255" s="63" t="s">
        <v>304</v>
      </c>
      <c r="T255" s="63" t="str">
        <f>VLOOKUP(G255,'Sheet 1 (2)'!$H$4:$O$536,8,FALSE)</f>
        <v/>
      </c>
      <c r="U255" s="63" t="str">
        <f t="shared" si="39"/>
        <v/>
      </c>
      <c r="V255" s="63" t="s">
        <v>1538</v>
      </c>
      <c r="W255" s="63" t="s">
        <v>304</v>
      </c>
      <c r="X255" s="63" t="str">
        <f>VLOOKUP(G255,'Sheet 1 (2)'!$H$4:$Q$536,10,FALSE)</f>
        <v/>
      </c>
      <c r="Y255" s="63" t="str">
        <f t="shared" si="40"/>
        <v/>
      </c>
      <c r="Z255" s="63" t="s">
        <v>1581</v>
      </c>
      <c r="AA255" s="63" t="s">
        <v>304</v>
      </c>
      <c r="AB255" s="63" t="str">
        <f>VLOOKUP(G255,'Sheet 1 (2)'!$H$4:$S$536,12,FALSE)</f>
        <v/>
      </c>
      <c r="AC255" s="63" t="str">
        <f t="shared" si="41"/>
        <v/>
      </c>
      <c r="AD255" s="63" t="s">
        <v>304</v>
      </c>
      <c r="AE255" s="63" t="str">
        <f>VLOOKUP(G255,'Sheet 1 (2)'!$H$4:$AF$536,25,FALSE)</f>
        <v/>
      </c>
      <c r="AF255" s="63" t="s">
        <v>364</v>
      </c>
      <c r="AG255" s="63" t="str">
        <f t="shared" si="42"/>
        <v/>
      </c>
      <c r="AH255" s="63" t="s">
        <v>304</v>
      </c>
      <c r="AI255" s="63" t="str">
        <f>VLOOKUP(G255,'Sheet 1 (2)'!$H$4:$AG$536,26,FALSE)</f>
        <v>SI</v>
      </c>
      <c r="AJ255" s="63" t="s">
        <v>329</v>
      </c>
      <c r="AK255" s="63" t="s">
        <v>304</v>
      </c>
      <c r="AL255" s="63" t="str">
        <f>VLOOKUP(G255,'Sheet 1 (2)'!$H$4:$AH$536,27,FALSE)</f>
        <v/>
      </c>
      <c r="AM255" s="63" t="str">
        <f t="shared" si="44"/>
        <v/>
      </c>
      <c r="AN255" s="63">
        <v>1</v>
      </c>
      <c r="AO255" s="63">
        <f t="shared" si="36"/>
        <v>1</v>
      </c>
      <c r="AP255" s="71" t="s">
        <v>301</v>
      </c>
      <c r="AQ255" s="71"/>
      <c r="AR255" s="71"/>
    </row>
    <row r="256" spans="1:44" ht="15.75" customHeight="1">
      <c r="A256" s="63" t="s">
        <v>1441</v>
      </c>
      <c r="B256" s="63" t="s">
        <v>114</v>
      </c>
      <c r="C256" s="63" t="s">
        <v>1533</v>
      </c>
      <c r="D256" s="63" t="s">
        <v>124</v>
      </c>
      <c r="E256" s="63" t="s">
        <v>1534</v>
      </c>
      <c r="F256" s="63" t="s">
        <v>125</v>
      </c>
      <c r="G256" s="63" t="s">
        <v>1582</v>
      </c>
      <c r="H256" s="63" t="s">
        <v>1583</v>
      </c>
      <c r="I256" s="63" t="s">
        <v>329</v>
      </c>
      <c r="J256" s="63"/>
      <c r="K256" s="63"/>
      <c r="L256" s="63" t="s">
        <v>1584</v>
      </c>
      <c r="M256" s="63" t="s">
        <v>1585</v>
      </c>
      <c r="N256" s="63" t="s">
        <v>304</v>
      </c>
      <c r="O256" s="63" t="str">
        <f>VLOOKUP(G256,'Sheet 1 (2)'!$H$4:$M$536,6,FALSE)</f>
        <v/>
      </c>
      <c r="P256" s="63" t="str">
        <f t="shared" si="38"/>
        <v/>
      </c>
      <c r="Q256" s="63"/>
      <c r="R256" s="63" t="s">
        <v>498</v>
      </c>
      <c r="S256" s="63" t="s">
        <v>304</v>
      </c>
      <c r="T256" s="63" t="str">
        <f>VLOOKUP(G256,'Sheet 1 (2)'!$H$4:$O$536,8,FALSE)</f>
        <v/>
      </c>
      <c r="U256" s="63" t="str">
        <f t="shared" si="39"/>
        <v/>
      </c>
      <c r="V256" s="63" t="s">
        <v>1538</v>
      </c>
      <c r="W256" s="63" t="s">
        <v>304</v>
      </c>
      <c r="X256" s="63" t="str">
        <f>VLOOKUP(G256,'Sheet 1 (2)'!$H$4:$Q$536,10,FALSE)</f>
        <v/>
      </c>
      <c r="Y256" s="63" t="str">
        <f t="shared" si="40"/>
        <v/>
      </c>
      <c r="Z256" s="63" t="s">
        <v>1586</v>
      </c>
      <c r="AA256" s="63" t="s">
        <v>304</v>
      </c>
      <c r="AB256" s="63" t="str">
        <f>VLOOKUP(G256,'Sheet 1 (2)'!$H$4:$S$536,12,FALSE)</f>
        <v/>
      </c>
      <c r="AC256" s="63" t="str">
        <f t="shared" si="41"/>
        <v/>
      </c>
      <c r="AD256" s="63" t="s">
        <v>304</v>
      </c>
      <c r="AE256" s="63" t="str">
        <f>VLOOKUP(G256,'Sheet 1 (2)'!$H$4:$AF$536,25,FALSE)</f>
        <v/>
      </c>
      <c r="AF256" s="63" t="s">
        <v>364</v>
      </c>
      <c r="AG256" s="63" t="str">
        <f t="shared" si="42"/>
        <v/>
      </c>
      <c r="AH256" s="63" t="s">
        <v>304</v>
      </c>
      <c r="AI256" s="63" t="str">
        <f>VLOOKUP(G256,'Sheet 1 (2)'!$H$4:$AG$536,26,FALSE)</f>
        <v>SI</v>
      </c>
      <c r="AJ256" s="63" t="s">
        <v>329</v>
      </c>
      <c r="AK256" s="63" t="s">
        <v>304</v>
      </c>
      <c r="AL256" s="63" t="str">
        <f>VLOOKUP(G256,'Sheet 1 (2)'!$H$4:$AH$536,27,FALSE)</f>
        <v>Consulta. Qué información será considerada HIS o RENIEC.</v>
      </c>
      <c r="AM256" s="63" t="str">
        <f t="shared" si="44"/>
        <v>Consulta. Qué información será considerada HIS o RENIEC.</v>
      </c>
      <c r="AN256" s="63">
        <v>1</v>
      </c>
      <c r="AO256" s="63">
        <f t="shared" si="36"/>
        <v>1</v>
      </c>
      <c r="AP256" s="71" t="s">
        <v>301</v>
      </c>
      <c r="AQ256" s="71"/>
      <c r="AR256" s="71"/>
    </row>
    <row r="257" spans="1:44" ht="15.75" customHeight="1">
      <c r="A257" s="63" t="s">
        <v>1441</v>
      </c>
      <c r="B257" s="63" t="s">
        <v>114</v>
      </c>
      <c r="C257" s="63" t="s">
        <v>1533</v>
      </c>
      <c r="D257" s="63" t="s">
        <v>124</v>
      </c>
      <c r="E257" s="63" t="s">
        <v>1534</v>
      </c>
      <c r="F257" s="63" t="s">
        <v>125</v>
      </c>
      <c r="G257" s="63" t="s">
        <v>1587</v>
      </c>
      <c r="H257" s="63" t="s">
        <v>1588</v>
      </c>
      <c r="I257" s="63" t="s">
        <v>329</v>
      </c>
      <c r="J257" s="63"/>
      <c r="K257" s="63"/>
      <c r="L257" s="63" t="s">
        <v>1234</v>
      </c>
      <c r="M257" s="63" t="s">
        <v>1589</v>
      </c>
      <c r="N257" s="63" t="s">
        <v>304</v>
      </c>
      <c r="O257" s="63" t="str">
        <f>VLOOKUP(G257,'Sheet 1 (2)'!$H$4:$M$536,6,FALSE)</f>
        <v/>
      </c>
      <c r="P257" s="63" t="str">
        <f t="shared" si="38"/>
        <v/>
      </c>
      <c r="Q257" s="63"/>
      <c r="R257" s="63" t="s">
        <v>498</v>
      </c>
      <c r="S257" s="63" t="s">
        <v>304</v>
      </c>
      <c r="T257" s="63" t="str">
        <f>VLOOKUP(G257,'Sheet 1 (2)'!$H$4:$O$536,8,FALSE)</f>
        <v/>
      </c>
      <c r="U257" s="63" t="str">
        <f t="shared" si="39"/>
        <v/>
      </c>
      <c r="V257" s="63" t="s">
        <v>1538</v>
      </c>
      <c r="W257" s="63" t="s">
        <v>304</v>
      </c>
      <c r="X257" s="63" t="str">
        <f>VLOOKUP(G257,'Sheet 1 (2)'!$H$4:$Q$536,10,FALSE)</f>
        <v/>
      </c>
      <c r="Y257" s="63" t="str">
        <f t="shared" si="40"/>
        <v/>
      </c>
      <c r="Z257" s="63" t="s">
        <v>1590</v>
      </c>
      <c r="AA257" s="63" t="s">
        <v>304</v>
      </c>
      <c r="AB257" s="63" t="str">
        <f>VLOOKUP(G257,'Sheet 1 (2)'!$H$4:$S$536,12,FALSE)</f>
        <v/>
      </c>
      <c r="AC257" s="63" t="str">
        <f t="shared" si="41"/>
        <v/>
      </c>
      <c r="AD257" s="63" t="s">
        <v>304</v>
      </c>
      <c r="AE257" s="63" t="str">
        <f>VLOOKUP(G257,'Sheet 1 (2)'!$H$4:$AF$536,25,FALSE)</f>
        <v/>
      </c>
      <c r="AF257" s="63" t="s">
        <v>1293</v>
      </c>
      <c r="AG257" s="63" t="str">
        <f t="shared" si="42"/>
        <v/>
      </c>
      <c r="AH257" s="63" t="s">
        <v>304</v>
      </c>
      <c r="AI257" s="63" t="str">
        <f>VLOOKUP(G257,'Sheet 1 (2)'!$H$4:$AG$536,26,FALSE)</f>
        <v>SI</v>
      </c>
      <c r="AJ257" s="63" t="s">
        <v>329</v>
      </c>
      <c r="AK257" s="63" t="s">
        <v>304</v>
      </c>
      <c r="AL257" s="63" t="str">
        <f>VLOOKUP(G257,'Sheet 1 (2)'!$H$4:$AH$536,27,FALSE)</f>
        <v/>
      </c>
      <c r="AM257" s="63" t="str">
        <f t="shared" si="44"/>
        <v/>
      </c>
      <c r="AN257" s="63">
        <v>1</v>
      </c>
      <c r="AO257" s="63">
        <f t="shared" si="36"/>
        <v>1</v>
      </c>
      <c r="AP257" s="71" t="s">
        <v>301</v>
      </c>
      <c r="AQ257" s="71"/>
      <c r="AR257" s="71"/>
    </row>
    <row r="258" spans="1:44" ht="15.75" customHeight="1">
      <c r="A258" s="63" t="s">
        <v>1441</v>
      </c>
      <c r="B258" s="63" t="s">
        <v>114</v>
      </c>
      <c r="C258" s="63" t="s">
        <v>1533</v>
      </c>
      <c r="D258" s="63" t="s">
        <v>124</v>
      </c>
      <c r="E258" s="63" t="s">
        <v>1534</v>
      </c>
      <c r="F258" s="63" t="s">
        <v>125</v>
      </c>
      <c r="G258" s="63" t="s">
        <v>1591</v>
      </c>
      <c r="H258" s="63" t="s">
        <v>1592</v>
      </c>
      <c r="I258" s="63" t="s">
        <v>329</v>
      </c>
      <c r="J258" s="63"/>
      <c r="K258" s="63"/>
      <c r="L258" s="63" t="s">
        <v>1234</v>
      </c>
      <c r="M258" s="63" t="s">
        <v>1593</v>
      </c>
      <c r="N258" s="63" t="s">
        <v>304</v>
      </c>
      <c r="O258" s="63" t="str">
        <f>VLOOKUP(G258,'Sheet 1 (2)'!$H$4:$M$536,6,FALSE)</f>
        <v/>
      </c>
      <c r="P258" s="63" t="str">
        <f t="shared" si="38"/>
        <v/>
      </c>
      <c r="Q258" s="63"/>
      <c r="R258" s="63" t="s">
        <v>498</v>
      </c>
      <c r="S258" s="63" t="s">
        <v>304</v>
      </c>
      <c r="T258" s="63" t="str">
        <f>VLOOKUP(G258,'Sheet 1 (2)'!$H$4:$O$536,8,FALSE)</f>
        <v/>
      </c>
      <c r="U258" s="63" t="str">
        <f t="shared" si="39"/>
        <v/>
      </c>
      <c r="V258" s="63" t="s">
        <v>1538</v>
      </c>
      <c r="W258" s="63" t="s">
        <v>304</v>
      </c>
      <c r="X258" s="63" t="str">
        <f>VLOOKUP(G258,'Sheet 1 (2)'!$H$4:$Q$536,10,FALSE)</f>
        <v/>
      </c>
      <c r="Y258" s="63" t="str">
        <f t="shared" si="40"/>
        <v/>
      </c>
      <c r="Z258" s="63" t="s">
        <v>1594</v>
      </c>
      <c r="AA258" s="63" t="s">
        <v>304</v>
      </c>
      <c r="AB258" s="63" t="str">
        <f>VLOOKUP(G258,'Sheet 1 (2)'!$H$4:$S$536,12,FALSE)</f>
        <v/>
      </c>
      <c r="AC258" s="63" t="str">
        <f t="shared" si="41"/>
        <v/>
      </c>
      <c r="AD258" s="63" t="s">
        <v>304</v>
      </c>
      <c r="AE258" s="63" t="str">
        <f>VLOOKUP(G258,'Sheet 1 (2)'!$H$4:$AF$536,25,FALSE)</f>
        <v/>
      </c>
      <c r="AF258" s="63" t="s">
        <v>504</v>
      </c>
      <c r="AG258" s="63" t="str">
        <f t="shared" si="42"/>
        <v/>
      </c>
      <c r="AH258" s="63" t="s">
        <v>304</v>
      </c>
      <c r="AI258" s="63" t="str">
        <f>VLOOKUP(G258,'Sheet 1 (2)'!$H$4:$AG$536,26,FALSE)</f>
        <v>SI</v>
      </c>
      <c r="AJ258" s="63" t="s">
        <v>329</v>
      </c>
      <c r="AK258" s="63" t="s">
        <v>304</v>
      </c>
      <c r="AL258" s="63" t="str">
        <f>VLOOKUP(G258,'Sheet 1 (2)'!$H$4:$AH$536,27,FALSE)</f>
        <v/>
      </c>
      <c r="AM258" s="63" t="str">
        <f t="shared" si="44"/>
        <v/>
      </c>
      <c r="AN258" s="63">
        <v>1</v>
      </c>
      <c r="AO258" s="63">
        <f t="shared" ref="AO258:AO321" si="45">+IF(AJ258="SI",1,0)</f>
        <v>1</v>
      </c>
      <c r="AP258" s="71" t="s">
        <v>329</v>
      </c>
      <c r="AQ258" s="71" t="s">
        <v>1544</v>
      </c>
      <c r="AR258" s="71"/>
    </row>
    <row r="259" spans="1:44" ht="15.75" customHeight="1">
      <c r="A259" s="63" t="s">
        <v>1441</v>
      </c>
      <c r="B259" s="63" t="s">
        <v>114</v>
      </c>
      <c r="C259" s="63" t="s">
        <v>1533</v>
      </c>
      <c r="D259" s="63" t="s">
        <v>124</v>
      </c>
      <c r="E259" s="63" t="s">
        <v>1534</v>
      </c>
      <c r="F259" s="63" t="s">
        <v>125</v>
      </c>
      <c r="G259" s="63" t="s">
        <v>1595</v>
      </c>
      <c r="H259" s="63" t="s">
        <v>1596</v>
      </c>
      <c r="I259" s="63" t="s">
        <v>329</v>
      </c>
      <c r="J259" s="63"/>
      <c r="K259" s="63"/>
      <c r="L259" s="63" t="s">
        <v>388</v>
      </c>
      <c r="M259" s="63" t="s">
        <v>1597</v>
      </c>
      <c r="N259" s="63" t="s">
        <v>304</v>
      </c>
      <c r="O259" s="63" t="str">
        <f>VLOOKUP(G259,'Sheet 1 (2)'!$H$4:$M$536,6,FALSE)</f>
        <v/>
      </c>
      <c r="P259" s="63" t="str">
        <f t="shared" si="38"/>
        <v/>
      </c>
      <c r="Q259" s="63"/>
      <c r="R259" s="63" t="s">
        <v>498</v>
      </c>
      <c r="S259" s="63" t="s">
        <v>304</v>
      </c>
      <c r="T259" s="63" t="str">
        <f>VLOOKUP(G259,'Sheet 1 (2)'!$H$4:$O$536,8,FALSE)</f>
        <v/>
      </c>
      <c r="U259" s="63" t="str">
        <f t="shared" si="39"/>
        <v/>
      </c>
      <c r="V259" s="63" t="s">
        <v>1538</v>
      </c>
      <c r="W259" s="63" t="s">
        <v>304</v>
      </c>
      <c r="X259" s="63" t="str">
        <f>VLOOKUP(G259,'Sheet 1 (2)'!$H$4:$Q$536,10,FALSE)</f>
        <v/>
      </c>
      <c r="Y259" s="63" t="str">
        <f t="shared" si="40"/>
        <v/>
      </c>
      <c r="Z259" s="63" t="s">
        <v>1598</v>
      </c>
      <c r="AA259" s="63" t="s">
        <v>304</v>
      </c>
      <c r="AB259" s="63" t="str">
        <f>VLOOKUP(G259,'Sheet 1 (2)'!$H$4:$S$536,12,FALSE)</f>
        <v/>
      </c>
      <c r="AC259" s="63" t="str">
        <f t="shared" si="41"/>
        <v/>
      </c>
      <c r="AD259" s="63" t="s">
        <v>304</v>
      </c>
      <c r="AE259" s="63" t="str">
        <f>VLOOKUP(G259,'Sheet 1 (2)'!$H$4:$AF$536,25,FALSE)</f>
        <v/>
      </c>
      <c r="AF259" s="63" t="s">
        <v>364</v>
      </c>
      <c r="AG259" s="63" t="str">
        <f t="shared" si="42"/>
        <v/>
      </c>
      <c r="AH259" s="63" t="s">
        <v>304</v>
      </c>
      <c r="AI259" s="63" t="str">
        <f>VLOOKUP(G259,'Sheet 1 (2)'!$H$4:$AG$536,26,FALSE)</f>
        <v>SI</v>
      </c>
      <c r="AJ259" s="63" t="s">
        <v>329</v>
      </c>
      <c r="AK259" s="63" t="s">
        <v>304</v>
      </c>
      <c r="AL259" s="63" t="str">
        <f>VLOOKUP(G259,'Sheet 1 (2)'!$H$4:$AH$536,27,FALSE)</f>
        <v/>
      </c>
      <c r="AM259" s="63" t="str">
        <f t="shared" si="44"/>
        <v/>
      </c>
      <c r="AN259" s="63">
        <v>1</v>
      </c>
      <c r="AO259" s="63">
        <f t="shared" si="45"/>
        <v>1</v>
      </c>
      <c r="AP259" s="71" t="s">
        <v>301</v>
      </c>
      <c r="AQ259" s="71"/>
      <c r="AR259" s="71"/>
    </row>
    <row r="260" spans="1:44" ht="15.75" customHeight="1">
      <c r="A260" s="63" t="s">
        <v>1441</v>
      </c>
      <c r="B260" s="63" t="s">
        <v>114</v>
      </c>
      <c r="C260" s="63" t="s">
        <v>1533</v>
      </c>
      <c r="D260" s="63" t="s">
        <v>124</v>
      </c>
      <c r="E260" s="63" t="s">
        <v>1534</v>
      </c>
      <c r="F260" s="63" t="s">
        <v>125</v>
      </c>
      <c r="G260" s="63" t="s">
        <v>1599</v>
      </c>
      <c r="H260" s="63" t="s">
        <v>1600</v>
      </c>
      <c r="I260" s="63" t="s">
        <v>329</v>
      </c>
      <c r="J260" s="63"/>
      <c r="K260" s="63"/>
      <c r="L260" s="63" t="s">
        <v>388</v>
      </c>
      <c r="M260" s="63" t="s">
        <v>1601</v>
      </c>
      <c r="N260" s="63" t="s">
        <v>304</v>
      </c>
      <c r="O260" s="63" t="str">
        <f>VLOOKUP(G260,'Sheet 1 (2)'!$H$4:$M$536,6,FALSE)</f>
        <v/>
      </c>
      <c r="P260" s="63" t="str">
        <f t="shared" si="38"/>
        <v/>
      </c>
      <c r="Q260" s="63"/>
      <c r="R260" s="63" t="s">
        <v>498</v>
      </c>
      <c r="S260" s="63" t="s">
        <v>304</v>
      </c>
      <c r="T260" s="63" t="str">
        <f>VLOOKUP(G260,'Sheet 1 (2)'!$H$4:$O$536,8,FALSE)</f>
        <v/>
      </c>
      <c r="U260" s="63" t="str">
        <f t="shared" si="39"/>
        <v/>
      </c>
      <c r="V260" s="63" t="s">
        <v>1538</v>
      </c>
      <c r="W260" s="63" t="s">
        <v>304</v>
      </c>
      <c r="X260" s="63" t="str">
        <f>VLOOKUP(G260,'Sheet 1 (2)'!$H$4:$Q$536,10,FALSE)</f>
        <v/>
      </c>
      <c r="Y260" s="63" t="str">
        <f t="shared" si="40"/>
        <v/>
      </c>
      <c r="Z260" s="63" t="s">
        <v>1602</v>
      </c>
      <c r="AA260" s="63" t="s">
        <v>304</v>
      </c>
      <c r="AB260" s="63" t="str">
        <f>VLOOKUP(G260,'Sheet 1 (2)'!$H$4:$S$536,12,FALSE)</f>
        <v/>
      </c>
      <c r="AC260" s="63" t="str">
        <f t="shared" si="41"/>
        <v/>
      </c>
      <c r="AD260" s="63" t="s">
        <v>304</v>
      </c>
      <c r="AE260" s="63" t="str">
        <f>VLOOKUP(G260,'Sheet 1 (2)'!$H$4:$AF$536,25,FALSE)</f>
        <v/>
      </c>
      <c r="AF260" s="63" t="s">
        <v>429</v>
      </c>
      <c r="AG260" s="63" t="str">
        <f t="shared" si="42"/>
        <v/>
      </c>
      <c r="AH260" s="63" t="s">
        <v>304</v>
      </c>
      <c r="AI260" s="63" t="str">
        <f>VLOOKUP(G260,'Sheet 1 (2)'!$H$4:$AG$536,26,FALSE)</f>
        <v>SI</v>
      </c>
      <c r="AJ260" s="63" t="s">
        <v>329</v>
      </c>
      <c r="AK260" s="63" t="s">
        <v>304</v>
      </c>
      <c r="AL260" s="63" t="str">
        <f>VLOOKUP(G260,'Sheet 1 (2)'!$H$4:$AH$536,27,FALSE)</f>
        <v/>
      </c>
      <c r="AM260" s="63" t="str">
        <f t="shared" si="44"/>
        <v/>
      </c>
      <c r="AN260" s="63">
        <v>1</v>
      </c>
      <c r="AO260" s="63">
        <f t="shared" si="45"/>
        <v>1</v>
      </c>
      <c r="AP260" s="71" t="s">
        <v>301</v>
      </c>
      <c r="AQ260" s="71"/>
      <c r="AR260" s="71"/>
    </row>
    <row r="261" spans="1:44" ht="15.75" customHeight="1">
      <c r="A261" s="63" t="s">
        <v>1441</v>
      </c>
      <c r="B261" s="63" t="s">
        <v>114</v>
      </c>
      <c r="C261" s="63" t="s">
        <v>1533</v>
      </c>
      <c r="D261" s="63" t="s">
        <v>124</v>
      </c>
      <c r="E261" s="63" t="s">
        <v>1534</v>
      </c>
      <c r="F261" s="63" t="s">
        <v>125</v>
      </c>
      <c r="G261" s="63" t="s">
        <v>1603</v>
      </c>
      <c r="H261" s="63" t="s">
        <v>1604</v>
      </c>
      <c r="I261" s="63" t="s">
        <v>329</v>
      </c>
      <c r="J261" s="63"/>
      <c r="K261" s="63"/>
      <c r="L261" s="63" t="s">
        <v>388</v>
      </c>
      <c r="M261" s="63" t="s">
        <v>1605</v>
      </c>
      <c r="N261" s="63" t="s">
        <v>304</v>
      </c>
      <c r="O261" s="63" t="str">
        <f>VLOOKUP(G261,'Sheet 1 (2)'!$H$4:$M$536,6,FALSE)</f>
        <v/>
      </c>
      <c r="P261" s="63" t="str">
        <f t="shared" si="38"/>
        <v/>
      </c>
      <c r="Q261" s="63"/>
      <c r="R261" s="63" t="s">
        <v>498</v>
      </c>
      <c r="S261" s="63" t="s">
        <v>304</v>
      </c>
      <c r="T261" s="63" t="str">
        <f>VLOOKUP(G261,'Sheet 1 (2)'!$H$4:$O$536,8,FALSE)</f>
        <v/>
      </c>
      <c r="U261" s="63" t="str">
        <f t="shared" si="39"/>
        <v/>
      </c>
      <c r="V261" s="63" t="s">
        <v>1538</v>
      </c>
      <c r="W261" s="63" t="s">
        <v>304</v>
      </c>
      <c r="X261" s="63" t="str">
        <f>VLOOKUP(G261,'Sheet 1 (2)'!$H$4:$Q$536,10,FALSE)</f>
        <v/>
      </c>
      <c r="Y261" s="63" t="str">
        <f t="shared" si="40"/>
        <v/>
      </c>
      <c r="Z261" s="63" t="s">
        <v>1606</v>
      </c>
      <c r="AA261" s="63" t="s">
        <v>304</v>
      </c>
      <c r="AB261" s="63" t="str">
        <f>VLOOKUP(G261,'Sheet 1 (2)'!$H$4:$S$536,12,FALSE)</f>
        <v/>
      </c>
      <c r="AC261" s="63" t="str">
        <f t="shared" si="41"/>
        <v/>
      </c>
      <c r="AD261" s="63" t="s">
        <v>304</v>
      </c>
      <c r="AE261" s="63" t="str">
        <f>VLOOKUP(G261,'Sheet 1 (2)'!$H$4:$AF$536,25,FALSE)</f>
        <v/>
      </c>
      <c r="AF261" s="63" t="s">
        <v>429</v>
      </c>
      <c r="AG261" s="63" t="str">
        <f t="shared" si="42"/>
        <v/>
      </c>
      <c r="AH261" s="63" t="s">
        <v>304</v>
      </c>
      <c r="AI261" s="63" t="str">
        <f>VLOOKUP(G261,'Sheet 1 (2)'!$H$4:$AG$536,26,FALSE)</f>
        <v>SI</v>
      </c>
      <c r="AJ261" s="63" t="s">
        <v>329</v>
      </c>
      <c r="AK261" s="63" t="s">
        <v>304</v>
      </c>
      <c r="AL261" s="63" t="str">
        <f>VLOOKUP(G261,'Sheet 1 (2)'!$H$4:$AH$536,27,FALSE)</f>
        <v/>
      </c>
      <c r="AM261" s="63" t="str">
        <f t="shared" si="44"/>
        <v/>
      </c>
      <c r="AN261" s="63">
        <v>1</v>
      </c>
      <c r="AO261" s="63">
        <f t="shared" si="45"/>
        <v>1</v>
      </c>
      <c r="AP261" s="71" t="s">
        <v>329</v>
      </c>
      <c r="AQ261" s="71" t="s">
        <v>1544</v>
      </c>
      <c r="AR261" s="71"/>
    </row>
    <row r="262" spans="1:44" ht="15.75" customHeight="1">
      <c r="A262" s="63" t="s">
        <v>1441</v>
      </c>
      <c r="B262" s="63" t="s">
        <v>114</v>
      </c>
      <c r="C262" s="63" t="s">
        <v>1533</v>
      </c>
      <c r="D262" s="63" t="s">
        <v>124</v>
      </c>
      <c r="E262" s="63" t="s">
        <v>1534</v>
      </c>
      <c r="F262" s="63" t="s">
        <v>125</v>
      </c>
      <c r="G262" s="63" t="s">
        <v>1607</v>
      </c>
      <c r="H262" s="63" t="s">
        <v>1608</v>
      </c>
      <c r="I262" s="63" t="s">
        <v>329</v>
      </c>
      <c r="J262" s="63"/>
      <c r="K262" s="63"/>
      <c r="L262" s="63" t="s">
        <v>1234</v>
      </c>
      <c r="M262" s="63" t="s">
        <v>1609</v>
      </c>
      <c r="N262" s="63" t="s">
        <v>304</v>
      </c>
      <c r="O262" s="63" t="str">
        <f>VLOOKUP(G262,'Sheet 1 (2)'!$H$4:$M$536,6,FALSE)</f>
        <v/>
      </c>
      <c r="P262" s="63" t="str">
        <f t="shared" si="38"/>
        <v/>
      </c>
      <c r="Q262" s="63"/>
      <c r="R262" s="63" t="s">
        <v>498</v>
      </c>
      <c r="S262" s="63" t="s">
        <v>304</v>
      </c>
      <c r="T262" s="63" t="str">
        <f>VLOOKUP(G262,'Sheet 1 (2)'!$H$4:$O$536,8,FALSE)</f>
        <v/>
      </c>
      <c r="U262" s="63" t="str">
        <f t="shared" si="39"/>
        <v/>
      </c>
      <c r="V262" s="63" t="s">
        <v>1538</v>
      </c>
      <c r="W262" s="63" t="s">
        <v>304</v>
      </c>
      <c r="X262" s="63" t="str">
        <f>VLOOKUP(G262,'Sheet 1 (2)'!$H$4:$Q$536,10,FALSE)</f>
        <v/>
      </c>
      <c r="Y262" s="63" t="str">
        <f t="shared" si="40"/>
        <v/>
      </c>
      <c r="Z262" s="63" t="s">
        <v>1610</v>
      </c>
      <c r="AA262" s="63" t="s">
        <v>304</v>
      </c>
      <c r="AB262" s="63" t="str">
        <f>VLOOKUP(G262,'Sheet 1 (2)'!$H$4:$S$536,12,FALSE)</f>
        <v/>
      </c>
      <c r="AC262" s="63" t="str">
        <f t="shared" si="41"/>
        <v/>
      </c>
      <c r="AD262" s="63" t="s">
        <v>304</v>
      </c>
      <c r="AE262" s="63" t="str">
        <f>VLOOKUP(G262,'Sheet 1 (2)'!$H$4:$AF$536,25,FALSE)</f>
        <v/>
      </c>
      <c r="AF262" s="63" t="s">
        <v>504</v>
      </c>
      <c r="AG262" s="63" t="str">
        <f t="shared" si="42"/>
        <v/>
      </c>
      <c r="AH262" s="63" t="s">
        <v>304</v>
      </c>
      <c r="AI262" s="63" t="str">
        <f>VLOOKUP(G262,'Sheet 1 (2)'!$H$4:$AG$536,26,FALSE)</f>
        <v>SI</v>
      </c>
      <c r="AJ262" s="63" t="s">
        <v>329</v>
      </c>
      <c r="AK262" s="63" t="s">
        <v>304</v>
      </c>
      <c r="AL262" s="63" t="str">
        <f>VLOOKUP(G262,'Sheet 1 (2)'!$H$4:$AH$536,27,FALSE)</f>
        <v/>
      </c>
      <c r="AM262" s="63" t="str">
        <f t="shared" si="44"/>
        <v/>
      </c>
      <c r="AN262" s="63">
        <v>1</v>
      </c>
      <c r="AO262" s="63">
        <f t="shared" si="45"/>
        <v>1</v>
      </c>
      <c r="AP262" s="71" t="s">
        <v>329</v>
      </c>
      <c r="AQ262" s="71" t="s">
        <v>1544</v>
      </c>
      <c r="AR262" s="71"/>
    </row>
    <row r="263" spans="1:44" ht="15.75" customHeight="1">
      <c r="A263" s="63" t="s">
        <v>1441</v>
      </c>
      <c r="B263" s="63" t="s">
        <v>114</v>
      </c>
      <c r="C263" s="63" t="s">
        <v>1533</v>
      </c>
      <c r="D263" s="63" t="s">
        <v>124</v>
      </c>
      <c r="E263" s="63" t="s">
        <v>1534</v>
      </c>
      <c r="F263" s="63" t="s">
        <v>125</v>
      </c>
      <c r="G263" s="63" t="s">
        <v>1611</v>
      </c>
      <c r="H263" s="63" t="s">
        <v>1612</v>
      </c>
      <c r="I263" s="63" t="s">
        <v>329</v>
      </c>
      <c r="J263" s="63"/>
      <c r="K263" s="63"/>
      <c r="L263" s="63" t="s">
        <v>1234</v>
      </c>
      <c r="M263" s="63" t="s">
        <v>1613</v>
      </c>
      <c r="N263" s="63" t="s">
        <v>304</v>
      </c>
      <c r="O263" s="63" t="str">
        <f>VLOOKUP(G263,'Sheet 1 (2)'!$H$4:$M$536,6,FALSE)</f>
        <v/>
      </c>
      <c r="P263" s="63" t="str">
        <f t="shared" si="38"/>
        <v/>
      </c>
      <c r="Q263" s="63"/>
      <c r="R263" s="63" t="s">
        <v>498</v>
      </c>
      <c r="S263" s="63" t="s">
        <v>304</v>
      </c>
      <c r="T263" s="63" t="str">
        <f>VLOOKUP(G263,'Sheet 1 (2)'!$H$4:$O$536,8,FALSE)</f>
        <v/>
      </c>
      <c r="U263" s="63" t="str">
        <f t="shared" si="39"/>
        <v/>
      </c>
      <c r="V263" s="63" t="s">
        <v>1538</v>
      </c>
      <c r="W263" s="63" t="s">
        <v>304</v>
      </c>
      <c r="X263" s="63" t="str">
        <f>VLOOKUP(G263,'Sheet 1 (2)'!$H$4:$Q$536,10,FALSE)</f>
        <v/>
      </c>
      <c r="Y263" s="63" t="str">
        <f t="shared" si="40"/>
        <v/>
      </c>
      <c r="Z263" s="63" t="s">
        <v>1614</v>
      </c>
      <c r="AA263" s="63" t="s">
        <v>304</v>
      </c>
      <c r="AB263" s="63" t="str">
        <f>VLOOKUP(G263,'Sheet 1 (2)'!$H$4:$S$536,12,FALSE)</f>
        <v/>
      </c>
      <c r="AC263" s="63" t="str">
        <f t="shared" si="41"/>
        <v/>
      </c>
      <c r="AD263" s="63" t="s">
        <v>304</v>
      </c>
      <c r="AE263" s="63" t="str">
        <f>VLOOKUP(G263,'Sheet 1 (2)'!$H$4:$AF$536,25,FALSE)</f>
        <v/>
      </c>
      <c r="AF263" s="63" t="s">
        <v>1293</v>
      </c>
      <c r="AG263" s="63" t="str">
        <f t="shared" si="42"/>
        <v/>
      </c>
      <c r="AH263" s="63" t="s">
        <v>304</v>
      </c>
      <c r="AI263" s="63" t="str">
        <f>VLOOKUP(G263,'Sheet 1 (2)'!$H$4:$AG$536,26,FALSE)</f>
        <v>SI</v>
      </c>
      <c r="AJ263" s="63" t="s">
        <v>329</v>
      </c>
      <c r="AK263" s="63" t="s">
        <v>304</v>
      </c>
      <c r="AL263" s="63" t="str">
        <f>VLOOKUP(G263,'Sheet 1 (2)'!$H$4:$AH$536,27,FALSE)</f>
        <v>Consulta. ¿Cómo se identifica a las mujeres gestantes procedentes de área chagásica?</v>
      </c>
      <c r="AM263" s="63" t="str">
        <f t="shared" si="44"/>
        <v>Consulta. ¿Cómo se identifica a las mujeres gestantes procedentes de área chagásica?</v>
      </c>
      <c r="AN263" s="63">
        <v>1</v>
      </c>
      <c r="AO263" s="63">
        <f t="shared" si="45"/>
        <v>1</v>
      </c>
      <c r="AP263" s="71" t="s">
        <v>329</v>
      </c>
      <c r="AQ263" s="71" t="s">
        <v>1544</v>
      </c>
      <c r="AR263" s="71"/>
    </row>
    <row r="264" spans="1:44" ht="15.75" customHeight="1">
      <c r="A264" s="63" t="s">
        <v>1441</v>
      </c>
      <c r="B264" s="63" t="s">
        <v>114</v>
      </c>
      <c r="C264" s="63" t="s">
        <v>1533</v>
      </c>
      <c r="D264" s="63" t="s">
        <v>124</v>
      </c>
      <c r="E264" s="63" t="s">
        <v>1534</v>
      </c>
      <c r="F264" s="63" t="s">
        <v>125</v>
      </c>
      <c r="G264" s="63" t="s">
        <v>1615</v>
      </c>
      <c r="H264" s="63" t="s">
        <v>1616</v>
      </c>
      <c r="I264" s="63" t="s">
        <v>329</v>
      </c>
      <c r="J264" s="63"/>
      <c r="K264" s="63"/>
      <c r="L264" s="63" t="s">
        <v>388</v>
      </c>
      <c r="M264" s="63" t="s">
        <v>1617</v>
      </c>
      <c r="N264" s="63" t="s">
        <v>304</v>
      </c>
      <c r="O264" s="63" t="str">
        <f>VLOOKUP(G264,'Sheet 1 (2)'!$H$4:$M$536,6,FALSE)</f>
        <v/>
      </c>
      <c r="P264" s="63" t="str">
        <f t="shared" si="38"/>
        <v/>
      </c>
      <c r="Q264" s="63"/>
      <c r="R264" s="63" t="s">
        <v>498</v>
      </c>
      <c r="S264" s="63" t="s">
        <v>304</v>
      </c>
      <c r="T264" s="63" t="str">
        <f>VLOOKUP(G264,'Sheet 1 (2)'!$H$4:$O$536,8,FALSE)</f>
        <v/>
      </c>
      <c r="U264" s="63" t="str">
        <f t="shared" si="39"/>
        <v/>
      </c>
      <c r="V264" s="63" t="s">
        <v>1538</v>
      </c>
      <c r="W264" s="63" t="s">
        <v>304</v>
      </c>
      <c r="X264" s="63" t="str">
        <f>VLOOKUP(G264,'Sheet 1 (2)'!$H$4:$Q$536,10,FALSE)</f>
        <v/>
      </c>
      <c r="Y264" s="63" t="str">
        <f t="shared" si="40"/>
        <v/>
      </c>
      <c r="Z264" s="63" t="s">
        <v>1618</v>
      </c>
      <c r="AA264" s="63" t="s">
        <v>304</v>
      </c>
      <c r="AB264" s="63" t="str">
        <f>VLOOKUP(G264,'Sheet 1 (2)'!$H$4:$S$536,12,FALSE)</f>
        <v/>
      </c>
      <c r="AC264" s="63" t="str">
        <f t="shared" si="41"/>
        <v/>
      </c>
      <c r="AD264" s="63" t="s">
        <v>304</v>
      </c>
      <c r="AE264" s="63" t="str">
        <f>VLOOKUP(G264,'Sheet 1 (2)'!$H$4:$AF$536,25,FALSE)</f>
        <v/>
      </c>
      <c r="AF264" s="63" t="s">
        <v>1619</v>
      </c>
      <c r="AG264" s="63" t="str">
        <f t="shared" si="42"/>
        <v/>
      </c>
      <c r="AH264" s="63" t="s">
        <v>304</v>
      </c>
      <c r="AI264" s="63" t="str">
        <f>VLOOKUP(G264,'Sheet 1 (2)'!$H$4:$AG$536,26,FALSE)</f>
        <v>SI</v>
      </c>
      <c r="AJ264" s="63" t="s">
        <v>329</v>
      </c>
      <c r="AK264" s="63" t="s">
        <v>304</v>
      </c>
      <c r="AL264" s="63" t="str">
        <f>VLOOKUP(G264,'Sheet 1 (2)'!$H$4:$AH$536,27,FALSE)</f>
        <v/>
      </c>
      <c r="AM264" s="63" t="str">
        <f t="shared" si="44"/>
        <v/>
      </c>
      <c r="AN264" s="63">
        <v>1</v>
      </c>
      <c r="AO264" s="63">
        <f t="shared" si="45"/>
        <v>1</v>
      </c>
      <c r="AP264" s="71" t="s">
        <v>329</v>
      </c>
      <c r="AQ264" s="71" t="s">
        <v>1544</v>
      </c>
      <c r="AR264" s="71"/>
    </row>
    <row r="265" spans="1:44" ht="15.75" customHeight="1">
      <c r="A265" s="63" t="s">
        <v>1441</v>
      </c>
      <c r="B265" s="63" t="s">
        <v>114</v>
      </c>
      <c r="C265" s="63" t="s">
        <v>1533</v>
      </c>
      <c r="D265" s="63" t="s">
        <v>124</v>
      </c>
      <c r="E265" s="63" t="s">
        <v>1534</v>
      </c>
      <c r="F265" s="63" t="s">
        <v>125</v>
      </c>
      <c r="G265" s="63" t="s">
        <v>1620</v>
      </c>
      <c r="H265" s="63" t="s">
        <v>1621</v>
      </c>
      <c r="I265" s="63" t="s">
        <v>329</v>
      </c>
      <c r="J265" s="63"/>
      <c r="K265" s="63"/>
      <c r="L265" s="63" t="s">
        <v>1234</v>
      </c>
      <c r="M265" s="63" t="s">
        <v>1622</v>
      </c>
      <c r="N265" s="63" t="s">
        <v>304</v>
      </c>
      <c r="O265" s="63" t="str">
        <f>VLOOKUP(G265,'Sheet 1 (2)'!$H$4:$M$536,6,FALSE)</f>
        <v/>
      </c>
      <c r="P265" s="63" t="str">
        <f t="shared" si="38"/>
        <v/>
      </c>
      <c r="Q265" s="63"/>
      <c r="R265" s="63" t="s">
        <v>498</v>
      </c>
      <c r="S265" s="63" t="s">
        <v>304</v>
      </c>
      <c r="T265" s="63" t="str">
        <f>VLOOKUP(G265,'Sheet 1 (2)'!$H$4:$O$536,8,FALSE)</f>
        <v/>
      </c>
      <c r="U265" s="63" t="str">
        <f t="shared" si="39"/>
        <v/>
      </c>
      <c r="V265" s="63" t="s">
        <v>1538</v>
      </c>
      <c r="W265" s="63" t="s">
        <v>304</v>
      </c>
      <c r="X265" s="63" t="str">
        <f>VLOOKUP(G265,'Sheet 1 (2)'!$H$4:$Q$536,10,FALSE)</f>
        <v/>
      </c>
      <c r="Y265" s="63" t="str">
        <f t="shared" si="40"/>
        <v/>
      </c>
      <c r="Z265" s="63" t="s">
        <v>1623</v>
      </c>
      <c r="AA265" s="63" t="s">
        <v>304</v>
      </c>
      <c r="AB265" s="63" t="str">
        <f>VLOOKUP(G265,'Sheet 1 (2)'!$H$4:$S$536,12,FALSE)</f>
        <v/>
      </c>
      <c r="AC265" s="63" t="str">
        <f t="shared" si="41"/>
        <v/>
      </c>
      <c r="AD265" s="63" t="s">
        <v>304</v>
      </c>
      <c r="AE265" s="63" t="str">
        <f>VLOOKUP(G265,'Sheet 1 (2)'!$H$4:$AF$536,25,FALSE)</f>
        <v/>
      </c>
      <c r="AF265" s="63" t="s">
        <v>504</v>
      </c>
      <c r="AG265" s="63" t="str">
        <f t="shared" si="42"/>
        <v/>
      </c>
      <c r="AH265" s="63" t="s">
        <v>304</v>
      </c>
      <c r="AI265" s="63" t="str">
        <f>VLOOKUP(G265,'Sheet 1 (2)'!$H$4:$AG$536,26,FALSE)</f>
        <v>SI</v>
      </c>
      <c r="AJ265" s="63" t="s">
        <v>329</v>
      </c>
      <c r="AK265" s="63" t="s">
        <v>304</v>
      </c>
      <c r="AL265" s="63" t="str">
        <f>VLOOKUP(G265,'Sheet 1 (2)'!$H$4:$AH$536,27,FALSE)</f>
        <v/>
      </c>
      <c r="AM265" s="63" t="str">
        <f t="shared" si="44"/>
        <v/>
      </c>
      <c r="AN265" s="63">
        <v>1</v>
      </c>
      <c r="AO265" s="63">
        <f t="shared" si="45"/>
        <v>1</v>
      </c>
      <c r="AP265" s="71" t="s">
        <v>301</v>
      </c>
      <c r="AQ265" s="71"/>
      <c r="AR265" s="71"/>
    </row>
    <row r="266" spans="1:44" ht="15.75" customHeight="1">
      <c r="A266" s="63" t="s">
        <v>1441</v>
      </c>
      <c r="B266" s="63" t="s">
        <v>114</v>
      </c>
      <c r="C266" s="63" t="s">
        <v>1533</v>
      </c>
      <c r="D266" s="63" t="s">
        <v>124</v>
      </c>
      <c r="E266" s="63" t="s">
        <v>1534</v>
      </c>
      <c r="F266" s="63" t="s">
        <v>125</v>
      </c>
      <c r="G266" s="63" t="s">
        <v>1624</v>
      </c>
      <c r="H266" s="63" t="s">
        <v>1625</v>
      </c>
      <c r="I266" s="63" t="s">
        <v>329</v>
      </c>
      <c r="J266" s="63"/>
      <c r="K266" s="63"/>
      <c r="L266" s="63" t="s">
        <v>388</v>
      </c>
      <c r="M266" s="63" t="s">
        <v>1626</v>
      </c>
      <c r="N266" s="63" t="s">
        <v>304</v>
      </c>
      <c r="O266" s="63" t="str">
        <f>VLOOKUP(G266,'Sheet 1 (2)'!$H$4:$M$536,6,FALSE)</f>
        <v/>
      </c>
      <c r="P266" s="63" t="str">
        <f t="shared" si="38"/>
        <v/>
      </c>
      <c r="Q266" s="63"/>
      <c r="R266" s="63" t="s">
        <v>498</v>
      </c>
      <c r="S266" s="63" t="s">
        <v>304</v>
      </c>
      <c r="T266" s="63" t="str">
        <f>VLOOKUP(G266,'Sheet 1 (2)'!$H$4:$O$536,8,FALSE)</f>
        <v/>
      </c>
      <c r="U266" s="63" t="str">
        <f t="shared" si="39"/>
        <v/>
      </c>
      <c r="V266" s="63" t="s">
        <v>1538</v>
      </c>
      <c r="W266" s="63" t="s">
        <v>304</v>
      </c>
      <c r="X266" s="63" t="str">
        <f>VLOOKUP(G266,'Sheet 1 (2)'!$H$4:$Q$536,10,FALSE)</f>
        <v/>
      </c>
      <c r="Y266" s="63" t="str">
        <f t="shared" si="40"/>
        <v/>
      </c>
      <c r="Z266" s="63" t="s">
        <v>1623</v>
      </c>
      <c r="AA266" s="63" t="s">
        <v>304</v>
      </c>
      <c r="AB266" s="63" t="str">
        <f>VLOOKUP(G266,'Sheet 1 (2)'!$H$4:$S$536,12,FALSE)</f>
        <v/>
      </c>
      <c r="AC266" s="63" t="str">
        <f t="shared" si="41"/>
        <v/>
      </c>
      <c r="AD266" s="63" t="s">
        <v>304</v>
      </c>
      <c r="AE266" s="63" t="str">
        <f>VLOOKUP(G266,'Sheet 1 (2)'!$H$4:$AF$536,25,FALSE)</f>
        <v/>
      </c>
      <c r="AF266" s="63" t="s">
        <v>1627</v>
      </c>
      <c r="AG266" s="63" t="str">
        <f t="shared" si="42"/>
        <v/>
      </c>
      <c r="AH266" s="63" t="s">
        <v>304</v>
      </c>
      <c r="AI266" s="63" t="str">
        <f>VLOOKUP(G266,'Sheet 1 (2)'!$H$4:$AG$536,26,FALSE)</f>
        <v>SI</v>
      </c>
      <c r="AJ266" s="63" t="s">
        <v>329</v>
      </c>
      <c r="AK266" s="63" t="s">
        <v>304</v>
      </c>
      <c r="AL266" s="63" t="str">
        <f>VLOOKUP(G266,'Sheet 1 (2)'!$H$4:$AH$536,27,FALSE)</f>
        <v xml:space="preserve">Consulta. ¿cómo identifico el código CIE10 de la fase aguda, sub aguda y crónica? </v>
      </c>
      <c r="AM266" s="63" t="str">
        <f t="shared" si="44"/>
        <v xml:space="preserve">Consulta. ¿cómo identifico el código CIE10 de la fase aguda, sub aguda y crónica? </v>
      </c>
      <c r="AN266" s="63">
        <v>1</v>
      </c>
      <c r="AO266" s="63">
        <f t="shared" si="45"/>
        <v>1</v>
      </c>
      <c r="AP266" s="71" t="s">
        <v>301</v>
      </c>
      <c r="AQ266" s="71"/>
      <c r="AR266" s="71"/>
    </row>
    <row r="267" spans="1:44" ht="15.75" customHeight="1">
      <c r="A267" s="63" t="s">
        <v>1441</v>
      </c>
      <c r="B267" s="63" t="s">
        <v>114</v>
      </c>
      <c r="C267" s="63" t="s">
        <v>1628</v>
      </c>
      <c r="D267" s="63" t="s">
        <v>126</v>
      </c>
      <c r="E267" s="63" t="s">
        <v>1629</v>
      </c>
      <c r="F267" s="63" t="s">
        <v>127</v>
      </c>
      <c r="G267" s="63" t="s">
        <v>1630</v>
      </c>
      <c r="H267" s="63" t="s">
        <v>1631</v>
      </c>
      <c r="I267" s="63" t="s">
        <v>329</v>
      </c>
      <c r="J267" s="63"/>
      <c r="K267" s="63"/>
      <c r="L267" s="63" t="s">
        <v>1249</v>
      </c>
      <c r="M267" s="63" t="s">
        <v>1632</v>
      </c>
      <c r="N267" s="63" t="s">
        <v>304</v>
      </c>
      <c r="O267" s="63" t="str">
        <f>VLOOKUP(G267,'Sheet 1 (2)'!$H$4:$M$536,6,FALSE)</f>
        <v/>
      </c>
      <c r="P267" s="63" t="str">
        <f t="shared" si="38"/>
        <v/>
      </c>
      <c r="Q267" s="63"/>
      <c r="R267" s="63" t="s">
        <v>1633</v>
      </c>
      <c r="S267" s="63" t="s">
        <v>304</v>
      </c>
      <c r="T267" s="63" t="str">
        <f>VLOOKUP(G267,'Sheet 1 (2)'!$H$4:$O$536,8,FALSE)</f>
        <v/>
      </c>
      <c r="U267" s="63" t="str">
        <f t="shared" si="39"/>
        <v/>
      </c>
      <c r="V267" s="63" t="s">
        <v>1634</v>
      </c>
      <c r="W267" s="63" t="s">
        <v>304</v>
      </c>
      <c r="X267" s="63" t="str">
        <f>VLOOKUP(G267,'Sheet 1 (2)'!$H$4:$Q$536,10,FALSE)</f>
        <v/>
      </c>
      <c r="Y267" s="63" t="str">
        <f t="shared" si="40"/>
        <v/>
      </c>
      <c r="Z267" s="63" t="s">
        <v>1635</v>
      </c>
      <c r="AA267" s="63" t="s">
        <v>304</v>
      </c>
      <c r="AB267" s="63" t="str">
        <f>VLOOKUP(G267,'Sheet 1 (2)'!$H$4:$S$536,12,FALSE)</f>
        <v/>
      </c>
      <c r="AC267" s="63" t="str">
        <f t="shared" si="41"/>
        <v/>
      </c>
      <c r="AD267" s="63" t="s">
        <v>304</v>
      </c>
      <c r="AE267" s="63" t="str">
        <f>VLOOKUP(G267,'Sheet 1 (2)'!$H$4:$AF$536,25,FALSE)</f>
        <v/>
      </c>
      <c r="AF267" s="63" t="s">
        <v>364</v>
      </c>
      <c r="AG267" s="63" t="str">
        <f t="shared" si="42"/>
        <v/>
      </c>
      <c r="AH267" s="63" t="s">
        <v>304</v>
      </c>
      <c r="AI267" s="63" t="str">
        <f>VLOOKUP(G267,'Sheet 1 (2)'!$H$4:$AG$536,26,FALSE)</f>
        <v>SI</v>
      </c>
      <c r="AJ267" s="63" t="s">
        <v>329</v>
      </c>
      <c r="AK267" s="63" t="s">
        <v>304</v>
      </c>
      <c r="AL267" s="63" t="str">
        <f>VLOOKUP(G267,'Sheet 1 (2)'!$H$4:$AH$536,27,FALSE)</f>
        <v>Consulta.Registro de comunidades indígenas de áreas de riesgo de rabia silvestre linkeadas a establecimientos de salud</v>
      </c>
      <c r="AM267" s="63" t="str">
        <f t="shared" si="44"/>
        <v>Consulta.Registro de comunidades indígenas de áreas de riesgo de rabia silvestre linkeadas a establecimientos de salud</v>
      </c>
      <c r="AN267" s="63">
        <v>1</v>
      </c>
      <c r="AO267" s="63">
        <f t="shared" si="45"/>
        <v>1</v>
      </c>
      <c r="AP267" s="71"/>
      <c r="AQ267" s="71"/>
      <c r="AR267" s="71" t="s">
        <v>329</v>
      </c>
    </row>
    <row r="268" spans="1:44" ht="15.75" customHeight="1">
      <c r="A268" s="63" t="s">
        <v>1441</v>
      </c>
      <c r="B268" s="63" t="s">
        <v>114</v>
      </c>
      <c r="C268" s="63" t="s">
        <v>1628</v>
      </c>
      <c r="D268" s="63" t="s">
        <v>126</v>
      </c>
      <c r="E268" s="63" t="s">
        <v>1629</v>
      </c>
      <c r="F268" s="63" t="s">
        <v>127</v>
      </c>
      <c r="G268" s="63" t="s">
        <v>1636</v>
      </c>
      <c r="H268" s="63" t="s">
        <v>1637</v>
      </c>
      <c r="I268" s="63" t="s">
        <v>329</v>
      </c>
      <c r="J268" s="63"/>
      <c r="K268" s="63"/>
      <c r="L268" s="63" t="s">
        <v>1234</v>
      </c>
      <c r="M268" s="63" t="s">
        <v>1638</v>
      </c>
      <c r="N268" s="63" t="s">
        <v>304</v>
      </c>
      <c r="O268" s="63" t="str">
        <f>VLOOKUP(G268,'Sheet 1 (2)'!$H$4:$M$536,6,FALSE)</f>
        <v/>
      </c>
      <c r="P268" s="63" t="str">
        <f t="shared" si="38"/>
        <v/>
      </c>
      <c r="Q268" s="63"/>
      <c r="R268" s="63" t="s">
        <v>1639</v>
      </c>
      <c r="S268" s="63" t="s">
        <v>304</v>
      </c>
      <c r="T268" s="63" t="str">
        <f>VLOOKUP(G268,'Sheet 1 (2)'!$H$4:$O$536,8,FALSE)</f>
        <v/>
      </c>
      <c r="U268" s="63" t="str">
        <f t="shared" si="39"/>
        <v/>
      </c>
      <c r="V268" s="63" t="s">
        <v>1640</v>
      </c>
      <c r="W268" s="63" t="s">
        <v>304</v>
      </c>
      <c r="X268" s="63" t="str">
        <f>VLOOKUP(G268,'Sheet 1 (2)'!$H$4:$Q$536,10,FALSE)</f>
        <v/>
      </c>
      <c r="Y268" s="63" t="str">
        <f t="shared" si="40"/>
        <v/>
      </c>
      <c r="Z268" s="63"/>
      <c r="AA268" s="63" t="s">
        <v>304</v>
      </c>
      <c r="AB268" s="63" t="str">
        <f>VLOOKUP(G268,'Sheet 1 (2)'!$H$4:$S$536,12,FALSE)</f>
        <v/>
      </c>
      <c r="AC268" s="63" t="s">
        <v>1641</v>
      </c>
      <c r="AD268" s="63" t="s">
        <v>304</v>
      </c>
      <c r="AE268" s="63" t="str">
        <f>VLOOKUP(G268,'Sheet 1 (2)'!$H$4:$AF$536,25,FALSE)</f>
        <v/>
      </c>
      <c r="AF268" s="63" t="s">
        <v>504</v>
      </c>
      <c r="AG268" s="63" t="str">
        <f t="shared" si="42"/>
        <v/>
      </c>
      <c r="AH268" s="63" t="s">
        <v>304</v>
      </c>
      <c r="AI268" s="63" t="str">
        <f>VLOOKUP(G268,'Sheet 1 (2)'!$H$4:$AG$536,26,FALSE)</f>
        <v>NO</v>
      </c>
      <c r="AJ268" s="63" t="s">
        <v>329</v>
      </c>
      <c r="AK268" s="63" t="s">
        <v>304</v>
      </c>
      <c r="AL268" s="63" t="str">
        <f>VLOOKUP(G268,'Sheet 1 (2)'!$H$4:$AH$536,27,FALSE)</f>
        <v/>
      </c>
      <c r="AM268" s="63" t="str">
        <f t="shared" si="44"/>
        <v/>
      </c>
      <c r="AN268" s="63">
        <v>1</v>
      </c>
      <c r="AO268" s="63">
        <f t="shared" si="45"/>
        <v>1</v>
      </c>
      <c r="AP268" s="71" t="s">
        <v>301</v>
      </c>
      <c r="AQ268" s="71"/>
      <c r="AR268" s="71" t="s">
        <v>329</v>
      </c>
    </row>
    <row r="269" spans="1:44" ht="15.75" customHeight="1">
      <c r="A269" s="63" t="s">
        <v>1441</v>
      </c>
      <c r="B269" s="63" t="s">
        <v>114</v>
      </c>
      <c r="C269" s="63" t="s">
        <v>1628</v>
      </c>
      <c r="D269" s="63" t="s">
        <v>126</v>
      </c>
      <c r="E269" s="63" t="s">
        <v>1629</v>
      </c>
      <c r="F269" s="63" t="s">
        <v>127</v>
      </c>
      <c r="G269" s="63" t="s">
        <v>1642</v>
      </c>
      <c r="H269" s="63" t="s">
        <v>1643</v>
      </c>
      <c r="I269" s="63" t="s">
        <v>329</v>
      </c>
      <c r="J269" s="63"/>
      <c r="K269" s="63"/>
      <c r="L269" s="63" t="s">
        <v>1234</v>
      </c>
      <c r="M269" s="63" t="s">
        <v>1644</v>
      </c>
      <c r="N269" s="63" t="s">
        <v>304</v>
      </c>
      <c r="O269" s="63" t="str">
        <f>VLOOKUP(G269,'Sheet 1 (2)'!$H$4:$M$536,6,FALSE)</f>
        <v/>
      </c>
      <c r="P269" s="63" t="str">
        <f t="shared" si="38"/>
        <v/>
      </c>
      <c r="Q269" s="63"/>
      <c r="R269" s="63" t="s">
        <v>1645</v>
      </c>
      <c r="S269" s="63" t="s">
        <v>304</v>
      </c>
      <c r="T269" s="63" t="str">
        <f>VLOOKUP(G269,'Sheet 1 (2)'!$H$4:$O$536,8,FALSE)</f>
        <v/>
      </c>
      <c r="U269" s="63" t="s">
        <v>498</v>
      </c>
      <c r="V269" s="63" t="s">
        <v>1640</v>
      </c>
      <c r="W269" s="63" t="s">
        <v>304</v>
      </c>
      <c r="X269" s="63" t="str">
        <f>VLOOKUP(G269,'Sheet 1 (2)'!$H$4:$Q$536,10,FALSE)</f>
        <v/>
      </c>
      <c r="Y269" s="63" t="str">
        <f t="shared" si="40"/>
        <v/>
      </c>
      <c r="Z269" s="63"/>
      <c r="AA269" s="63" t="s">
        <v>304</v>
      </c>
      <c r="AB269" s="63" t="str">
        <f>VLOOKUP(G269,'Sheet 1 (2)'!$H$4:$S$536,12,FALSE)</f>
        <v/>
      </c>
      <c r="AC269" s="63" t="s">
        <v>1646</v>
      </c>
      <c r="AD269" s="63" t="s">
        <v>304</v>
      </c>
      <c r="AE269" s="63" t="str">
        <f>VLOOKUP(G269,'Sheet 1 (2)'!$H$4:$AF$536,25,FALSE)</f>
        <v/>
      </c>
      <c r="AF269" s="63" t="s">
        <v>1293</v>
      </c>
      <c r="AG269" s="63" t="str">
        <f t="shared" si="42"/>
        <v/>
      </c>
      <c r="AH269" s="63" t="s">
        <v>304</v>
      </c>
      <c r="AI269" s="63" t="str">
        <f>VLOOKUP(G269,'Sheet 1 (2)'!$H$4:$AG$536,26,FALSE)</f>
        <v>NO</v>
      </c>
      <c r="AJ269" s="63" t="s">
        <v>329</v>
      </c>
      <c r="AK269" s="63" t="s">
        <v>304</v>
      </c>
      <c r="AL269" s="63" t="str">
        <f>VLOOKUP(G269,'Sheet 1 (2)'!$H$4:$AH$536,27,FALSE)</f>
        <v>Código CIE10</v>
      </c>
      <c r="AM269" s="63"/>
      <c r="AN269" s="63">
        <v>1</v>
      </c>
      <c r="AO269" s="63">
        <f t="shared" si="45"/>
        <v>1</v>
      </c>
      <c r="AP269" s="71" t="s">
        <v>301</v>
      </c>
      <c r="AQ269" s="71"/>
      <c r="AR269" s="71" t="s">
        <v>329</v>
      </c>
    </row>
    <row r="270" spans="1:44" ht="15.75" customHeight="1">
      <c r="A270" s="63" t="s">
        <v>1441</v>
      </c>
      <c r="B270" s="63" t="s">
        <v>114</v>
      </c>
      <c r="C270" s="63" t="s">
        <v>1628</v>
      </c>
      <c r="D270" s="63" t="s">
        <v>126</v>
      </c>
      <c r="E270" s="63" t="s">
        <v>1629</v>
      </c>
      <c r="F270" s="63" t="s">
        <v>127</v>
      </c>
      <c r="G270" s="63" t="s">
        <v>1647</v>
      </c>
      <c r="H270" s="63" t="s">
        <v>1648</v>
      </c>
      <c r="I270" s="63" t="s">
        <v>329</v>
      </c>
      <c r="J270" s="63"/>
      <c r="K270" s="63"/>
      <c r="L270" s="63" t="s">
        <v>1249</v>
      </c>
      <c r="M270" s="63" t="s">
        <v>1649</v>
      </c>
      <c r="N270" s="63" t="s">
        <v>304</v>
      </c>
      <c r="O270" s="63" t="str">
        <f>VLOOKUP(G270,'Sheet 1 (2)'!$H$4:$M$536,6,FALSE)</f>
        <v/>
      </c>
      <c r="P270" s="63" t="str">
        <f t="shared" si="38"/>
        <v/>
      </c>
      <c r="Q270" s="63"/>
      <c r="R270" s="63" t="s">
        <v>1645</v>
      </c>
      <c r="S270" s="63" t="s">
        <v>304</v>
      </c>
      <c r="T270" s="63" t="str">
        <f>VLOOKUP(G270,'Sheet 1 (2)'!$H$4:$O$536,8,FALSE)</f>
        <v/>
      </c>
      <c r="U270" s="63" t="str">
        <f>IF(S270&lt;&gt;"",S270,T270)</f>
        <v/>
      </c>
      <c r="V270" s="63" t="s">
        <v>1640</v>
      </c>
      <c r="W270" s="63" t="s">
        <v>304</v>
      </c>
      <c r="X270" s="63" t="str">
        <f>VLOOKUP(G270,'Sheet 1 (2)'!$H$4:$Q$536,10,FALSE)</f>
        <v/>
      </c>
      <c r="Y270" s="63" t="str">
        <f t="shared" si="40"/>
        <v/>
      </c>
      <c r="Z270" s="63"/>
      <c r="AA270" s="63" t="s">
        <v>304</v>
      </c>
      <c r="AB270" s="63" t="str">
        <f>VLOOKUP(G270,'Sheet 1 (2)'!$H$4:$S$536,12,FALSE)</f>
        <v/>
      </c>
      <c r="AC270" s="63" t="s">
        <v>1650</v>
      </c>
      <c r="AD270" s="63" t="s">
        <v>304</v>
      </c>
      <c r="AE270" s="63" t="str">
        <f>VLOOKUP(G270,'Sheet 1 (2)'!$H$4:$AF$536,25,FALSE)</f>
        <v/>
      </c>
      <c r="AF270" s="63" t="s">
        <v>364</v>
      </c>
      <c r="AG270" s="63" t="str">
        <f t="shared" si="42"/>
        <v/>
      </c>
      <c r="AH270" s="63" t="s">
        <v>304</v>
      </c>
      <c r="AI270" s="63" t="str">
        <f>VLOOKUP(G270,'Sheet 1 (2)'!$H$4:$AG$536,26,FALSE)</f>
        <v>NO</v>
      </c>
      <c r="AJ270" s="63" t="s">
        <v>329</v>
      </c>
      <c r="AK270" s="63" t="s">
        <v>304</v>
      </c>
      <c r="AL270" s="63" t="str">
        <f>VLOOKUP(G270,'Sheet 1 (2)'!$H$4:$AH$536,27,FALSE)</f>
        <v>Código CIE10</v>
      </c>
      <c r="AM270" s="63"/>
      <c r="AN270" s="63">
        <v>1</v>
      </c>
      <c r="AO270" s="63">
        <f t="shared" si="45"/>
        <v>1</v>
      </c>
      <c r="AP270" s="71" t="s">
        <v>301</v>
      </c>
      <c r="AQ270" s="71"/>
      <c r="AR270" s="71" t="s">
        <v>329</v>
      </c>
    </row>
    <row r="271" spans="1:44" ht="15.75" customHeight="1">
      <c r="A271" s="63" t="s">
        <v>1441</v>
      </c>
      <c r="B271" s="63" t="s">
        <v>114</v>
      </c>
      <c r="C271" s="63" t="s">
        <v>1628</v>
      </c>
      <c r="D271" s="63" t="s">
        <v>126</v>
      </c>
      <c r="E271" s="63" t="s">
        <v>1629</v>
      </c>
      <c r="F271" s="63" t="s">
        <v>127</v>
      </c>
      <c r="G271" s="63" t="s">
        <v>1651</v>
      </c>
      <c r="H271" s="63" t="s">
        <v>1652</v>
      </c>
      <c r="I271" s="63" t="s">
        <v>329</v>
      </c>
      <c r="J271" s="63"/>
      <c r="K271" s="63"/>
      <c r="L271" s="63" t="s">
        <v>1234</v>
      </c>
      <c r="M271" s="63" t="s">
        <v>1653</v>
      </c>
      <c r="N271" s="63" t="s">
        <v>304</v>
      </c>
      <c r="O271" s="63" t="str">
        <f>VLOOKUP(G271,'Sheet 1 (2)'!$H$4:$M$536,6,FALSE)</f>
        <v/>
      </c>
      <c r="P271" s="63" t="str">
        <f t="shared" si="38"/>
        <v/>
      </c>
      <c r="Q271" s="63"/>
      <c r="R271" s="63" t="s">
        <v>1654</v>
      </c>
      <c r="S271" s="63" t="s">
        <v>304</v>
      </c>
      <c r="T271" s="63" t="str">
        <f>VLOOKUP(G271,'Sheet 1 (2)'!$H$4:$O$536,8,FALSE)</f>
        <v/>
      </c>
      <c r="U271" s="63" t="str">
        <f>IF(S271&lt;&gt;"",S271,T271)</f>
        <v/>
      </c>
      <c r="V271" s="63" t="s">
        <v>1645</v>
      </c>
      <c r="W271" s="63" t="s">
        <v>304</v>
      </c>
      <c r="X271" s="63" t="str">
        <f>VLOOKUP(G271,'Sheet 1 (2)'!$H$4:$Q$536,10,FALSE)</f>
        <v/>
      </c>
      <c r="Y271" s="63" t="str">
        <f t="shared" si="40"/>
        <v/>
      </c>
      <c r="Z271" s="63"/>
      <c r="AA271" s="63" t="s">
        <v>304</v>
      </c>
      <c r="AB271" s="63" t="str">
        <f>VLOOKUP(G271,'Sheet 1 (2)'!$H$4:$S$536,12,FALSE)</f>
        <v/>
      </c>
      <c r="AC271" s="63" t="s">
        <v>1655</v>
      </c>
      <c r="AD271" s="63" t="s">
        <v>304</v>
      </c>
      <c r="AE271" s="63" t="str">
        <f>VLOOKUP(G271,'Sheet 1 (2)'!$H$4:$AF$536,25,FALSE)</f>
        <v/>
      </c>
      <c r="AF271" s="63" t="s">
        <v>1293</v>
      </c>
      <c r="AG271" s="63" t="str">
        <f t="shared" si="42"/>
        <v/>
      </c>
      <c r="AH271" s="63" t="s">
        <v>304</v>
      </c>
      <c r="AI271" s="63" t="str">
        <f>VLOOKUP(G271,'Sheet 1 (2)'!$H$4:$AG$536,26,FALSE)</f>
        <v>NO</v>
      </c>
      <c r="AJ271" s="63" t="s">
        <v>329</v>
      </c>
      <c r="AK271" s="63" t="s">
        <v>304</v>
      </c>
      <c r="AL271" s="63" t="str">
        <f>VLOOKUP(G271,'Sheet 1 (2)'!$H$4:$AH$536,27,FALSE)</f>
        <v>Código CIE10</v>
      </c>
      <c r="AM271" s="63"/>
      <c r="AN271" s="63">
        <v>1</v>
      </c>
      <c r="AO271" s="63">
        <f t="shared" si="45"/>
        <v>1</v>
      </c>
      <c r="AP271" s="71" t="s">
        <v>301</v>
      </c>
      <c r="AQ271" s="71"/>
      <c r="AR271" s="71" t="s">
        <v>329</v>
      </c>
    </row>
    <row r="272" spans="1:44" ht="15.75" customHeight="1">
      <c r="A272" s="63" t="s">
        <v>1441</v>
      </c>
      <c r="B272" s="63" t="s">
        <v>114</v>
      </c>
      <c r="C272" s="63" t="s">
        <v>1628</v>
      </c>
      <c r="D272" s="63" t="s">
        <v>126</v>
      </c>
      <c r="E272" s="63" t="s">
        <v>1629</v>
      </c>
      <c r="F272" s="63" t="s">
        <v>127</v>
      </c>
      <c r="G272" s="63" t="s">
        <v>1656</v>
      </c>
      <c r="H272" s="63" t="s">
        <v>1657</v>
      </c>
      <c r="I272" s="63" t="s">
        <v>329</v>
      </c>
      <c r="J272" s="63"/>
      <c r="K272" s="63"/>
      <c r="L272" s="63" t="s">
        <v>1249</v>
      </c>
      <c r="M272" s="63" t="s">
        <v>1658</v>
      </c>
      <c r="N272" s="63" t="s">
        <v>304</v>
      </c>
      <c r="O272" s="63" t="str">
        <f>VLOOKUP(G272,'Sheet 1 (2)'!$H$4:$M$536,6,FALSE)</f>
        <v/>
      </c>
      <c r="P272" s="63" t="str">
        <f t="shared" si="38"/>
        <v/>
      </c>
      <c r="Q272" s="63"/>
      <c r="R272" s="63" t="s">
        <v>1645</v>
      </c>
      <c r="S272" s="63" t="s">
        <v>304</v>
      </c>
      <c r="T272" s="63" t="str">
        <f>VLOOKUP(G272,'Sheet 1 (2)'!$H$4:$O$536,8,FALSE)</f>
        <v/>
      </c>
      <c r="U272" s="63" t="str">
        <f>IF(S272&lt;&gt;"",S272,T272)</f>
        <v/>
      </c>
      <c r="V272" s="63" t="s">
        <v>1659</v>
      </c>
      <c r="W272" s="63" t="s">
        <v>304</v>
      </c>
      <c r="X272" s="63" t="str">
        <f>VLOOKUP(G272,'Sheet 1 (2)'!$H$4:$Q$536,10,FALSE)</f>
        <v/>
      </c>
      <c r="Y272" s="63" t="str">
        <f t="shared" si="40"/>
        <v/>
      </c>
      <c r="Z272" s="63"/>
      <c r="AA272" s="63" t="s">
        <v>304</v>
      </c>
      <c r="AB272" s="63" t="str">
        <f>VLOOKUP(G272,'Sheet 1 (2)'!$H$4:$S$536,12,FALSE)</f>
        <v/>
      </c>
      <c r="AC272" s="63" t="s">
        <v>1660</v>
      </c>
      <c r="AD272" s="63" t="s">
        <v>304</v>
      </c>
      <c r="AE272" s="63" t="str">
        <f>VLOOKUP(G272,'Sheet 1 (2)'!$H$4:$AF$536,25,FALSE)</f>
        <v/>
      </c>
      <c r="AF272" s="63" t="s">
        <v>1661</v>
      </c>
      <c r="AG272" s="63" t="str">
        <f t="shared" si="42"/>
        <v/>
      </c>
      <c r="AH272" s="63" t="s">
        <v>304</v>
      </c>
      <c r="AI272" s="63" t="str">
        <f>VLOOKUP(G272,'Sheet 1 (2)'!$H$4:$AG$536,26,FALSE)</f>
        <v>NO</v>
      </c>
      <c r="AJ272" s="63" t="s">
        <v>329</v>
      </c>
      <c r="AK272" s="63" t="s">
        <v>304</v>
      </c>
      <c r="AL272" s="63" t="str">
        <f>VLOOKUP(G272,'Sheet 1 (2)'!$H$4:$AH$536,27,FALSE)</f>
        <v>Código CIE10</v>
      </c>
      <c r="AM272" s="63" t="s">
        <v>1662</v>
      </c>
      <c r="AN272" s="63">
        <v>1</v>
      </c>
      <c r="AO272" s="63">
        <f t="shared" si="45"/>
        <v>1</v>
      </c>
      <c r="AP272" s="71" t="s">
        <v>301</v>
      </c>
      <c r="AQ272" s="71"/>
      <c r="AR272" s="71" t="s">
        <v>329</v>
      </c>
    </row>
    <row r="273" spans="1:44" ht="15.75" customHeight="1">
      <c r="A273" s="63" t="s">
        <v>1441</v>
      </c>
      <c r="B273" s="63" t="s">
        <v>114</v>
      </c>
      <c r="C273" s="63" t="s">
        <v>1628</v>
      </c>
      <c r="D273" s="63" t="s">
        <v>126</v>
      </c>
      <c r="E273" s="63" t="s">
        <v>1629</v>
      </c>
      <c r="F273" s="63" t="s">
        <v>127</v>
      </c>
      <c r="G273" s="63" t="s">
        <v>1663</v>
      </c>
      <c r="H273" s="63" t="s">
        <v>1664</v>
      </c>
      <c r="I273" s="63" t="s">
        <v>329</v>
      </c>
      <c r="J273" s="63"/>
      <c r="K273" s="63"/>
      <c r="L273" s="63" t="s">
        <v>1249</v>
      </c>
      <c r="M273" s="63" t="s">
        <v>1665</v>
      </c>
      <c r="N273" s="63" t="s">
        <v>304</v>
      </c>
      <c r="O273" s="63" t="str">
        <f>VLOOKUP(G273,'Sheet 1 (2)'!$H$4:$M$536,6,FALSE)</f>
        <v/>
      </c>
      <c r="P273" s="63" t="str">
        <f t="shared" si="38"/>
        <v/>
      </c>
      <c r="Q273" s="63"/>
      <c r="R273" s="63" t="s">
        <v>1654</v>
      </c>
      <c r="S273" s="63" t="s">
        <v>304</v>
      </c>
      <c r="T273" s="63" t="str">
        <f>VLOOKUP(G273,'Sheet 1 (2)'!$H$4:$O$536,8,FALSE)</f>
        <v/>
      </c>
      <c r="U273" s="63" t="str">
        <f>IF(S273&lt;&gt;"",S273,T273)</f>
        <v/>
      </c>
      <c r="V273" s="63" t="s">
        <v>1645</v>
      </c>
      <c r="W273" s="63" t="s">
        <v>304</v>
      </c>
      <c r="X273" s="63" t="str">
        <f>VLOOKUP(G273,'Sheet 1 (2)'!$H$4:$Q$536,10,FALSE)</f>
        <v/>
      </c>
      <c r="Y273" s="63" t="str">
        <f t="shared" si="40"/>
        <v/>
      </c>
      <c r="Z273" s="63"/>
      <c r="AA273" s="63" t="s">
        <v>304</v>
      </c>
      <c r="AB273" s="63" t="str">
        <f>VLOOKUP(G273,'Sheet 1 (2)'!$H$4:$S$536,12,FALSE)</f>
        <v/>
      </c>
      <c r="AC273" s="63" t="s">
        <v>1666</v>
      </c>
      <c r="AD273" s="63" t="s">
        <v>304</v>
      </c>
      <c r="AE273" s="63" t="str">
        <f>VLOOKUP(G273,'Sheet 1 (2)'!$H$4:$AF$536,25,FALSE)</f>
        <v/>
      </c>
      <c r="AF273" s="63" t="s">
        <v>364</v>
      </c>
      <c r="AG273" s="63" t="str">
        <f t="shared" si="42"/>
        <v/>
      </c>
      <c r="AH273" s="63" t="s">
        <v>304</v>
      </c>
      <c r="AI273" s="63" t="str">
        <f>VLOOKUP(G273,'Sheet 1 (2)'!$H$4:$AG$536,26,FALSE)</f>
        <v>NO</v>
      </c>
      <c r="AJ273" s="63" t="s">
        <v>329</v>
      </c>
      <c r="AK273" s="63" t="s">
        <v>304</v>
      </c>
      <c r="AL273" s="63" t="str">
        <f>VLOOKUP(G273,'Sheet 1 (2)'!$H$4:$AH$536,27,FALSE)</f>
        <v>Nos enviarán el CDC o podría definirse las metas con el HIS con diagnóstico dep este con lab=p y d.
Unidad notificación =establecimiento de salud</v>
      </c>
      <c r="AM273" s="63"/>
      <c r="AN273" s="63">
        <v>1</v>
      </c>
      <c r="AO273" s="63">
        <f t="shared" si="45"/>
        <v>1</v>
      </c>
      <c r="AP273" s="71"/>
      <c r="AQ273" s="71"/>
      <c r="AR273" s="71" t="s">
        <v>329</v>
      </c>
    </row>
    <row r="274" spans="1:44" ht="15.75" customHeight="1">
      <c r="A274" s="63" t="s">
        <v>1441</v>
      </c>
      <c r="B274" s="63" t="s">
        <v>114</v>
      </c>
      <c r="C274" s="63" t="s">
        <v>1628</v>
      </c>
      <c r="D274" s="63" t="s">
        <v>126</v>
      </c>
      <c r="E274" s="63" t="s">
        <v>1629</v>
      </c>
      <c r="F274" s="63" t="s">
        <v>127</v>
      </c>
      <c r="G274" s="63" t="s">
        <v>1667</v>
      </c>
      <c r="H274" s="63" t="s">
        <v>1668</v>
      </c>
      <c r="I274" s="63" t="s">
        <v>329</v>
      </c>
      <c r="J274" s="63"/>
      <c r="K274" s="63"/>
      <c r="L274" s="63" t="s">
        <v>1234</v>
      </c>
      <c r="M274" s="63" t="s">
        <v>1669</v>
      </c>
      <c r="N274" s="63" t="s">
        <v>304</v>
      </c>
      <c r="O274" s="63" t="str">
        <f>VLOOKUP(G274,'Sheet 1 (2)'!$H$4:$M$536,6,FALSE)</f>
        <v/>
      </c>
      <c r="P274" s="63" t="s">
        <v>1670</v>
      </c>
      <c r="Q274" s="63"/>
      <c r="R274" s="63" t="s">
        <v>1640</v>
      </c>
      <c r="S274" s="63" t="s">
        <v>304</v>
      </c>
      <c r="T274" s="63" t="str">
        <f>VLOOKUP(G274,'Sheet 1 (2)'!$H$4:$O$536,8,FALSE)</f>
        <v/>
      </c>
      <c r="U274" s="63" t="s">
        <v>498</v>
      </c>
      <c r="V274" s="63" t="s">
        <v>1645</v>
      </c>
      <c r="W274" s="63" t="s">
        <v>304</v>
      </c>
      <c r="X274" s="63" t="str">
        <f>VLOOKUP(G274,'Sheet 1 (2)'!$H$4:$Q$536,10,FALSE)</f>
        <v/>
      </c>
      <c r="Y274" s="63" t="str">
        <f t="shared" si="40"/>
        <v/>
      </c>
      <c r="Z274" s="63"/>
      <c r="AA274" s="63" t="s">
        <v>304</v>
      </c>
      <c r="AB274" s="63" t="str">
        <f>VLOOKUP(G274,'Sheet 1 (2)'!$H$4:$S$536,12,FALSE)</f>
        <v/>
      </c>
      <c r="AC274" s="63" t="s">
        <v>1671</v>
      </c>
      <c r="AD274" s="63" t="s">
        <v>304</v>
      </c>
      <c r="AE274" s="63" t="str">
        <f>VLOOKUP(G274,'Sheet 1 (2)'!$H$4:$AF$536,25,FALSE)</f>
        <v/>
      </c>
      <c r="AF274" s="63" t="s">
        <v>391</v>
      </c>
      <c r="AG274" s="63" t="str">
        <f t="shared" si="42"/>
        <v/>
      </c>
      <c r="AH274" s="63" t="s">
        <v>304</v>
      </c>
      <c r="AI274" s="63" t="str">
        <f>VLOOKUP(G274,'Sheet 1 (2)'!$H$4:$AG$536,26,FALSE)</f>
        <v>NO</v>
      </c>
      <c r="AJ274" s="63" t="s">
        <v>329</v>
      </c>
      <c r="AK274" s="63" t="s">
        <v>304</v>
      </c>
      <c r="AL274" s="63" t="str">
        <f>VLOOKUP(G274,'Sheet 1 (2)'!$H$4:$AH$536,27,FALSE)</f>
        <v>Solo programar laboratorios de referencia regional. Ver si cuenta con la información del año anterior.</v>
      </c>
      <c r="AM274" s="63" t="str">
        <f>IF(AK274&lt;&gt;"",AK274,AL274)</f>
        <v>Solo programar laboratorios de referencia regional. Ver si cuenta con la información del año anterior.</v>
      </c>
      <c r="AN274" s="63">
        <v>1</v>
      </c>
      <c r="AO274" s="63">
        <f t="shared" si="45"/>
        <v>1</v>
      </c>
      <c r="AP274" s="71" t="s">
        <v>301</v>
      </c>
      <c r="AQ274" s="71"/>
      <c r="AR274" s="71" t="s">
        <v>329</v>
      </c>
    </row>
    <row r="275" spans="1:44" ht="15.75" customHeight="1">
      <c r="A275" s="63" t="s">
        <v>1441</v>
      </c>
      <c r="B275" s="63" t="s">
        <v>114</v>
      </c>
      <c r="C275" s="63" t="s">
        <v>1628</v>
      </c>
      <c r="D275" s="63" t="s">
        <v>126</v>
      </c>
      <c r="E275" s="63" t="s">
        <v>1629</v>
      </c>
      <c r="F275" s="63" t="s">
        <v>127</v>
      </c>
      <c r="G275" s="63" t="s">
        <v>1672</v>
      </c>
      <c r="H275" s="63" t="s">
        <v>1673</v>
      </c>
      <c r="I275" s="63" t="s">
        <v>329</v>
      </c>
      <c r="J275" s="63"/>
      <c r="K275" s="63"/>
      <c r="L275" s="63" t="s">
        <v>1249</v>
      </c>
      <c r="M275" s="63" t="s">
        <v>1674</v>
      </c>
      <c r="N275" s="63" t="s">
        <v>304</v>
      </c>
      <c r="O275" s="63" t="str">
        <f>VLOOKUP(G275,'Sheet 1 (2)'!$H$4:$M$536,6,FALSE)</f>
        <v/>
      </c>
      <c r="P275" s="63" t="s">
        <v>1675</v>
      </c>
      <c r="Q275" s="63"/>
      <c r="R275" s="63" t="s">
        <v>1654</v>
      </c>
      <c r="S275" s="63" t="s">
        <v>304</v>
      </c>
      <c r="T275" s="63" t="str">
        <f>VLOOKUP(G275,'Sheet 1 (2)'!$H$4:$O$536,8,FALSE)</f>
        <v/>
      </c>
      <c r="U275" s="63" t="s">
        <v>498</v>
      </c>
      <c r="V275" s="63" t="s">
        <v>1645</v>
      </c>
      <c r="W275" s="63" t="s">
        <v>304</v>
      </c>
      <c r="X275" s="63" t="str">
        <f>VLOOKUP(G275,'Sheet 1 (2)'!$H$4:$Q$536,10,FALSE)</f>
        <v/>
      </c>
      <c r="Y275" s="63" t="str">
        <f t="shared" si="40"/>
        <v/>
      </c>
      <c r="Z275" s="63"/>
      <c r="AA275" s="63" t="s">
        <v>304</v>
      </c>
      <c r="AB275" s="63" t="str">
        <f>VLOOKUP(G275,'Sheet 1 (2)'!$H$4:$S$536,12,FALSE)</f>
        <v/>
      </c>
      <c r="AC275" s="63" t="s">
        <v>1676</v>
      </c>
      <c r="AD275" s="63" t="s">
        <v>304</v>
      </c>
      <c r="AE275" s="63" t="str">
        <f>VLOOKUP(G275,'Sheet 1 (2)'!$H$4:$AF$536,25,FALSE)</f>
        <v/>
      </c>
      <c r="AF275" s="63" t="s">
        <v>797</v>
      </c>
      <c r="AG275" s="63" t="str">
        <f t="shared" si="42"/>
        <v/>
      </c>
      <c r="AH275" s="63" t="s">
        <v>304</v>
      </c>
      <c r="AI275" s="63" t="str">
        <f>VLOOKUP(G275,'Sheet 1 (2)'!$H$4:$AG$536,26,FALSE)</f>
        <v>NO</v>
      </c>
      <c r="AJ275" s="63" t="s">
        <v>329</v>
      </c>
      <c r="AK275" s="63" t="s">
        <v>304</v>
      </c>
      <c r="AL275" s="63" t="str">
        <f>VLOOKUP(G275,'Sheet 1 (2)'!$H$4:$AH$536,27,FALSE)</f>
        <v>Código CIE10</v>
      </c>
      <c r="AM275" s="63"/>
      <c r="AN275" s="63">
        <v>1</v>
      </c>
      <c r="AO275" s="63">
        <f t="shared" si="45"/>
        <v>1</v>
      </c>
      <c r="AP275" s="71"/>
      <c r="AQ275" s="71"/>
      <c r="AR275" s="71" t="s">
        <v>329</v>
      </c>
    </row>
    <row r="276" spans="1:44" ht="15.75" customHeight="1">
      <c r="A276" s="63" t="s">
        <v>1441</v>
      </c>
      <c r="B276" s="63" t="s">
        <v>114</v>
      </c>
      <c r="C276" s="63" t="s">
        <v>1628</v>
      </c>
      <c r="D276" s="63" t="s">
        <v>126</v>
      </c>
      <c r="E276" s="63" t="s">
        <v>1629</v>
      </c>
      <c r="F276" s="63" t="s">
        <v>127</v>
      </c>
      <c r="G276" s="63" t="s">
        <v>1677</v>
      </c>
      <c r="H276" s="63" t="s">
        <v>1678</v>
      </c>
      <c r="I276" s="63" t="s">
        <v>329</v>
      </c>
      <c r="J276" s="63"/>
      <c r="K276" s="63"/>
      <c r="L276" s="63" t="s">
        <v>1234</v>
      </c>
      <c r="M276" s="63" t="s">
        <v>1679</v>
      </c>
      <c r="N276" s="63" t="s">
        <v>304</v>
      </c>
      <c r="O276" s="63" t="str">
        <f>VLOOKUP(G276,'Sheet 1 (2)'!$H$4:$M$536,6,FALSE)</f>
        <v/>
      </c>
      <c r="P276" s="63" t="str">
        <f t="shared" ref="P276:P432" si="46">IF(N276&lt;&gt;"",N276,O276)</f>
        <v/>
      </c>
      <c r="Q276" s="63"/>
      <c r="R276" s="63" t="s">
        <v>1645</v>
      </c>
      <c r="S276" s="63" t="s">
        <v>304</v>
      </c>
      <c r="T276" s="63" t="str">
        <f>VLOOKUP(G276,'Sheet 1 (2)'!$H$4:$O$536,8,FALSE)</f>
        <v/>
      </c>
      <c r="U276" s="63" t="str">
        <f>IF(S276&lt;&gt;"",S276,T276)</f>
        <v/>
      </c>
      <c r="V276" s="63" t="s">
        <v>1654</v>
      </c>
      <c r="W276" s="63" t="s">
        <v>304</v>
      </c>
      <c r="X276" s="63" t="str">
        <f>VLOOKUP(G276,'Sheet 1 (2)'!$H$4:$Q$536,10,FALSE)</f>
        <v/>
      </c>
      <c r="Y276" s="63" t="str">
        <f t="shared" si="40"/>
        <v/>
      </c>
      <c r="Z276" s="63"/>
      <c r="AA276" s="63" t="s">
        <v>304</v>
      </c>
      <c r="AB276" s="63" t="str">
        <f>VLOOKUP(G276,'Sheet 1 (2)'!$H$4:$S$536,12,FALSE)</f>
        <v/>
      </c>
      <c r="AC276" s="63" t="s">
        <v>1676</v>
      </c>
      <c r="AD276" s="63" t="s">
        <v>304</v>
      </c>
      <c r="AE276" s="63" t="str">
        <f>VLOOKUP(G276,'Sheet 1 (2)'!$H$4:$AF$536,25,FALSE)</f>
        <v/>
      </c>
      <c r="AF276" s="63" t="s">
        <v>1680</v>
      </c>
      <c r="AG276" s="63" t="str">
        <f t="shared" si="42"/>
        <v/>
      </c>
      <c r="AH276" s="63" t="s">
        <v>304</v>
      </c>
      <c r="AI276" s="63" t="str">
        <f>VLOOKUP(G276,'Sheet 1 (2)'!$H$4:$AG$536,26,FALSE)</f>
        <v>NO</v>
      </c>
      <c r="AJ276" s="63" t="s">
        <v>329</v>
      </c>
      <c r="AK276" s="63" t="s">
        <v>304</v>
      </c>
      <c r="AL276" s="63" t="str">
        <f>VLOOKUP(G276,'Sheet 1 (2)'!$H$4:$AH$536,27,FALSE)</f>
        <v>Consulta. Falta código CIE10</v>
      </c>
      <c r="AM276" s="63"/>
      <c r="AN276" s="63">
        <v>1</v>
      </c>
      <c r="AO276" s="63">
        <f t="shared" si="45"/>
        <v>1</v>
      </c>
      <c r="AP276" s="71"/>
      <c r="AQ276" s="71"/>
      <c r="AR276" s="71" t="s">
        <v>329</v>
      </c>
    </row>
    <row r="277" spans="1:44" ht="15.75" customHeight="1">
      <c r="A277" s="63" t="s">
        <v>1441</v>
      </c>
      <c r="B277" s="63" t="s">
        <v>114</v>
      </c>
      <c r="C277" s="63" t="s">
        <v>1628</v>
      </c>
      <c r="D277" s="63" t="s">
        <v>126</v>
      </c>
      <c r="E277" s="63" t="s">
        <v>1629</v>
      </c>
      <c r="F277" s="63" t="s">
        <v>127</v>
      </c>
      <c r="G277" s="63" t="s">
        <v>1681</v>
      </c>
      <c r="H277" s="63" t="s">
        <v>1682</v>
      </c>
      <c r="I277" s="63" t="s">
        <v>329</v>
      </c>
      <c r="J277" s="63"/>
      <c r="K277" s="63"/>
      <c r="L277" s="63" t="s">
        <v>1234</v>
      </c>
      <c r="M277" s="63" t="s">
        <v>1683</v>
      </c>
      <c r="N277" s="63" t="s">
        <v>304</v>
      </c>
      <c r="O277" s="63" t="str">
        <f>VLOOKUP(G277,'Sheet 1 (2)'!$H$4:$M$536,6,FALSE)</f>
        <v/>
      </c>
      <c r="P277" s="63" t="str">
        <f t="shared" si="46"/>
        <v/>
      </c>
      <c r="Q277" s="63"/>
      <c r="R277" s="63" t="s">
        <v>1684</v>
      </c>
      <c r="S277" s="63" t="s">
        <v>304</v>
      </c>
      <c r="T277" s="63" t="str">
        <f>VLOOKUP(G277,'Sheet 1 (2)'!$H$4:$O$536,8,FALSE)</f>
        <v/>
      </c>
      <c r="U277" s="63" t="s">
        <v>498</v>
      </c>
      <c r="V277" s="63" t="s">
        <v>1685</v>
      </c>
      <c r="W277" s="63" t="s">
        <v>304</v>
      </c>
      <c r="X277" s="63" t="str">
        <f>VLOOKUP(G277,'Sheet 1 (2)'!$H$4:$Q$536,10,FALSE)</f>
        <v/>
      </c>
      <c r="Y277" s="63" t="str">
        <f t="shared" si="40"/>
        <v/>
      </c>
      <c r="Z277" s="63" t="s">
        <v>1686</v>
      </c>
      <c r="AA277" s="63" t="s">
        <v>304</v>
      </c>
      <c r="AB277" s="63" t="str">
        <f>VLOOKUP(G277,'Sheet 1 (2)'!$H$4:$S$536,12,FALSE)</f>
        <v/>
      </c>
      <c r="AC277" s="63" t="str">
        <f t="shared" ref="AC277:AC432" si="47">IF(AA277&lt;&gt;"",AA277,AB277)</f>
        <v/>
      </c>
      <c r="AD277" s="63" t="s">
        <v>304</v>
      </c>
      <c r="AE277" s="63" t="str">
        <f>VLOOKUP(G277,'Sheet 1 (2)'!$H$4:$AF$536,25,FALSE)</f>
        <v/>
      </c>
      <c r="AF277" s="63" t="s">
        <v>588</v>
      </c>
      <c r="AG277" s="63" t="str">
        <f t="shared" si="42"/>
        <v/>
      </c>
      <c r="AH277" s="63" t="s">
        <v>304</v>
      </c>
      <c r="AI277" s="63" t="str">
        <f>VLOOKUP(G277,'Sheet 1 (2)'!$H$4:$AG$536,26,FALSE)</f>
        <v>NO</v>
      </c>
      <c r="AJ277" s="63" t="s">
        <v>301</v>
      </c>
      <c r="AK277" s="63" t="s">
        <v>304</v>
      </c>
      <c r="AL277" s="63" t="str">
        <f>VLOOKUP(G277,'Sheet 1 (2)'!$H$4:$AH$536,27,FALSE)</f>
        <v>No se va a calcular</v>
      </c>
      <c r="AM277" s="63" t="s">
        <v>1687</v>
      </c>
      <c r="AN277" s="63">
        <v>1</v>
      </c>
      <c r="AO277" s="63">
        <f t="shared" si="45"/>
        <v>0</v>
      </c>
      <c r="AP277" s="71"/>
      <c r="AQ277" s="71"/>
      <c r="AR277" s="71" t="s">
        <v>329</v>
      </c>
    </row>
    <row r="278" spans="1:44" ht="15.75" customHeight="1">
      <c r="A278" s="63" t="s">
        <v>1441</v>
      </c>
      <c r="B278" s="63" t="s">
        <v>114</v>
      </c>
      <c r="C278" s="63" t="s">
        <v>1628</v>
      </c>
      <c r="D278" s="63" t="s">
        <v>126</v>
      </c>
      <c r="E278" s="63" t="s">
        <v>1629</v>
      </c>
      <c r="F278" s="63" t="s">
        <v>127</v>
      </c>
      <c r="G278" s="63" t="s">
        <v>1688</v>
      </c>
      <c r="H278" s="63" t="s">
        <v>1689</v>
      </c>
      <c r="I278" s="63" t="s">
        <v>329</v>
      </c>
      <c r="J278" s="63"/>
      <c r="K278" s="63"/>
      <c r="L278" s="63" t="s">
        <v>1234</v>
      </c>
      <c r="M278" s="63" t="s">
        <v>1690</v>
      </c>
      <c r="N278" s="63" t="s">
        <v>304</v>
      </c>
      <c r="O278" s="63" t="str">
        <f>VLOOKUP(G278,'Sheet 1 (2)'!$H$4:$M$536,6,FALSE)</f>
        <v/>
      </c>
      <c r="P278" s="63" t="str">
        <f t="shared" si="46"/>
        <v/>
      </c>
      <c r="Q278" s="63"/>
      <c r="R278" s="63" t="s">
        <v>1691</v>
      </c>
      <c r="S278" s="63" t="s">
        <v>304</v>
      </c>
      <c r="T278" s="63" t="str">
        <f>VLOOKUP(G278,'Sheet 1 (2)'!$H$4:$O$536,8,FALSE)</f>
        <v/>
      </c>
      <c r="U278" s="63" t="str">
        <f t="shared" ref="U278:U432" si="48">IF(S278&lt;&gt;"",S278,T278)</f>
        <v/>
      </c>
      <c r="V278" s="63"/>
      <c r="W278" s="63" t="s">
        <v>304</v>
      </c>
      <c r="X278" s="63" t="str">
        <f>VLOOKUP(G278,'Sheet 1 (2)'!$H$4:$Q$536,10,FALSE)</f>
        <v/>
      </c>
      <c r="Y278" s="63" t="str">
        <f t="shared" si="40"/>
        <v/>
      </c>
      <c r="Z278" s="63" t="s">
        <v>1686</v>
      </c>
      <c r="AA278" s="63" t="s">
        <v>304</v>
      </c>
      <c r="AB278" s="63" t="str">
        <f>VLOOKUP(G278,'Sheet 1 (2)'!$H$4:$S$536,12,FALSE)</f>
        <v/>
      </c>
      <c r="AC278" s="63" t="str">
        <f t="shared" si="47"/>
        <v/>
      </c>
      <c r="AD278" s="63" t="s">
        <v>304</v>
      </c>
      <c r="AE278" s="63" t="str">
        <f>VLOOKUP(G278,'Sheet 1 (2)'!$H$4:$AF$536,25,FALSE)</f>
        <v/>
      </c>
      <c r="AF278" s="63" t="s">
        <v>1680</v>
      </c>
      <c r="AG278" s="63" t="str">
        <f t="shared" si="42"/>
        <v/>
      </c>
      <c r="AH278" s="63" t="s">
        <v>304</v>
      </c>
      <c r="AI278" s="63" t="str">
        <f>VLOOKUP(G278,'Sheet 1 (2)'!$H$4:$AG$536,26,FALSE)</f>
        <v>SI</v>
      </c>
      <c r="AJ278" s="63" t="s">
        <v>329</v>
      </c>
      <c r="AK278" s="63" t="s">
        <v>304</v>
      </c>
      <c r="AL278" s="63" t="str">
        <f>VLOOKUP(G278,'Sheet 1 (2)'!$H$4:$AH$536,27,FALSE)</f>
        <v>Consulta. Se podría utilizar única fuente de información HIS</v>
      </c>
      <c r="AM278" s="63" t="str">
        <f t="shared" ref="AM278:AM289" si="49">IF(AK278&lt;&gt;"",AK278,AL278)</f>
        <v>Consulta. Se podría utilizar única fuente de información HIS</v>
      </c>
      <c r="AN278" s="63">
        <v>1</v>
      </c>
      <c r="AO278" s="63">
        <f t="shared" si="45"/>
        <v>1</v>
      </c>
      <c r="AP278" s="71"/>
      <c r="AQ278" s="71"/>
      <c r="AR278" s="71" t="s">
        <v>329</v>
      </c>
    </row>
    <row r="279" spans="1:44" ht="15.75" customHeight="1">
      <c r="A279" s="63" t="s">
        <v>1441</v>
      </c>
      <c r="B279" s="63" t="s">
        <v>114</v>
      </c>
      <c r="C279" s="63" t="s">
        <v>1628</v>
      </c>
      <c r="D279" s="63" t="s">
        <v>126</v>
      </c>
      <c r="E279" s="63" t="s">
        <v>1629</v>
      </c>
      <c r="F279" s="63" t="s">
        <v>127</v>
      </c>
      <c r="G279" s="63" t="s">
        <v>1692</v>
      </c>
      <c r="H279" s="63" t="s">
        <v>1693</v>
      </c>
      <c r="I279" s="63" t="s">
        <v>329</v>
      </c>
      <c r="J279" s="63"/>
      <c r="K279" s="63"/>
      <c r="L279" s="63" t="s">
        <v>1249</v>
      </c>
      <c r="M279" s="63" t="s">
        <v>1694</v>
      </c>
      <c r="N279" s="63" t="s">
        <v>304</v>
      </c>
      <c r="O279" s="63" t="str">
        <f>VLOOKUP(G279,'Sheet 1 (2)'!$H$4:$M$536,6,FALSE)</f>
        <v/>
      </c>
      <c r="P279" s="63" t="str">
        <f t="shared" si="46"/>
        <v/>
      </c>
      <c r="Q279" s="63"/>
      <c r="R279" s="63" t="s">
        <v>1684</v>
      </c>
      <c r="S279" s="63" t="s">
        <v>304</v>
      </c>
      <c r="T279" s="63" t="str">
        <f>VLOOKUP(G279,'Sheet 1 (2)'!$H$4:$O$536,8,FALSE)</f>
        <v/>
      </c>
      <c r="U279" s="63" t="str">
        <f t="shared" si="48"/>
        <v/>
      </c>
      <c r="V279" s="63" t="s">
        <v>1685</v>
      </c>
      <c r="W279" s="63" t="s">
        <v>304</v>
      </c>
      <c r="X279" s="63" t="str">
        <f>VLOOKUP(G279,'Sheet 1 (2)'!$H$4:$Q$536,10,FALSE)</f>
        <v/>
      </c>
      <c r="Y279" s="63" t="str">
        <f t="shared" si="40"/>
        <v/>
      </c>
      <c r="Z279" s="63" t="s">
        <v>1686</v>
      </c>
      <c r="AA279" s="63" t="s">
        <v>304</v>
      </c>
      <c r="AB279" s="63" t="str">
        <f>VLOOKUP(G279,'Sheet 1 (2)'!$H$4:$S$536,12,FALSE)</f>
        <v/>
      </c>
      <c r="AC279" s="63" t="str">
        <f t="shared" si="47"/>
        <v/>
      </c>
      <c r="AD279" s="63" t="s">
        <v>304</v>
      </c>
      <c r="AE279" s="63" t="str">
        <f>VLOOKUP(G279,'Sheet 1 (2)'!$H$4:$AF$536,25,FALSE)</f>
        <v/>
      </c>
      <c r="AF279" s="63" t="s">
        <v>1695</v>
      </c>
      <c r="AG279" s="63" t="str">
        <f t="shared" si="42"/>
        <v/>
      </c>
      <c r="AH279" s="63" t="s">
        <v>304</v>
      </c>
      <c r="AI279" s="63" t="str">
        <f>VLOOKUP(G279,'Sheet 1 (2)'!$H$4:$AG$536,26,FALSE)</f>
        <v>SI</v>
      </c>
      <c r="AJ279" s="63" t="s">
        <v>329</v>
      </c>
      <c r="AK279" s="63" t="s">
        <v>304</v>
      </c>
      <c r="AL279" s="63" t="str">
        <f>VLOOKUP(G279,'Sheet 1 (2)'!$H$4:$AH$536,27,FALSE)</f>
        <v>Consulta. Se podría utilizar única fuente de información HIS</v>
      </c>
      <c r="AM279" s="63" t="str">
        <f t="shared" si="49"/>
        <v>Consulta. Se podría utilizar única fuente de información HIS</v>
      </c>
      <c r="AN279" s="63">
        <v>1</v>
      </c>
      <c r="AO279" s="63">
        <f t="shared" si="45"/>
        <v>1</v>
      </c>
      <c r="AP279" s="71"/>
      <c r="AQ279" s="71"/>
      <c r="AR279" s="71" t="s">
        <v>329</v>
      </c>
    </row>
    <row r="280" spans="1:44" ht="15.75" customHeight="1">
      <c r="A280" s="63" t="s">
        <v>1441</v>
      </c>
      <c r="B280" s="63" t="s">
        <v>114</v>
      </c>
      <c r="C280" s="63" t="s">
        <v>1628</v>
      </c>
      <c r="D280" s="63" t="s">
        <v>126</v>
      </c>
      <c r="E280" s="63" t="s">
        <v>1629</v>
      </c>
      <c r="F280" s="63" t="s">
        <v>127</v>
      </c>
      <c r="G280" s="63" t="s">
        <v>1696</v>
      </c>
      <c r="H280" s="63" t="s">
        <v>1697</v>
      </c>
      <c r="I280" s="63" t="s">
        <v>329</v>
      </c>
      <c r="J280" s="63"/>
      <c r="K280" s="63"/>
      <c r="L280" s="63" t="s">
        <v>1234</v>
      </c>
      <c r="M280" s="63" t="s">
        <v>1698</v>
      </c>
      <c r="N280" s="63" t="s">
        <v>304</v>
      </c>
      <c r="O280" s="63" t="str">
        <f>VLOOKUP(G280,'Sheet 1 (2)'!$H$4:$M$536,6,FALSE)</f>
        <v/>
      </c>
      <c r="P280" s="63" t="str">
        <f t="shared" si="46"/>
        <v/>
      </c>
      <c r="Q280" s="63"/>
      <c r="R280" s="63" t="s">
        <v>1699</v>
      </c>
      <c r="S280" s="63" t="s">
        <v>304</v>
      </c>
      <c r="T280" s="63" t="str">
        <f>VLOOKUP(G280,'Sheet 1 (2)'!$H$4:$O$536,8,FALSE)</f>
        <v/>
      </c>
      <c r="U280" s="63" t="str">
        <f t="shared" si="48"/>
        <v/>
      </c>
      <c r="V280" s="63"/>
      <c r="W280" s="63" t="s">
        <v>304</v>
      </c>
      <c r="X280" s="63" t="str">
        <f>VLOOKUP(G280,'Sheet 1 (2)'!$H$4:$Q$536,10,FALSE)</f>
        <v/>
      </c>
      <c r="Y280" s="63" t="str">
        <f t="shared" si="40"/>
        <v/>
      </c>
      <c r="Z280" s="63" t="s">
        <v>1700</v>
      </c>
      <c r="AA280" s="63" t="s">
        <v>304</v>
      </c>
      <c r="AB280" s="63" t="str">
        <f>VLOOKUP(G280,'Sheet 1 (2)'!$H$4:$S$536,12,FALSE)</f>
        <v/>
      </c>
      <c r="AC280" s="63" t="str">
        <f t="shared" si="47"/>
        <v/>
      </c>
      <c r="AD280" s="63" t="s">
        <v>304</v>
      </c>
      <c r="AE280" s="63" t="str">
        <f>VLOOKUP(G280,'Sheet 1 (2)'!$H$4:$AF$536,25,FALSE)</f>
        <v/>
      </c>
      <c r="AF280" s="63" t="s">
        <v>1701</v>
      </c>
      <c r="AG280" s="63" t="str">
        <f t="shared" si="42"/>
        <v/>
      </c>
      <c r="AH280" s="63" t="s">
        <v>304</v>
      </c>
      <c r="AI280" s="63" t="str">
        <f>VLOOKUP(G280,'Sheet 1 (2)'!$H$4:$AG$536,26,FALSE)</f>
        <v>SI</v>
      </c>
      <c r="AJ280" s="63" t="s">
        <v>329</v>
      </c>
      <c r="AK280" s="63" t="s">
        <v>304</v>
      </c>
      <c r="AL280" s="63" t="str">
        <f>VLOOKUP(G280,'Sheet 1 (2)'!$H$4:$AH$536,27,FALSE)</f>
        <v>Consulta. Falta fuente NET LAB. Base de áreas de riesgo</v>
      </c>
      <c r="AM280" s="63" t="str">
        <f t="shared" si="49"/>
        <v>Consulta. Falta fuente NET LAB. Base de áreas de riesgo</v>
      </c>
      <c r="AN280" s="63">
        <v>1</v>
      </c>
      <c r="AO280" s="63">
        <f t="shared" si="45"/>
        <v>1</v>
      </c>
      <c r="AP280" s="71"/>
      <c r="AQ280" s="71"/>
      <c r="AR280" s="71" t="s">
        <v>329</v>
      </c>
    </row>
    <row r="281" spans="1:44" ht="15.75" customHeight="1">
      <c r="A281" s="63" t="s">
        <v>1441</v>
      </c>
      <c r="B281" s="63" t="s">
        <v>114</v>
      </c>
      <c r="C281" s="63" t="s">
        <v>1628</v>
      </c>
      <c r="D281" s="63" t="s">
        <v>126</v>
      </c>
      <c r="E281" s="63" t="s">
        <v>1629</v>
      </c>
      <c r="F281" s="63" t="s">
        <v>127</v>
      </c>
      <c r="G281" s="63" t="s">
        <v>1702</v>
      </c>
      <c r="H281" s="63" t="s">
        <v>1703</v>
      </c>
      <c r="I281" s="63" t="s">
        <v>329</v>
      </c>
      <c r="J281" s="63"/>
      <c r="K281" s="63"/>
      <c r="L281" s="63" t="s">
        <v>1249</v>
      </c>
      <c r="M281" s="63" t="s">
        <v>1704</v>
      </c>
      <c r="N281" s="63" t="s">
        <v>304</v>
      </c>
      <c r="O281" s="63" t="str">
        <f>VLOOKUP(G281,'Sheet 1 (2)'!$H$4:$M$536,6,FALSE)</f>
        <v/>
      </c>
      <c r="P281" s="63" t="str">
        <f t="shared" si="46"/>
        <v/>
      </c>
      <c r="Q281" s="63"/>
      <c r="R281" s="63" t="s">
        <v>1685</v>
      </c>
      <c r="S281" s="63" t="s">
        <v>304</v>
      </c>
      <c r="T281" s="63" t="str">
        <f>VLOOKUP(G281,'Sheet 1 (2)'!$H$4:$O$536,8,FALSE)</f>
        <v/>
      </c>
      <c r="U281" s="63" t="str">
        <f t="shared" si="48"/>
        <v/>
      </c>
      <c r="V281" s="63"/>
      <c r="W281" s="63" t="s">
        <v>304</v>
      </c>
      <c r="X281" s="63" t="str">
        <f>VLOOKUP(G281,'Sheet 1 (2)'!$H$4:$Q$536,10,FALSE)</f>
        <v/>
      </c>
      <c r="Y281" s="63" t="str">
        <f t="shared" si="40"/>
        <v/>
      </c>
      <c r="Z281" s="63" t="s">
        <v>1700</v>
      </c>
      <c r="AA281" s="63" t="s">
        <v>304</v>
      </c>
      <c r="AB281" s="63" t="str">
        <f>VLOOKUP(G281,'Sheet 1 (2)'!$H$4:$S$536,12,FALSE)</f>
        <v/>
      </c>
      <c r="AC281" s="63" t="str">
        <f t="shared" si="47"/>
        <v/>
      </c>
      <c r="AD281" s="63" t="s">
        <v>304</v>
      </c>
      <c r="AE281" s="63" t="str">
        <f>VLOOKUP(G281,'Sheet 1 (2)'!$H$4:$AF$536,25,FALSE)</f>
        <v/>
      </c>
      <c r="AF281" s="63" t="s">
        <v>1627</v>
      </c>
      <c r="AG281" s="63" t="str">
        <f t="shared" si="42"/>
        <v/>
      </c>
      <c r="AH281" s="63" t="s">
        <v>304</v>
      </c>
      <c r="AI281" s="63" t="str">
        <f>VLOOKUP(G281,'Sheet 1 (2)'!$H$4:$AG$536,26,FALSE)</f>
        <v>SI</v>
      </c>
      <c r="AJ281" s="63" t="s">
        <v>329</v>
      </c>
      <c r="AK281" s="63" t="s">
        <v>304</v>
      </c>
      <c r="AL281" s="63" t="str">
        <f>VLOOKUP(G281,'Sheet 1 (2)'!$H$4:$AH$536,27,FALSE)</f>
        <v/>
      </c>
      <c r="AM281" s="63" t="str">
        <f t="shared" si="49"/>
        <v/>
      </c>
      <c r="AN281" s="63">
        <v>1</v>
      </c>
      <c r="AO281" s="63">
        <f t="shared" si="45"/>
        <v>1</v>
      </c>
      <c r="AP281" s="71"/>
      <c r="AQ281" s="71"/>
      <c r="AR281" s="71" t="s">
        <v>329</v>
      </c>
    </row>
    <row r="282" spans="1:44" ht="15.75" customHeight="1">
      <c r="A282" s="63" t="s">
        <v>1441</v>
      </c>
      <c r="B282" s="63" t="s">
        <v>114</v>
      </c>
      <c r="C282" s="63" t="s">
        <v>1628</v>
      </c>
      <c r="D282" s="63" t="s">
        <v>126</v>
      </c>
      <c r="E282" s="63" t="s">
        <v>1629</v>
      </c>
      <c r="F282" s="63" t="s">
        <v>127</v>
      </c>
      <c r="G282" s="63" t="s">
        <v>1705</v>
      </c>
      <c r="H282" s="63" t="s">
        <v>1706</v>
      </c>
      <c r="I282" s="63" t="s">
        <v>329</v>
      </c>
      <c r="J282" s="63"/>
      <c r="K282" s="63"/>
      <c r="L282" s="63" t="s">
        <v>1249</v>
      </c>
      <c r="M282" s="63" t="s">
        <v>1707</v>
      </c>
      <c r="N282" s="63" t="s">
        <v>304</v>
      </c>
      <c r="O282" s="63" t="str">
        <f>VLOOKUP(G282,'Sheet 1 (2)'!$H$4:$M$536,6,FALSE)</f>
        <v/>
      </c>
      <c r="P282" s="63" t="str">
        <f t="shared" si="46"/>
        <v/>
      </c>
      <c r="Q282" s="63"/>
      <c r="R282" s="63" t="s">
        <v>1685</v>
      </c>
      <c r="S282" s="63" t="s">
        <v>304</v>
      </c>
      <c r="T282" s="63" t="str">
        <f>VLOOKUP(G282,'Sheet 1 (2)'!$H$4:$O$536,8,FALSE)</f>
        <v/>
      </c>
      <c r="U282" s="63" t="str">
        <f t="shared" si="48"/>
        <v/>
      </c>
      <c r="V282" s="63"/>
      <c r="W282" s="63" t="s">
        <v>304</v>
      </c>
      <c r="X282" s="63" t="str">
        <f>VLOOKUP(G282,'Sheet 1 (2)'!$H$4:$Q$536,10,FALSE)</f>
        <v/>
      </c>
      <c r="Y282" s="63" t="str">
        <f t="shared" si="40"/>
        <v/>
      </c>
      <c r="Z282" s="63" t="s">
        <v>1708</v>
      </c>
      <c r="AA282" s="63" t="s">
        <v>304</v>
      </c>
      <c r="AB282" s="63" t="str">
        <f>VLOOKUP(G282,'Sheet 1 (2)'!$H$4:$S$536,12,FALSE)</f>
        <v/>
      </c>
      <c r="AC282" s="63" t="str">
        <f t="shared" si="47"/>
        <v/>
      </c>
      <c r="AD282" s="63" t="s">
        <v>304</v>
      </c>
      <c r="AE282" s="63" t="str">
        <f>VLOOKUP(G282,'Sheet 1 (2)'!$H$4:$AF$536,25,FALSE)</f>
        <v/>
      </c>
      <c r="AF282" s="63" t="s">
        <v>1709</v>
      </c>
      <c r="AG282" s="63" t="str">
        <f t="shared" si="42"/>
        <v/>
      </c>
      <c r="AH282" s="63" t="s">
        <v>304</v>
      </c>
      <c r="AI282" s="63" t="str">
        <f>VLOOKUP(G282,'Sheet 1 (2)'!$H$4:$AG$536,26,FALSE)</f>
        <v>SI</v>
      </c>
      <c r="AJ282" s="63" t="s">
        <v>329</v>
      </c>
      <c r="AK282" s="63" t="s">
        <v>304</v>
      </c>
      <c r="AL282" s="63" t="str">
        <f>VLOOKUP(G282,'Sheet 1 (2)'!$H$4:$AH$536,27,FALSE)</f>
        <v/>
      </c>
      <c r="AM282" s="63" t="str">
        <f t="shared" si="49"/>
        <v/>
      </c>
      <c r="AN282" s="63">
        <v>1</v>
      </c>
      <c r="AO282" s="63">
        <f t="shared" si="45"/>
        <v>1</v>
      </c>
      <c r="AP282" s="71"/>
      <c r="AQ282" s="71"/>
      <c r="AR282" s="71" t="s">
        <v>329</v>
      </c>
    </row>
    <row r="283" spans="1:44" ht="15.75" customHeight="1">
      <c r="A283" s="63" t="s">
        <v>1441</v>
      </c>
      <c r="B283" s="63" t="s">
        <v>114</v>
      </c>
      <c r="C283" s="63" t="s">
        <v>1628</v>
      </c>
      <c r="D283" s="63" t="s">
        <v>126</v>
      </c>
      <c r="E283" s="63" t="s">
        <v>1629</v>
      </c>
      <c r="F283" s="63" t="s">
        <v>127</v>
      </c>
      <c r="G283" s="63" t="s">
        <v>1710</v>
      </c>
      <c r="H283" s="63" t="s">
        <v>1711</v>
      </c>
      <c r="I283" s="63" t="s">
        <v>329</v>
      </c>
      <c r="J283" s="63"/>
      <c r="K283" s="63"/>
      <c r="L283" s="63" t="s">
        <v>1234</v>
      </c>
      <c r="M283" s="63" t="s">
        <v>1712</v>
      </c>
      <c r="N283" s="63" t="s">
        <v>304</v>
      </c>
      <c r="O283" s="63" t="str">
        <f>VLOOKUP(G283,'Sheet 1 (2)'!$H$4:$M$536,6,FALSE)</f>
        <v/>
      </c>
      <c r="P283" s="63" t="str">
        <f t="shared" si="46"/>
        <v/>
      </c>
      <c r="Q283" s="63"/>
      <c r="R283" s="63" t="s">
        <v>1685</v>
      </c>
      <c r="S283" s="63" t="s">
        <v>304</v>
      </c>
      <c r="T283" s="63" t="str">
        <f>VLOOKUP(G283,'Sheet 1 (2)'!$H$4:$O$536,8,FALSE)</f>
        <v/>
      </c>
      <c r="U283" s="63" t="str">
        <f t="shared" si="48"/>
        <v/>
      </c>
      <c r="V283" s="63"/>
      <c r="W283" s="63" t="s">
        <v>304</v>
      </c>
      <c r="X283" s="63" t="str">
        <f>VLOOKUP(G283,'Sheet 1 (2)'!$H$4:$Q$536,10,FALSE)</f>
        <v/>
      </c>
      <c r="Y283" s="63" t="str">
        <f t="shared" si="40"/>
        <v/>
      </c>
      <c r="Z283" s="63" t="s">
        <v>1713</v>
      </c>
      <c r="AA283" s="63" t="s">
        <v>304</v>
      </c>
      <c r="AB283" s="63" t="str">
        <f>VLOOKUP(G283,'Sheet 1 (2)'!$H$4:$S$536,12,FALSE)</f>
        <v/>
      </c>
      <c r="AC283" s="63" t="str">
        <f t="shared" si="47"/>
        <v/>
      </c>
      <c r="AD283" s="63" t="s">
        <v>304</v>
      </c>
      <c r="AE283" s="63" t="str">
        <f>VLOOKUP(G283,'Sheet 1 (2)'!$H$4:$AF$536,25,FALSE)</f>
        <v/>
      </c>
      <c r="AF283" s="63" t="s">
        <v>1714</v>
      </c>
      <c r="AG283" s="63" t="str">
        <f t="shared" si="42"/>
        <v/>
      </c>
      <c r="AH283" s="63" t="s">
        <v>304</v>
      </c>
      <c r="AI283" s="63" t="str">
        <f>VLOOKUP(G283,'Sheet 1 (2)'!$H$4:$AG$536,26,FALSE)</f>
        <v>SI</v>
      </c>
      <c r="AJ283" s="63" t="s">
        <v>329</v>
      </c>
      <c r="AK283" s="63" t="s">
        <v>304</v>
      </c>
      <c r="AL283" s="63" t="str">
        <f>VLOOKUP(G283,'Sheet 1 (2)'!$H$4:$AH$536,27,FALSE)</f>
        <v/>
      </c>
      <c r="AM283" s="63" t="str">
        <f t="shared" si="49"/>
        <v/>
      </c>
      <c r="AN283" s="63">
        <v>1</v>
      </c>
      <c r="AO283" s="63">
        <f t="shared" si="45"/>
        <v>1</v>
      </c>
      <c r="AP283" s="71"/>
      <c r="AQ283" s="71"/>
      <c r="AR283" s="71" t="s">
        <v>329</v>
      </c>
    </row>
    <row r="284" spans="1:44" ht="15.75" customHeight="1">
      <c r="A284" s="63" t="s">
        <v>1441</v>
      </c>
      <c r="B284" s="63" t="s">
        <v>114</v>
      </c>
      <c r="C284" s="63" t="s">
        <v>1628</v>
      </c>
      <c r="D284" s="63" t="s">
        <v>126</v>
      </c>
      <c r="E284" s="63" t="s">
        <v>1629</v>
      </c>
      <c r="F284" s="63" t="s">
        <v>127</v>
      </c>
      <c r="G284" s="63" t="s">
        <v>1715</v>
      </c>
      <c r="H284" s="63" t="s">
        <v>1716</v>
      </c>
      <c r="I284" s="63" t="s">
        <v>329</v>
      </c>
      <c r="J284" s="63"/>
      <c r="K284" s="63"/>
      <c r="L284" s="63" t="s">
        <v>1234</v>
      </c>
      <c r="M284" s="63" t="s">
        <v>1717</v>
      </c>
      <c r="N284" s="63" t="s">
        <v>304</v>
      </c>
      <c r="O284" s="63" t="str">
        <f>VLOOKUP(G284,'Sheet 1 (2)'!$H$4:$M$536,6,FALSE)</f>
        <v/>
      </c>
      <c r="P284" s="63" t="str">
        <f t="shared" si="46"/>
        <v/>
      </c>
      <c r="Q284" s="63"/>
      <c r="R284" s="63" t="s">
        <v>1685</v>
      </c>
      <c r="S284" s="63" t="s">
        <v>304</v>
      </c>
      <c r="T284" s="63" t="str">
        <f>VLOOKUP(G284,'Sheet 1 (2)'!$H$4:$O$536,8,FALSE)</f>
        <v/>
      </c>
      <c r="U284" s="63" t="str">
        <f t="shared" si="48"/>
        <v/>
      </c>
      <c r="V284" s="63"/>
      <c r="W284" s="63" t="s">
        <v>304</v>
      </c>
      <c r="X284" s="63" t="str">
        <f>VLOOKUP(G284,'Sheet 1 (2)'!$H$4:$Q$536,10,FALSE)</f>
        <v/>
      </c>
      <c r="Y284" s="63" t="str">
        <f t="shared" si="40"/>
        <v/>
      </c>
      <c r="Z284" s="63" t="s">
        <v>1718</v>
      </c>
      <c r="AA284" s="63" t="s">
        <v>304</v>
      </c>
      <c r="AB284" s="63" t="str">
        <f>VLOOKUP(G284,'Sheet 1 (2)'!$H$4:$S$536,12,FALSE)</f>
        <v/>
      </c>
      <c r="AC284" s="63" t="str">
        <f t="shared" si="47"/>
        <v/>
      </c>
      <c r="AD284" s="63" t="s">
        <v>304</v>
      </c>
      <c r="AE284" s="63" t="str">
        <f>VLOOKUP(G284,'Sheet 1 (2)'!$H$4:$AF$536,25,FALSE)</f>
        <v/>
      </c>
      <c r="AF284" s="63" t="s">
        <v>588</v>
      </c>
      <c r="AG284" s="63" t="str">
        <f t="shared" si="42"/>
        <v/>
      </c>
      <c r="AH284" s="63" t="s">
        <v>304</v>
      </c>
      <c r="AI284" s="63" t="str">
        <f>VLOOKUP(G284,'Sheet 1 (2)'!$H$4:$AG$536,26,FALSE)</f>
        <v>NO</v>
      </c>
      <c r="AJ284" s="63" t="s">
        <v>301</v>
      </c>
      <c r="AK284" s="63" t="s">
        <v>304</v>
      </c>
      <c r="AL284" s="63" t="str">
        <f>VLOOKUP(G284,'Sheet 1 (2)'!$H$4:$AH$536,27,FALSE)</f>
        <v>Consulta. Falta fuente NET LAB. Base de áreas de riesgo. Base que vincula II.EE con establecimiento de salud</v>
      </c>
      <c r="AM284" s="63" t="str">
        <f t="shared" si="49"/>
        <v>Consulta. Falta fuente NET LAB. Base de áreas de riesgo. Base que vincula II.EE con establecimiento de salud</v>
      </c>
      <c r="AN284" s="63">
        <v>1</v>
      </c>
      <c r="AO284" s="63">
        <f t="shared" si="45"/>
        <v>0</v>
      </c>
      <c r="AP284" s="71"/>
      <c r="AQ284" s="71"/>
      <c r="AR284" s="71" t="s">
        <v>329</v>
      </c>
    </row>
    <row r="285" spans="1:44" ht="15.75" customHeight="1">
      <c r="A285" s="63" t="s">
        <v>1441</v>
      </c>
      <c r="B285" s="63" t="s">
        <v>114</v>
      </c>
      <c r="C285" s="63" t="s">
        <v>1628</v>
      </c>
      <c r="D285" s="63" t="s">
        <v>126</v>
      </c>
      <c r="E285" s="63" t="s">
        <v>1629</v>
      </c>
      <c r="F285" s="63" t="s">
        <v>127</v>
      </c>
      <c r="G285" s="63" t="s">
        <v>1719</v>
      </c>
      <c r="H285" s="63" t="s">
        <v>1720</v>
      </c>
      <c r="I285" s="63" t="s">
        <v>329</v>
      </c>
      <c r="J285" s="63"/>
      <c r="K285" s="63"/>
      <c r="L285" s="63" t="s">
        <v>1234</v>
      </c>
      <c r="M285" s="63" t="s">
        <v>1721</v>
      </c>
      <c r="N285" s="63" t="s">
        <v>304</v>
      </c>
      <c r="O285" s="63" t="str">
        <f>VLOOKUP(G285,'Sheet 1 (2)'!$H$4:$M$536,6,FALSE)</f>
        <v/>
      </c>
      <c r="P285" s="63" t="str">
        <f t="shared" si="46"/>
        <v/>
      </c>
      <c r="Q285" s="63"/>
      <c r="R285" s="63" t="s">
        <v>1685</v>
      </c>
      <c r="S285" s="63" t="s">
        <v>304</v>
      </c>
      <c r="T285" s="63" t="str">
        <f>VLOOKUP(G285,'Sheet 1 (2)'!$H$4:$O$536,8,FALSE)</f>
        <v/>
      </c>
      <c r="U285" s="63" t="str">
        <f t="shared" si="48"/>
        <v/>
      </c>
      <c r="V285" s="63" t="s">
        <v>1699</v>
      </c>
      <c r="W285" s="63" t="s">
        <v>304</v>
      </c>
      <c r="X285" s="63" t="str">
        <f>VLOOKUP(G285,'Sheet 1 (2)'!$H$4:$Q$536,10,FALSE)</f>
        <v/>
      </c>
      <c r="Y285" s="63" t="str">
        <f t="shared" si="40"/>
        <v/>
      </c>
      <c r="Z285" s="63" t="s">
        <v>1718</v>
      </c>
      <c r="AA285" s="63" t="s">
        <v>304</v>
      </c>
      <c r="AB285" s="63" t="str">
        <f>VLOOKUP(G285,'Sheet 1 (2)'!$H$4:$S$536,12,FALSE)</f>
        <v/>
      </c>
      <c r="AC285" s="63" t="str">
        <f t="shared" si="47"/>
        <v/>
      </c>
      <c r="AD285" s="63" t="s">
        <v>304</v>
      </c>
      <c r="AE285" s="63" t="str">
        <f>VLOOKUP(G285,'Sheet 1 (2)'!$H$4:$AF$536,25,FALSE)</f>
        <v/>
      </c>
      <c r="AF285" s="63" t="s">
        <v>307</v>
      </c>
      <c r="AG285" s="63" t="str">
        <f t="shared" si="42"/>
        <v/>
      </c>
      <c r="AH285" s="63" t="s">
        <v>304</v>
      </c>
      <c r="AI285" s="63" t="str">
        <f>VLOOKUP(G285,'Sheet 1 (2)'!$H$4:$AG$536,26,FALSE)</f>
        <v>SI</v>
      </c>
      <c r="AJ285" s="63" t="s">
        <v>329</v>
      </c>
      <c r="AK285" s="63" t="s">
        <v>304</v>
      </c>
      <c r="AL285" s="63" t="str">
        <f>VLOOKUP(G285,'Sheet 1 (2)'!$H$4:$AH$536,27,FALSE)</f>
        <v>Consulta. Se podría utilizar única fuente de información HIS</v>
      </c>
      <c r="AM285" s="63" t="str">
        <f t="shared" si="49"/>
        <v>Consulta. Se podría utilizar única fuente de información HIS</v>
      </c>
      <c r="AN285" s="63">
        <v>1</v>
      </c>
      <c r="AO285" s="63">
        <f t="shared" si="45"/>
        <v>1</v>
      </c>
      <c r="AP285" s="71"/>
      <c r="AQ285" s="71"/>
      <c r="AR285" s="71" t="s">
        <v>329</v>
      </c>
    </row>
    <row r="286" spans="1:44" ht="15.75" customHeight="1">
      <c r="A286" s="63" t="s">
        <v>1441</v>
      </c>
      <c r="B286" s="63" t="s">
        <v>114</v>
      </c>
      <c r="C286" s="63" t="s">
        <v>1628</v>
      </c>
      <c r="D286" s="63" t="s">
        <v>126</v>
      </c>
      <c r="E286" s="63" t="s">
        <v>1629</v>
      </c>
      <c r="F286" s="63" t="s">
        <v>127</v>
      </c>
      <c r="G286" s="63" t="s">
        <v>1722</v>
      </c>
      <c r="H286" s="63" t="s">
        <v>1723</v>
      </c>
      <c r="I286" s="63" t="s">
        <v>329</v>
      </c>
      <c r="J286" s="63"/>
      <c r="K286" s="63"/>
      <c r="L286" s="63" t="s">
        <v>1249</v>
      </c>
      <c r="M286" s="63" t="s">
        <v>1724</v>
      </c>
      <c r="N286" s="63" t="s">
        <v>304</v>
      </c>
      <c r="O286" s="63" t="str">
        <f>VLOOKUP(G286,'Sheet 1 (2)'!$H$4:$M$536,6,FALSE)</f>
        <v/>
      </c>
      <c r="P286" s="63" t="str">
        <f t="shared" si="46"/>
        <v/>
      </c>
      <c r="Q286" s="63"/>
      <c r="R286" s="63" t="s">
        <v>1685</v>
      </c>
      <c r="S286" s="63" t="s">
        <v>304</v>
      </c>
      <c r="T286" s="63" t="str">
        <f>VLOOKUP(G286,'Sheet 1 (2)'!$H$4:$O$536,8,FALSE)</f>
        <v/>
      </c>
      <c r="U286" s="63" t="str">
        <f t="shared" si="48"/>
        <v/>
      </c>
      <c r="V286" s="63" t="s">
        <v>1699</v>
      </c>
      <c r="W286" s="63" t="s">
        <v>304</v>
      </c>
      <c r="X286" s="63" t="str">
        <f>VLOOKUP(G286,'Sheet 1 (2)'!$H$4:$Q$536,10,FALSE)</f>
        <v/>
      </c>
      <c r="Y286" s="63" t="str">
        <f t="shared" si="40"/>
        <v/>
      </c>
      <c r="Z286" s="63" t="s">
        <v>1718</v>
      </c>
      <c r="AA286" s="63" t="s">
        <v>304</v>
      </c>
      <c r="AB286" s="63" t="str">
        <f>VLOOKUP(G286,'Sheet 1 (2)'!$H$4:$S$536,12,FALSE)</f>
        <v/>
      </c>
      <c r="AC286" s="63" t="str">
        <f t="shared" si="47"/>
        <v/>
      </c>
      <c r="AD286" s="63" t="s">
        <v>304</v>
      </c>
      <c r="AE286" s="63" t="str">
        <f>VLOOKUP(G286,'Sheet 1 (2)'!$H$4:$AF$536,25,FALSE)</f>
        <v/>
      </c>
      <c r="AF286" s="63" t="s">
        <v>555</v>
      </c>
      <c r="AG286" s="63" t="str">
        <f t="shared" si="42"/>
        <v/>
      </c>
      <c r="AH286" s="63" t="s">
        <v>304</v>
      </c>
      <c r="AI286" s="63" t="str">
        <f>VLOOKUP(G286,'Sheet 1 (2)'!$H$4:$AG$536,26,FALSE)</f>
        <v>SI</v>
      </c>
      <c r="AJ286" s="63" t="s">
        <v>329</v>
      </c>
      <c r="AK286" s="63" t="s">
        <v>304</v>
      </c>
      <c r="AL286" s="63" t="str">
        <f>VLOOKUP(G286,'Sheet 1 (2)'!$H$4:$AH$536,27,FALSE)</f>
        <v>Consulta. Se podría utilizar única fuente de información HIS</v>
      </c>
      <c r="AM286" s="63" t="str">
        <f t="shared" si="49"/>
        <v>Consulta. Se podría utilizar única fuente de información HIS</v>
      </c>
      <c r="AN286" s="63">
        <v>1</v>
      </c>
      <c r="AO286" s="63">
        <f t="shared" si="45"/>
        <v>1</v>
      </c>
      <c r="AP286" s="71"/>
      <c r="AQ286" s="71"/>
      <c r="AR286" s="71" t="s">
        <v>329</v>
      </c>
    </row>
    <row r="287" spans="1:44" ht="15.75" customHeight="1">
      <c r="A287" s="63" t="s">
        <v>1441</v>
      </c>
      <c r="B287" s="63" t="s">
        <v>114</v>
      </c>
      <c r="C287" s="63" t="s">
        <v>1628</v>
      </c>
      <c r="D287" s="63" t="s">
        <v>126</v>
      </c>
      <c r="E287" s="63" t="s">
        <v>1629</v>
      </c>
      <c r="F287" s="63" t="s">
        <v>127</v>
      </c>
      <c r="G287" s="63" t="s">
        <v>1725</v>
      </c>
      <c r="H287" s="63" t="s">
        <v>1726</v>
      </c>
      <c r="I287" s="63" t="s">
        <v>329</v>
      </c>
      <c r="J287" s="63"/>
      <c r="K287" s="63"/>
      <c r="L287" s="63" t="s">
        <v>1249</v>
      </c>
      <c r="M287" s="63" t="s">
        <v>1727</v>
      </c>
      <c r="N287" s="63" t="s">
        <v>304</v>
      </c>
      <c r="O287" s="63" t="str">
        <f>VLOOKUP(G287,'Sheet 1 (2)'!$H$4:$M$536,6,FALSE)</f>
        <v/>
      </c>
      <c r="P287" s="63" t="str">
        <f t="shared" si="46"/>
        <v/>
      </c>
      <c r="Q287" s="63"/>
      <c r="R287" s="63" t="s">
        <v>1728</v>
      </c>
      <c r="S287" s="63" t="s">
        <v>304</v>
      </c>
      <c r="T287" s="63" t="str">
        <f>VLOOKUP(G287,'Sheet 1 (2)'!$H$4:$O$536,8,FALSE)</f>
        <v>HIS</v>
      </c>
      <c r="U287" s="63" t="str">
        <f t="shared" si="48"/>
        <v>HIS</v>
      </c>
      <c r="V287" s="63" t="s">
        <v>1729</v>
      </c>
      <c r="W287" s="63" t="s">
        <v>304</v>
      </c>
      <c r="X287" s="63" t="str">
        <f>VLOOKUP(G287,'Sheet 1 (2)'!$H$4:$Q$536,10,FALSE)</f>
        <v/>
      </c>
      <c r="Y287" s="63" t="str">
        <f t="shared" si="40"/>
        <v/>
      </c>
      <c r="Z287" s="63"/>
      <c r="AA287" s="63" t="s">
        <v>304</v>
      </c>
      <c r="AB287" s="63" t="str">
        <f>VLOOKUP(G287,'Sheet 1 (2)'!$H$4:$S$536,12,FALSE)</f>
        <v>X21, X22</v>
      </c>
      <c r="AC287" s="63" t="str">
        <f t="shared" si="47"/>
        <v>X21, X22</v>
      </c>
      <c r="AD287" s="63" t="s">
        <v>304</v>
      </c>
      <c r="AE287" s="63" t="str">
        <f>VLOOKUP(G287,'Sheet 1 (2)'!$H$4:$AF$536,25,FALSE)</f>
        <v/>
      </c>
      <c r="AF287" s="63" t="s">
        <v>797</v>
      </c>
      <c r="AG287" s="63" t="str">
        <f t="shared" si="42"/>
        <v/>
      </c>
      <c r="AH287" s="63" t="s">
        <v>304</v>
      </c>
      <c r="AI287" s="63" t="str">
        <f>VLOOKUP(G287,'Sheet 1 (2)'!$H$4:$AG$536,26,FALSE)</f>
        <v>SI</v>
      </c>
      <c r="AJ287" s="63" t="s">
        <v>329</v>
      </c>
      <c r="AK287" s="63" t="s">
        <v>304</v>
      </c>
      <c r="AL287" s="63" t="str">
        <f>VLOOKUP(G287,'Sheet 1 (2)'!$H$4:$AH$536,27,FALSE)</f>
        <v/>
      </c>
      <c r="AM287" s="63" t="str">
        <f t="shared" si="49"/>
        <v/>
      </c>
      <c r="AN287" s="63">
        <v>1</v>
      </c>
      <c r="AO287" s="63">
        <f t="shared" si="45"/>
        <v>1</v>
      </c>
      <c r="AP287" s="71"/>
      <c r="AQ287" s="71"/>
      <c r="AR287" s="71" t="s">
        <v>329</v>
      </c>
    </row>
    <row r="288" spans="1:44" ht="15.75" customHeight="1">
      <c r="A288" s="63" t="s">
        <v>1441</v>
      </c>
      <c r="B288" s="63" t="s">
        <v>114</v>
      </c>
      <c r="C288" s="63" t="s">
        <v>1628</v>
      </c>
      <c r="D288" s="63" t="s">
        <v>126</v>
      </c>
      <c r="E288" s="63" t="s">
        <v>1629</v>
      </c>
      <c r="F288" s="63" t="s">
        <v>127</v>
      </c>
      <c r="G288" s="63" t="s">
        <v>1730</v>
      </c>
      <c r="H288" s="63" t="s">
        <v>1731</v>
      </c>
      <c r="I288" s="63" t="s">
        <v>329</v>
      </c>
      <c r="J288" s="63"/>
      <c r="K288" s="63"/>
      <c r="L288" s="63" t="s">
        <v>1249</v>
      </c>
      <c r="M288" s="63" t="s">
        <v>1732</v>
      </c>
      <c r="N288" s="63" t="s">
        <v>304</v>
      </c>
      <c r="O288" s="63" t="str">
        <f>VLOOKUP(G288,'Sheet 1 (2)'!$H$4:$M$536,6,FALSE)</f>
        <v/>
      </c>
      <c r="P288" s="63" t="str">
        <f t="shared" si="46"/>
        <v/>
      </c>
      <c r="Q288" s="63"/>
      <c r="R288" s="63" t="s">
        <v>1728</v>
      </c>
      <c r="S288" s="63" t="s">
        <v>304</v>
      </c>
      <c r="T288" s="63" t="str">
        <f>VLOOKUP(G288,'Sheet 1 (2)'!$H$4:$O$536,8,FALSE)</f>
        <v>HIS</v>
      </c>
      <c r="U288" s="63" t="str">
        <f t="shared" si="48"/>
        <v>HIS</v>
      </c>
      <c r="V288" s="63" t="s">
        <v>1733</v>
      </c>
      <c r="W288" s="63" t="s">
        <v>304</v>
      </c>
      <c r="X288" s="63" t="str">
        <f>VLOOKUP(G288,'Sheet 1 (2)'!$H$4:$Q$536,10,FALSE)</f>
        <v/>
      </c>
      <c r="Y288" s="63" t="str">
        <f t="shared" si="40"/>
        <v/>
      </c>
      <c r="Z288" s="63"/>
      <c r="AA288" s="63" t="s">
        <v>304</v>
      </c>
      <c r="AB288" s="63" t="str">
        <f>VLOOKUP(G288,'Sheet 1 (2)'!$H$4:$S$536,12,FALSE)</f>
        <v xml:space="preserve">X20.92,X20.93 </v>
      </c>
      <c r="AC288" s="63" t="str">
        <f t="shared" si="47"/>
        <v xml:space="preserve">X20.92,X20.93 </v>
      </c>
      <c r="AD288" s="63" t="s">
        <v>304</v>
      </c>
      <c r="AE288" s="63" t="str">
        <f>VLOOKUP(G288,'Sheet 1 (2)'!$H$4:$AF$536,25,FALSE)</f>
        <v/>
      </c>
      <c r="AF288" s="63" t="s">
        <v>797</v>
      </c>
      <c r="AG288" s="63" t="str">
        <f t="shared" si="42"/>
        <v/>
      </c>
      <c r="AH288" s="63" t="s">
        <v>304</v>
      </c>
      <c r="AI288" s="63" t="str">
        <f>VLOOKUP(G288,'Sheet 1 (2)'!$H$4:$AG$536,26,FALSE)</f>
        <v>SI</v>
      </c>
      <c r="AJ288" s="63" t="s">
        <v>329</v>
      </c>
      <c r="AK288" s="63" t="s">
        <v>304</v>
      </c>
      <c r="AL288" s="63" t="str">
        <f>VLOOKUP(G288,'Sheet 1 (2)'!$H$4:$AH$536,27,FALSE)</f>
        <v/>
      </c>
      <c r="AM288" s="63" t="str">
        <f t="shared" si="49"/>
        <v/>
      </c>
      <c r="AN288" s="63">
        <v>1</v>
      </c>
      <c r="AO288" s="63">
        <f t="shared" si="45"/>
        <v>1</v>
      </c>
      <c r="AP288" s="71"/>
      <c r="AQ288" s="71"/>
      <c r="AR288" s="71" t="s">
        <v>329</v>
      </c>
    </row>
    <row r="289" spans="1:44" ht="15.75" customHeight="1">
      <c r="A289" s="63" t="s">
        <v>1441</v>
      </c>
      <c r="B289" s="63" t="s">
        <v>114</v>
      </c>
      <c r="C289" s="63" t="s">
        <v>1628</v>
      </c>
      <c r="D289" s="63" t="s">
        <v>126</v>
      </c>
      <c r="E289" s="63" t="s">
        <v>1629</v>
      </c>
      <c r="F289" s="63" t="s">
        <v>127</v>
      </c>
      <c r="G289" s="63" t="s">
        <v>1734</v>
      </c>
      <c r="H289" s="63" t="s">
        <v>1735</v>
      </c>
      <c r="I289" s="63" t="s">
        <v>329</v>
      </c>
      <c r="J289" s="63"/>
      <c r="K289" s="63"/>
      <c r="L289" s="63" t="s">
        <v>1249</v>
      </c>
      <c r="M289" s="63" t="s">
        <v>1736</v>
      </c>
      <c r="N289" s="63" t="s">
        <v>304</v>
      </c>
      <c r="O289" s="63" t="str">
        <f>VLOOKUP(G289,'Sheet 1 (2)'!$H$4:$M$536,6,FALSE)</f>
        <v/>
      </c>
      <c r="P289" s="63" t="str">
        <f t="shared" si="46"/>
        <v/>
      </c>
      <c r="Q289" s="63"/>
      <c r="R289" s="63" t="s">
        <v>1728</v>
      </c>
      <c r="S289" s="63" t="s">
        <v>304</v>
      </c>
      <c r="T289" s="63" t="str">
        <f>VLOOKUP(G289,'Sheet 1 (2)'!$H$4:$O$536,8,FALSE)</f>
        <v>HIS</v>
      </c>
      <c r="U289" s="63" t="str">
        <f t="shared" si="48"/>
        <v>HIS</v>
      </c>
      <c r="V289" s="63" t="s">
        <v>1737</v>
      </c>
      <c r="W289" s="63" t="s">
        <v>304</v>
      </c>
      <c r="X289" s="63" t="str">
        <f>VLOOKUP(G289,'Sheet 1 (2)'!$H$4:$Q$536,10,FALSE)</f>
        <v/>
      </c>
      <c r="Y289" s="63" t="str">
        <f t="shared" si="40"/>
        <v/>
      </c>
      <c r="Z289" s="63"/>
      <c r="AA289" s="63" t="s">
        <v>304</v>
      </c>
      <c r="AB289" s="63" t="str">
        <f>VLOOKUP(G289,'Sheet 1 (2)'!$H$4:$S$536,12,FALSE)</f>
        <v>X23,X24, X25,X26, X29</v>
      </c>
      <c r="AC289" s="63" t="str">
        <f t="shared" si="47"/>
        <v>X23,X24, X25,X26, X29</v>
      </c>
      <c r="AD289" s="63" t="s">
        <v>304</v>
      </c>
      <c r="AE289" s="63" t="str">
        <f>VLOOKUP(G289,'Sheet 1 (2)'!$H$4:$AF$536,25,FALSE)</f>
        <v/>
      </c>
      <c r="AF289" s="63" t="s">
        <v>364</v>
      </c>
      <c r="AG289" s="63" t="str">
        <f t="shared" si="42"/>
        <v/>
      </c>
      <c r="AH289" s="63" t="s">
        <v>304</v>
      </c>
      <c r="AI289" s="63" t="str">
        <f>VLOOKUP(G289,'Sheet 1 (2)'!$H$4:$AG$536,26,FALSE)</f>
        <v>SI</v>
      </c>
      <c r="AJ289" s="63" t="s">
        <v>329</v>
      </c>
      <c r="AK289" s="63" t="s">
        <v>304</v>
      </c>
      <c r="AL289" s="63" t="str">
        <f>VLOOKUP(G289,'Sheet 1 (2)'!$H$4:$AH$536,27,FALSE)</f>
        <v/>
      </c>
      <c r="AM289" s="63" t="str">
        <f t="shared" si="49"/>
        <v/>
      </c>
      <c r="AN289" s="63">
        <v>1</v>
      </c>
      <c r="AO289" s="63">
        <f t="shared" si="45"/>
        <v>1</v>
      </c>
      <c r="AP289" s="71"/>
      <c r="AQ289" s="71"/>
      <c r="AR289" s="71" t="s">
        <v>329</v>
      </c>
    </row>
    <row r="290" spans="1:44" ht="15.75" customHeight="1">
      <c r="A290" s="63" t="s">
        <v>1738</v>
      </c>
      <c r="B290" s="63" t="s">
        <v>128</v>
      </c>
      <c r="C290" s="63" t="s">
        <v>1739</v>
      </c>
      <c r="D290" s="63" t="s">
        <v>143</v>
      </c>
      <c r="E290" s="63" t="s">
        <v>1740</v>
      </c>
      <c r="F290" s="63" t="s">
        <v>144</v>
      </c>
      <c r="G290" s="63" t="s">
        <v>1741</v>
      </c>
      <c r="H290" s="63" t="s">
        <v>1742</v>
      </c>
      <c r="I290" s="63" t="s">
        <v>329</v>
      </c>
      <c r="J290" s="63"/>
      <c r="K290" s="63"/>
      <c r="L290" s="63" t="s">
        <v>709</v>
      </c>
      <c r="M290" s="63" t="s">
        <v>1743</v>
      </c>
      <c r="N290" s="63" t="s">
        <v>304</v>
      </c>
      <c r="O290" s="63" t="str">
        <f>VLOOKUP(G290,'Sheet 1 (2)'!$H$4:$M$536,6,FALSE)</f>
        <v/>
      </c>
      <c r="P290" s="63" t="str">
        <f t="shared" si="46"/>
        <v/>
      </c>
      <c r="Q290" s="63">
        <f>VLOOKUP(G290,Hoja1!$C$4:$D$146,2,FALSE)</f>
        <v>0</v>
      </c>
      <c r="R290" s="63" t="s">
        <v>1744</v>
      </c>
      <c r="S290" s="63" t="s">
        <v>304</v>
      </c>
      <c r="T290" s="63" t="str">
        <f>VLOOKUP(G290,'Sheet 1 (2)'!$H$4:$O$536,8,FALSE)</f>
        <v/>
      </c>
      <c r="U290" s="63" t="str">
        <f t="shared" si="48"/>
        <v/>
      </c>
      <c r="V290" s="63"/>
      <c r="W290" s="63" t="s">
        <v>304</v>
      </c>
      <c r="X290" s="63" t="str">
        <f>VLOOKUP(G290,'Sheet 1 (2)'!$H$4:$Q$536,10,FALSE)</f>
        <v/>
      </c>
      <c r="Y290" s="63" t="str">
        <f t="shared" si="40"/>
        <v/>
      </c>
      <c r="Z290" s="63" t="s">
        <v>1745</v>
      </c>
      <c r="AA290" s="63" t="s">
        <v>304</v>
      </c>
      <c r="AB290" s="63" t="str">
        <f>VLOOKUP(G290,'Sheet 1 (2)'!$H$4:$S$536,12,FALSE)</f>
        <v/>
      </c>
      <c r="AC290" s="63" t="str">
        <f t="shared" si="47"/>
        <v/>
      </c>
      <c r="AD290" s="63" t="s">
        <v>304</v>
      </c>
      <c r="AE290" s="63" t="str">
        <f>VLOOKUP(G290,'Sheet 1 (2)'!$H$4:$AF$536,25,FALSE)</f>
        <v/>
      </c>
      <c r="AF290" s="63" t="s">
        <v>364</v>
      </c>
      <c r="AG290" s="63" t="str">
        <f t="shared" si="42"/>
        <v/>
      </c>
      <c r="AH290" s="63" t="s">
        <v>1746</v>
      </c>
      <c r="AI290" s="63" t="str">
        <f>VLOOKUP(G290,'Sheet 1 (2)'!$H$4:$AG$536,26,FALSE)</f>
        <v/>
      </c>
      <c r="AJ290" s="68" t="s">
        <v>329</v>
      </c>
      <c r="AK290" s="63" t="s">
        <v>1747</v>
      </c>
      <c r="AL290" s="63" t="str">
        <f>VLOOKUP(G290,'Sheet 1 (2)'!$H$4:$AH$536,27,FALSE)</f>
        <v/>
      </c>
      <c r="AM290" s="63"/>
      <c r="AN290" s="63">
        <v>1</v>
      </c>
      <c r="AO290" s="63">
        <f t="shared" si="45"/>
        <v>1</v>
      </c>
      <c r="AP290" s="71" t="s">
        <v>329</v>
      </c>
      <c r="AQ290" s="71" t="s">
        <v>329</v>
      </c>
      <c r="AR290" s="71" t="s">
        <v>329</v>
      </c>
    </row>
    <row r="291" spans="1:44" ht="15.75" customHeight="1">
      <c r="A291" s="63" t="s">
        <v>1738</v>
      </c>
      <c r="B291" s="63" t="s">
        <v>128</v>
      </c>
      <c r="C291" s="63" t="s">
        <v>1739</v>
      </c>
      <c r="D291" s="63" t="s">
        <v>143</v>
      </c>
      <c r="E291" s="63" t="s">
        <v>1740</v>
      </c>
      <c r="F291" s="63" t="s">
        <v>144</v>
      </c>
      <c r="G291" s="63" t="s">
        <v>1748</v>
      </c>
      <c r="H291" s="63" t="s">
        <v>1749</v>
      </c>
      <c r="I291" s="63" t="s">
        <v>329</v>
      </c>
      <c r="J291" s="63"/>
      <c r="K291" s="63"/>
      <c r="L291" s="63" t="s">
        <v>709</v>
      </c>
      <c r="M291" s="63" t="s">
        <v>1750</v>
      </c>
      <c r="N291" s="63" t="s">
        <v>304</v>
      </c>
      <c r="O291" s="63" t="str">
        <f>VLOOKUP(G291,'Sheet 1 (2)'!$H$4:$M$536,6,FALSE)</f>
        <v/>
      </c>
      <c r="P291" s="63" t="str">
        <f t="shared" si="46"/>
        <v/>
      </c>
      <c r="Q291" s="63">
        <f>VLOOKUP(G291,Hoja1!$C$4:$D$146,2,FALSE)</f>
        <v>0</v>
      </c>
      <c r="R291" s="63" t="s">
        <v>1744</v>
      </c>
      <c r="S291" s="63" t="s">
        <v>304</v>
      </c>
      <c r="T291" s="63" t="str">
        <f>VLOOKUP(G291,'Sheet 1 (2)'!$H$4:$O$536,8,FALSE)</f>
        <v/>
      </c>
      <c r="U291" s="63" t="str">
        <f t="shared" si="48"/>
        <v/>
      </c>
      <c r="V291" s="63"/>
      <c r="W291" s="63" t="s">
        <v>304</v>
      </c>
      <c r="X291" s="63" t="str">
        <f>VLOOKUP(G291,'Sheet 1 (2)'!$H$4:$Q$536,10,FALSE)</f>
        <v/>
      </c>
      <c r="Y291" s="63" t="str">
        <f t="shared" si="40"/>
        <v/>
      </c>
      <c r="Z291" s="63" t="s">
        <v>1751</v>
      </c>
      <c r="AA291" s="63" t="s">
        <v>304</v>
      </c>
      <c r="AB291" s="63" t="str">
        <f>VLOOKUP(G291,'Sheet 1 (2)'!$H$4:$S$536,12,FALSE)</f>
        <v/>
      </c>
      <c r="AC291" s="63" t="str">
        <f t="shared" si="47"/>
        <v/>
      </c>
      <c r="AD291" s="63" t="s">
        <v>304</v>
      </c>
      <c r="AE291" s="63" t="str">
        <f>VLOOKUP(G291,'Sheet 1 (2)'!$H$4:$AF$536,25,FALSE)</f>
        <v/>
      </c>
      <c r="AF291" s="63" t="s">
        <v>364</v>
      </c>
      <c r="AG291" s="63" t="str">
        <f t="shared" si="42"/>
        <v/>
      </c>
      <c r="AH291" s="63" t="s">
        <v>1746</v>
      </c>
      <c r="AI291" s="63" t="str">
        <f>VLOOKUP(G291,'Sheet 1 (2)'!$H$4:$AG$536,26,FALSE)</f>
        <v/>
      </c>
      <c r="AJ291" s="68" t="s">
        <v>329</v>
      </c>
      <c r="AK291" s="63" t="s">
        <v>1747</v>
      </c>
      <c r="AL291" s="63" t="str">
        <f>VLOOKUP(G291,'Sheet 1 (2)'!$H$4:$AH$536,27,FALSE)</f>
        <v/>
      </c>
      <c r="AM291" s="63"/>
      <c r="AN291" s="63">
        <v>1</v>
      </c>
      <c r="AO291" s="63">
        <f t="shared" si="45"/>
        <v>1</v>
      </c>
      <c r="AP291" s="71" t="s">
        <v>329</v>
      </c>
      <c r="AQ291" s="71" t="s">
        <v>329</v>
      </c>
      <c r="AR291" s="71" t="s">
        <v>329</v>
      </c>
    </row>
    <row r="292" spans="1:44" ht="15.75" customHeight="1">
      <c r="A292" s="63" t="s">
        <v>1738</v>
      </c>
      <c r="B292" s="63" t="s">
        <v>128</v>
      </c>
      <c r="C292" s="63" t="s">
        <v>1752</v>
      </c>
      <c r="D292" s="63" t="s">
        <v>145</v>
      </c>
      <c r="E292" s="63" t="s">
        <v>1753</v>
      </c>
      <c r="F292" s="63" t="s">
        <v>146</v>
      </c>
      <c r="G292" s="63" t="s">
        <v>1754</v>
      </c>
      <c r="H292" s="63" t="s">
        <v>1755</v>
      </c>
      <c r="I292" s="63" t="s">
        <v>329</v>
      </c>
      <c r="J292" s="63"/>
      <c r="K292" s="63"/>
      <c r="L292" s="63" t="s">
        <v>1756</v>
      </c>
      <c r="M292" s="63" t="s">
        <v>1757</v>
      </c>
      <c r="N292" s="63" t="s">
        <v>304</v>
      </c>
      <c r="O292" s="63" t="str">
        <f>VLOOKUP(G292,'Sheet 1 (2)'!$H$4:$M$536,6,FALSE)</f>
        <v/>
      </c>
      <c r="P292" s="63" t="str">
        <f t="shared" si="46"/>
        <v/>
      </c>
      <c r="Q292" s="63">
        <f>VLOOKUP(G292,Hoja1!$C$4:$D$146,2,FALSE)</f>
        <v>0</v>
      </c>
      <c r="R292" s="63" t="s">
        <v>1744</v>
      </c>
      <c r="S292" s="63" t="s">
        <v>304</v>
      </c>
      <c r="T292" s="63" t="str">
        <f>VLOOKUP(G292,'Sheet 1 (2)'!$H$4:$O$536,8,FALSE)</f>
        <v/>
      </c>
      <c r="U292" s="63" t="str">
        <f t="shared" si="48"/>
        <v/>
      </c>
      <c r="V292" s="63"/>
      <c r="W292" s="63" t="s">
        <v>304</v>
      </c>
      <c r="X292" s="63" t="str">
        <f>VLOOKUP(G292,'Sheet 1 (2)'!$H$4:$Q$536,10,FALSE)</f>
        <v/>
      </c>
      <c r="Y292" s="63" t="str">
        <f t="shared" si="40"/>
        <v/>
      </c>
      <c r="Z292" s="63" t="s">
        <v>1758</v>
      </c>
      <c r="AA292" s="63" t="s">
        <v>304</v>
      </c>
      <c r="AB292" s="63" t="str">
        <f>VLOOKUP(G292,'Sheet 1 (2)'!$H$4:$S$536,12,FALSE)</f>
        <v/>
      </c>
      <c r="AC292" s="63" t="str">
        <f t="shared" si="47"/>
        <v/>
      </c>
      <c r="AD292" s="63" t="s">
        <v>304</v>
      </c>
      <c r="AE292" s="63" t="str">
        <f>VLOOKUP(G292,'Sheet 1 (2)'!$H$4:$AF$536,25,FALSE)</f>
        <v/>
      </c>
      <c r="AF292" s="63" t="s">
        <v>364</v>
      </c>
      <c r="AG292" s="63" t="str">
        <f t="shared" si="42"/>
        <v/>
      </c>
      <c r="AH292" s="63" t="s">
        <v>1746</v>
      </c>
      <c r="AI292" s="63" t="str">
        <f>VLOOKUP(G292,'Sheet 1 (2)'!$H$4:$AG$536,26,FALSE)</f>
        <v/>
      </c>
      <c r="AJ292" s="68" t="s">
        <v>329</v>
      </c>
      <c r="AK292" s="63"/>
      <c r="AL292" s="63" t="str">
        <f>VLOOKUP(G292,'Sheet 1 (2)'!$H$4:$AH$536,27,FALSE)</f>
        <v/>
      </c>
      <c r="AM292" s="63" t="s">
        <v>1759</v>
      </c>
      <c r="AN292" s="63">
        <v>1</v>
      </c>
      <c r="AO292" s="63">
        <f t="shared" si="45"/>
        <v>1</v>
      </c>
      <c r="AP292" s="71" t="s">
        <v>329</v>
      </c>
      <c r="AQ292" s="71" t="s">
        <v>329</v>
      </c>
      <c r="AR292" s="71" t="s">
        <v>329</v>
      </c>
    </row>
    <row r="293" spans="1:44" ht="15.75" customHeight="1">
      <c r="A293" s="63" t="s">
        <v>1738</v>
      </c>
      <c r="B293" s="63" t="s">
        <v>128</v>
      </c>
      <c r="C293" s="63" t="s">
        <v>1752</v>
      </c>
      <c r="D293" s="63" t="s">
        <v>145</v>
      </c>
      <c r="E293" s="63" t="s">
        <v>1753</v>
      </c>
      <c r="F293" s="63" t="s">
        <v>146</v>
      </c>
      <c r="G293" s="63" t="s">
        <v>1760</v>
      </c>
      <c r="H293" s="63" t="s">
        <v>1761</v>
      </c>
      <c r="I293" s="63" t="s">
        <v>329</v>
      </c>
      <c r="J293" s="63"/>
      <c r="K293" s="63"/>
      <c r="L293" s="63" t="s">
        <v>1756</v>
      </c>
      <c r="M293" s="63" t="s">
        <v>1762</v>
      </c>
      <c r="N293" s="63" t="s">
        <v>304</v>
      </c>
      <c r="O293" s="63" t="str">
        <f>VLOOKUP(G293,'Sheet 1 (2)'!$H$4:$M$536,6,FALSE)</f>
        <v/>
      </c>
      <c r="P293" s="63" t="str">
        <f t="shared" si="46"/>
        <v/>
      </c>
      <c r="Q293" s="63">
        <f>VLOOKUP(G293,Hoja1!$C$4:$D$146,2,FALSE)</f>
        <v>0</v>
      </c>
      <c r="R293" s="63" t="s">
        <v>1744</v>
      </c>
      <c r="S293" s="63" t="s">
        <v>304</v>
      </c>
      <c r="T293" s="63" t="str">
        <f>VLOOKUP(G293,'Sheet 1 (2)'!$H$4:$O$536,8,FALSE)</f>
        <v/>
      </c>
      <c r="U293" s="63" t="str">
        <f t="shared" si="48"/>
        <v/>
      </c>
      <c r="V293" s="63"/>
      <c r="W293" s="63" t="s">
        <v>304</v>
      </c>
      <c r="X293" s="63" t="str">
        <f>VLOOKUP(G293,'Sheet 1 (2)'!$H$4:$Q$536,10,FALSE)</f>
        <v/>
      </c>
      <c r="Y293" s="63" t="str">
        <f t="shared" si="40"/>
        <v/>
      </c>
      <c r="Z293" s="63" t="s">
        <v>1763</v>
      </c>
      <c r="AA293" s="63" t="s">
        <v>304</v>
      </c>
      <c r="AB293" s="63" t="str">
        <f>VLOOKUP(G293,'Sheet 1 (2)'!$H$4:$S$536,12,FALSE)</f>
        <v/>
      </c>
      <c r="AC293" s="63" t="str">
        <f t="shared" si="47"/>
        <v/>
      </c>
      <c r="AD293" s="63" t="s">
        <v>304</v>
      </c>
      <c r="AE293" s="63" t="str">
        <f>VLOOKUP(G293,'Sheet 1 (2)'!$H$4:$AF$536,25,FALSE)</f>
        <v/>
      </c>
      <c r="AF293" s="63" t="s">
        <v>364</v>
      </c>
      <c r="AG293" s="63" t="str">
        <f t="shared" si="42"/>
        <v/>
      </c>
      <c r="AH293" s="63" t="s">
        <v>1746</v>
      </c>
      <c r="AI293" s="63" t="str">
        <f>VLOOKUP(G293,'Sheet 1 (2)'!$H$4:$AG$536,26,FALSE)</f>
        <v/>
      </c>
      <c r="AJ293" s="68" t="s">
        <v>329</v>
      </c>
      <c r="AK293" s="63"/>
      <c r="AL293" s="63" t="str">
        <f>VLOOKUP(G293,'Sheet 1 (2)'!$H$4:$AH$536,27,FALSE)</f>
        <v/>
      </c>
      <c r="AM293" s="63"/>
      <c r="AN293" s="63">
        <v>1</v>
      </c>
      <c r="AO293" s="63">
        <f t="shared" si="45"/>
        <v>1</v>
      </c>
      <c r="AP293" s="71" t="s">
        <v>329</v>
      </c>
      <c r="AQ293" s="71" t="s">
        <v>329</v>
      </c>
      <c r="AR293" s="71" t="s">
        <v>329</v>
      </c>
    </row>
    <row r="294" spans="1:44" ht="15.75" customHeight="1">
      <c r="A294" s="63" t="s">
        <v>1738</v>
      </c>
      <c r="B294" s="63" t="s">
        <v>128</v>
      </c>
      <c r="C294" s="63" t="s">
        <v>1764</v>
      </c>
      <c r="D294" s="63" t="s">
        <v>147</v>
      </c>
      <c r="E294" s="63" t="s">
        <v>1765</v>
      </c>
      <c r="F294" s="63" t="s">
        <v>148</v>
      </c>
      <c r="G294" s="63" t="s">
        <v>1766</v>
      </c>
      <c r="H294" s="63" t="s">
        <v>1767</v>
      </c>
      <c r="I294" s="63" t="s">
        <v>329</v>
      </c>
      <c r="J294" s="63"/>
      <c r="K294" s="63"/>
      <c r="L294" s="63" t="s">
        <v>1756</v>
      </c>
      <c r="M294" s="63" t="s">
        <v>1768</v>
      </c>
      <c r="N294" s="63" t="s">
        <v>304</v>
      </c>
      <c r="O294" s="63" t="str">
        <f>VLOOKUP(G294,'Sheet 1 (2)'!$H$4:$M$536,6,FALSE)</f>
        <v/>
      </c>
      <c r="P294" s="63" t="str">
        <f t="shared" si="46"/>
        <v/>
      </c>
      <c r="Q294" s="63">
        <f>VLOOKUP(G294,Hoja1!$C$4:$D$146,2,FALSE)</f>
        <v>0</v>
      </c>
      <c r="R294" s="63" t="s">
        <v>1744</v>
      </c>
      <c r="S294" s="63" t="s">
        <v>304</v>
      </c>
      <c r="T294" s="63" t="str">
        <f>VLOOKUP(G294,'Sheet 1 (2)'!$H$4:$O$536,8,FALSE)</f>
        <v/>
      </c>
      <c r="U294" s="63" t="str">
        <f t="shared" si="48"/>
        <v/>
      </c>
      <c r="V294" s="63"/>
      <c r="W294" s="63" t="s">
        <v>304</v>
      </c>
      <c r="X294" s="63" t="str">
        <f>VLOOKUP(G294,'Sheet 1 (2)'!$H$4:$Q$536,10,FALSE)</f>
        <v/>
      </c>
      <c r="Y294" s="63" t="str">
        <f t="shared" si="40"/>
        <v/>
      </c>
      <c r="Z294" s="63" t="s">
        <v>1769</v>
      </c>
      <c r="AA294" s="63" t="s">
        <v>304</v>
      </c>
      <c r="AB294" s="63" t="str">
        <f>VLOOKUP(G294,'Sheet 1 (2)'!$H$4:$S$536,12,FALSE)</f>
        <v/>
      </c>
      <c r="AC294" s="63" t="str">
        <f t="shared" si="47"/>
        <v/>
      </c>
      <c r="AD294" s="63" t="s">
        <v>304</v>
      </c>
      <c r="AE294" s="63" t="str">
        <f>VLOOKUP(G294,'Sheet 1 (2)'!$H$4:$AF$536,25,FALSE)</f>
        <v/>
      </c>
      <c r="AF294" s="63" t="s">
        <v>797</v>
      </c>
      <c r="AG294" s="63" t="str">
        <f t="shared" si="42"/>
        <v/>
      </c>
      <c r="AH294" s="63" t="s">
        <v>1746</v>
      </c>
      <c r="AI294" s="63" t="str">
        <f>VLOOKUP(G294,'Sheet 1 (2)'!$H$4:$AG$536,26,FALSE)</f>
        <v/>
      </c>
      <c r="AJ294" s="68" t="s">
        <v>329</v>
      </c>
      <c r="AK294" s="63" t="s">
        <v>1747</v>
      </c>
      <c r="AL294" s="63" t="str">
        <f>VLOOKUP(G294,'Sheet 1 (2)'!$H$4:$AH$536,27,FALSE)</f>
        <v/>
      </c>
      <c r="AM294" s="63" t="str">
        <f t="shared" ref="AM294:AM367" si="50">IF(AK294&lt;&gt;"",AK294,AL294)</f>
        <v>Espera de la lista de establecimientos de salud con población asignada. // **O lo que se podría hacer es programar  para los ESS que brindaron el subproducto el periodo pasado.</v>
      </c>
      <c r="AN294" s="63">
        <v>1</v>
      </c>
      <c r="AO294" s="63">
        <f t="shared" si="45"/>
        <v>1</v>
      </c>
      <c r="AP294" s="71" t="s">
        <v>329</v>
      </c>
      <c r="AQ294" s="71" t="s">
        <v>329</v>
      </c>
      <c r="AR294" s="71" t="s">
        <v>301</v>
      </c>
    </row>
    <row r="295" spans="1:44" ht="15.75" customHeight="1">
      <c r="A295" s="63" t="s">
        <v>1738</v>
      </c>
      <c r="B295" s="63" t="s">
        <v>128</v>
      </c>
      <c r="C295" s="63" t="s">
        <v>1764</v>
      </c>
      <c r="D295" s="63" t="s">
        <v>147</v>
      </c>
      <c r="E295" s="63" t="s">
        <v>1765</v>
      </c>
      <c r="F295" s="63" t="s">
        <v>148</v>
      </c>
      <c r="G295" s="63" t="s">
        <v>1770</v>
      </c>
      <c r="H295" s="63" t="s">
        <v>1771</v>
      </c>
      <c r="I295" s="63" t="s">
        <v>329</v>
      </c>
      <c r="J295" s="63"/>
      <c r="K295" s="63"/>
      <c r="L295" s="63" t="s">
        <v>1756</v>
      </c>
      <c r="M295" s="63" t="s">
        <v>1772</v>
      </c>
      <c r="N295" s="63" t="s">
        <v>304</v>
      </c>
      <c r="O295" s="63" t="str">
        <f>VLOOKUP(G295,'Sheet 1 (2)'!$H$4:$M$536,6,FALSE)</f>
        <v/>
      </c>
      <c r="P295" s="63" t="str">
        <f t="shared" si="46"/>
        <v/>
      </c>
      <c r="Q295" s="63">
        <f>VLOOKUP(G295,Hoja1!$C$4:$D$146,2,FALSE)</f>
        <v>0</v>
      </c>
      <c r="R295" s="63" t="s">
        <v>1744</v>
      </c>
      <c r="S295" s="63" t="s">
        <v>304</v>
      </c>
      <c r="T295" s="63" t="str">
        <f>VLOOKUP(G295,'Sheet 1 (2)'!$H$4:$O$536,8,FALSE)</f>
        <v/>
      </c>
      <c r="U295" s="63" t="str">
        <f t="shared" si="48"/>
        <v/>
      </c>
      <c r="V295" s="63"/>
      <c r="W295" s="63" t="s">
        <v>304</v>
      </c>
      <c r="X295" s="63" t="str">
        <f>VLOOKUP(G295,'Sheet 1 (2)'!$H$4:$Q$536,10,FALSE)</f>
        <v/>
      </c>
      <c r="Y295" s="63" t="str">
        <f t="shared" si="40"/>
        <v/>
      </c>
      <c r="Z295" s="63" t="s">
        <v>1773</v>
      </c>
      <c r="AA295" s="63" t="s">
        <v>304</v>
      </c>
      <c r="AB295" s="63" t="str">
        <f>VLOOKUP(G295,'Sheet 1 (2)'!$H$4:$S$536,12,FALSE)</f>
        <v/>
      </c>
      <c r="AC295" s="63" t="str">
        <f t="shared" si="47"/>
        <v/>
      </c>
      <c r="AD295" s="63" t="s">
        <v>304</v>
      </c>
      <c r="AE295" s="63" t="str">
        <f>VLOOKUP(G295,'Sheet 1 (2)'!$H$4:$AF$536,25,FALSE)</f>
        <v/>
      </c>
      <c r="AF295" s="63" t="s">
        <v>797</v>
      </c>
      <c r="AG295" s="63" t="str">
        <f t="shared" si="42"/>
        <v/>
      </c>
      <c r="AH295" s="63" t="s">
        <v>1746</v>
      </c>
      <c r="AI295" s="63" t="str">
        <f>VLOOKUP(G295,'Sheet 1 (2)'!$H$4:$AG$536,26,FALSE)</f>
        <v/>
      </c>
      <c r="AJ295" s="68" t="s">
        <v>329</v>
      </c>
      <c r="AK295" s="63" t="s">
        <v>1747</v>
      </c>
      <c r="AL295" s="63" t="str">
        <f>VLOOKUP(G295,'Sheet 1 (2)'!$H$4:$AH$536,27,FALSE)</f>
        <v/>
      </c>
      <c r="AM295" s="63" t="str">
        <f t="shared" si="50"/>
        <v>Espera de la lista de establecimientos de salud con población asignada. // **O lo que se podría hacer es programar  para los ESS que brindaron el subproducto el periodo pasado.</v>
      </c>
      <c r="AN295" s="63">
        <v>1</v>
      </c>
      <c r="AO295" s="63">
        <f t="shared" si="45"/>
        <v>1</v>
      </c>
      <c r="AP295" s="71" t="s">
        <v>329</v>
      </c>
      <c r="AQ295" s="71" t="s">
        <v>329</v>
      </c>
      <c r="AR295" s="71" t="s">
        <v>301</v>
      </c>
    </row>
    <row r="296" spans="1:44" ht="15.75" customHeight="1">
      <c r="A296" s="63" t="s">
        <v>1738</v>
      </c>
      <c r="B296" s="63" t="s">
        <v>128</v>
      </c>
      <c r="C296" s="63" t="s">
        <v>1764</v>
      </c>
      <c r="D296" s="63" t="s">
        <v>147</v>
      </c>
      <c r="E296" s="63" t="s">
        <v>1765</v>
      </c>
      <c r="F296" s="63" t="s">
        <v>148</v>
      </c>
      <c r="G296" s="63" t="s">
        <v>1774</v>
      </c>
      <c r="H296" s="63" t="s">
        <v>1775</v>
      </c>
      <c r="I296" s="63" t="s">
        <v>329</v>
      </c>
      <c r="J296" s="63"/>
      <c r="K296" s="63"/>
      <c r="L296" s="63" t="s">
        <v>709</v>
      </c>
      <c r="M296" s="63" t="s">
        <v>1776</v>
      </c>
      <c r="N296" s="63" t="s">
        <v>304</v>
      </c>
      <c r="O296" s="63" t="str">
        <f>VLOOKUP(G296,'Sheet 1 (2)'!$H$4:$M$536,6,FALSE)</f>
        <v/>
      </c>
      <c r="P296" s="63" t="str">
        <f t="shared" si="46"/>
        <v/>
      </c>
      <c r="Q296" s="63">
        <f>VLOOKUP(G296,Hoja1!$C$4:$D$146,2,FALSE)</f>
        <v>0</v>
      </c>
      <c r="R296" s="63" t="s">
        <v>1744</v>
      </c>
      <c r="S296" s="63" t="s">
        <v>304</v>
      </c>
      <c r="T296" s="63" t="str">
        <f>VLOOKUP(G296,'Sheet 1 (2)'!$H$4:$O$536,8,FALSE)</f>
        <v/>
      </c>
      <c r="U296" s="63" t="str">
        <f t="shared" si="48"/>
        <v/>
      </c>
      <c r="V296" s="63"/>
      <c r="W296" s="63" t="s">
        <v>304</v>
      </c>
      <c r="X296" s="63" t="str">
        <f>VLOOKUP(G296,'Sheet 1 (2)'!$H$4:$Q$536,10,FALSE)</f>
        <v/>
      </c>
      <c r="Y296" s="63" t="str">
        <f t="shared" si="40"/>
        <v/>
      </c>
      <c r="Z296" s="63" t="s">
        <v>1777</v>
      </c>
      <c r="AA296" s="63" t="s">
        <v>304</v>
      </c>
      <c r="AB296" s="63" t="str">
        <f>VLOOKUP(G296,'Sheet 1 (2)'!$H$4:$S$536,12,FALSE)</f>
        <v/>
      </c>
      <c r="AC296" s="63" t="str">
        <f t="shared" si="47"/>
        <v/>
      </c>
      <c r="AD296" s="63" t="s">
        <v>304</v>
      </c>
      <c r="AE296" s="63" t="str">
        <f>VLOOKUP(G296,'Sheet 1 (2)'!$H$4:$AF$536,25,FALSE)</f>
        <v/>
      </c>
      <c r="AF296" s="63" t="s">
        <v>418</v>
      </c>
      <c r="AG296" s="63" t="str">
        <f t="shared" si="42"/>
        <v/>
      </c>
      <c r="AH296" s="63" t="s">
        <v>1746</v>
      </c>
      <c r="AI296" s="63" t="str">
        <f>VLOOKUP(G296,'Sheet 1 (2)'!$H$4:$AG$536,26,FALSE)</f>
        <v/>
      </c>
      <c r="AJ296" s="68" t="s">
        <v>329</v>
      </c>
      <c r="AK296" s="63" t="s">
        <v>1747</v>
      </c>
      <c r="AL296" s="63" t="str">
        <f>VLOOKUP(G296,'Sheet 1 (2)'!$H$4:$AH$536,27,FALSE)</f>
        <v/>
      </c>
      <c r="AM296" s="63" t="str">
        <f t="shared" si="50"/>
        <v>Espera de la lista de establecimientos de salud con población asignada. // **O lo que se podría hacer es programar  para los ESS que brindaron el subproducto el periodo pasado.</v>
      </c>
      <c r="AN296" s="63">
        <v>1</v>
      </c>
      <c r="AO296" s="63">
        <f t="shared" si="45"/>
        <v>1</v>
      </c>
      <c r="AP296" s="71" t="s">
        <v>329</v>
      </c>
      <c r="AQ296" s="71" t="s">
        <v>329</v>
      </c>
      <c r="AR296" s="71" t="s">
        <v>301</v>
      </c>
    </row>
    <row r="297" spans="1:44" ht="15.75" customHeight="1">
      <c r="A297" s="63" t="s">
        <v>1738</v>
      </c>
      <c r="B297" s="63" t="s">
        <v>128</v>
      </c>
      <c r="C297" s="63" t="s">
        <v>1764</v>
      </c>
      <c r="D297" s="63" t="s">
        <v>147</v>
      </c>
      <c r="E297" s="63" t="s">
        <v>1765</v>
      </c>
      <c r="F297" s="63" t="s">
        <v>148</v>
      </c>
      <c r="G297" s="63" t="s">
        <v>1778</v>
      </c>
      <c r="H297" s="63" t="s">
        <v>1779</v>
      </c>
      <c r="I297" s="63" t="s">
        <v>329</v>
      </c>
      <c r="J297" s="63"/>
      <c r="K297" s="63"/>
      <c r="L297" s="63" t="s">
        <v>709</v>
      </c>
      <c r="M297" s="63" t="s">
        <v>1780</v>
      </c>
      <c r="N297" s="63" t="s">
        <v>304</v>
      </c>
      <c r="O297" s="63" t="str">
        <f>VLOOKUP(G297,'Sheet 1 (2)'!$H$4:$M$536,6,FALSE)</f>
        <v/>
      </c>
      <c r="P297" s="63" t="str">
        <f t="shared" si="46"/>
        <v/>
      </c>
      <c r="Q297" s="63">
        <f>VLOOKUP(G297,Hoja1!$C$4:$D$146,2,FALSE)</f>
        <v>0</v>
      </c>
      <c r="R297" s="63" t="s">
        <v>1744</v>
      </c>
      <c r="S297" s="63" t="s">
        <v>304</v>
      </c>
      <c r="T297" s="63" t="str">
        <f>VLOOKUP(G297,'Sheet 1 (2)'!$H$4:$O$536,8,FALSE)</f>
        <v/>
      </c>
      <c r="U297" s="63" t="str">
        <f t="shared" si="48"/>
        <v/>
      </c>
      <c r="V297" s="63"/>
      <c r="W297" s="63" t="s">
        <v>304</v>
      </c>
      <c r="X297" s="63" t="str">
        <f>VLOOKUP(G297,'Sheet 1 (2)'!$H$4:$Q$536,10,FALSE)</f>
        <v/>
      </c>
      <c r="Y297" s="63" t="str">
        <f t="shared" si="40"/>
        <v/>
      </c>
      <c r="Z297" s="63" t="s">
        <v>1781</v>
      </c>
      <c r="AA297" s="63" t="s">
        <v>304</v>
      </c>
      <c r="AB297" s="63" t="str">
        <f>VLOOKUP(G297,'Sheet 1 (2)'!$H$4:$S$536,12,FALSE)</f>
        <v/>
      </c>
      <c r="AC297" s="63" t="str">
        <f t="shared" si="47"/>
        <v/>
      </c>
      <c r="AD297" s="63" t="s">
        <v>304</v>
      </c>
      <c r="AE297" s="63" t="str">
        <f>VLOOKUP(G297,'Sheet 1 (2)'!$H$4:$AF$536,25,FALSE)</f>
        <v/>
      </c>
      <c r="AF297" s="63" t="s">
        <v>418</v>
      </c>
      <c r="AG297" s="63" t="str">
        <f t="shared" si="42"/>
        <v/>
      </c>
      <c r="AH297" s="63" t="s">
        <v>1746</v>
      </c>
      <c r="AI297" s="63" t="str">
        <f>VLOOKUP(G297,'Sheet 1 (2)'!$H$4:$AG$536,26,FALSE)</f>
        <v/>
      </c>
      <c r="AJ297" s="68" t="s">
        <v>329</v>
      </c>
      <c r="AK297" s="63" t="s">
        <v>1747</v>
      </c>
      <c r="AL297" s="63" t="str">
        <f>VLOOKUP(G297,'Sheet 1 (2)'!$H$4:$AH$536,27,FALSE)</f>
        <v/>
      </c>
      <c r="AM297" s="63" t="str">
        <f t="shared" si="50"/>
        <v>Espera de la lista de establecimientos de salud con población asignada. // **O lo que se podría hacer es programar  para los ESS que brindaron el subproducto el periodo pasado.</v>
      </c>
      <c r="AN297" s="63">
        <v>1</v>
      </c>
      <c r="AO297" s="63">
        <f t="shared" si="45"/>
        <v>1</v>
      </c>
      <c r="AP297" s="71" t="s">
        <v>329</v>
      </c>
      <c r="AQ297" s="71" t="s">
        <v>329</v>
      </c>
      <c r="AR297" s="71" t="s">
        <v>301</v>
      </c>
    </row>
    <row r="298" spans="1:44" ht="15.75" customHeight="1">
      <c r="A298" s="63" t="s">
        <v>1738</v>
      </c>
      <c r="B298" s="63" t="s">
        <v>128</v>
      </c>
      <c r="C298" s="63" t="s">
        <v>1782</v>
      </c>
      <c r="D298" s="63" t="s">
        <v>163</v>
      </c>
      <c r="E298" s="63" t="s">
        <v>1783</v>
      </c>
      <c r="F298" s="63" t="s">
        <v>164</v>
      </c>
      <c r="G298" s="63" t="s">
        <v>1784</v>
      </c>
      <c r="H298" s="63" t="s">
        <v>1785</v>
      </c>
      <c r="I298" s="63" t="s">
        <v>329</v>
      </c>
      <c r="J298" s="63"/>
      <c r="K298" s="63"/>
      <c r="L298" s="63" t="s">
        <v>709</v>
      </c>
      <c r="M298" s="63" t="s">
        <v>1786</v>
      </c>
      <c r="N298" s="63" t="s">
        <v>304</v>
      </c>
      <c r="O298" s="63" t="str">
        <f>VLOOKUP(G298,'Sheet 1 (2)'!$H$4:$M$536,6,FALSE)</f>
        <v/>
      </c>
      <c r="P298" s="63" t="str">
        <f t="shared" si="46"/>
        <v/>
      </c>
      <c r="Q298" s="63">
        <f>VLOOKUP(G298,Hoja1!$C$4:$D$146,2,FALSE)</f>
        <v>0</v>
      </c>
      <c r="R298" s="63" t="s">
        <v>1787</v>
      </c>
      <c r="S298" s="63" t="s">
        <v>304</v>
      </c>
      <c r="T298" s="63" t="str">
        <f>VLOOKUP(G298,'Sheet 1 (2)'!$H$4:$O$536,8,FALSE)</f>
        <v/>
      </c>
      <c r="U298" s="63" t="str">
        <f t="shared" si="48"/>
        <v/>
      </c>
      <c r="V298" s="63" t="s">
        <v>498</v>
      </c>
      <c r="W298" s="63" t="s">
        <v>304</v>
      </c>
      <c r="X298" s="63" t="str">
        <f>VLOOKUP(G298,'Sheet 1 (2)'!$H$4:$Q$536,10,FALSE)</f>
        <v/>
      </c>
      <c r="Y298" s="63" t="str">
        <f t="shared" si="40"/>
        <v/>
      </c>
      <c r="Z298" s="63" t="s">
        <v>1788</v>
      </c>
      <c r="AA298" s="63" t="s">
        <v>304</v>
      </c>
      <c r="AB298" s="63" t="str">
        <f>VLOOKUP(G298,'Sheet 1 (2)'!$H$4:$S$536,12,FALSE)</f>
        <v/>
      </c>
      <c r="AC298" s="63" t="str">
        <f t="shared" si="47"/>
        <v/>
      </c>
      <c r="AD298" s="63" t="s">
        <v>304</v>
      </c>
      <c r="AE298" s="63" t="str">
        <f>VLOOKUP(G298,'Sheet 1 (2)'!$H$4:$AF$536,25,FALSE)</f>
        <v/>
      </c>
      <c r="AF298" s="63" t="s">
        <v>1789</v>
      </c>
      <c r="AG298" s="63" t="str">
        <f t="shared" si="42"/>
        <v/>
      </c>
      <c r="AH298" s="63" t="s">
        <v>301</v>
      </c>
      <c r="AI298" s="63" t="str">
        <f>VLOOKUP(G298,'Sheet 1 (2)'!$H$4:$AG$536,26,FALSE)</f>
        <v/>
      </c>
      <c r="AJ298" s="63" t="s">
        <v>329</v>
      </c>
      <c r="AK298" s="63" t="s">
        <v>1790</v>
      </c>
      <c r="AL298" s="63" t="str">
        <f>VLOOKUP(G298,'Sheet 1 (2)'!$H$4:$AH$536,27,FALSE)</f>
        <v/>
      </c>
      <c r="AM298" s="63" t="str">
        <f t="shared" si="50"/>
        <v>ESPERA DE LA BASE DE DATOS DEL Mapa que identifica ámbitos con fuentes de exposición a agentes contaminantes, elaborados por la Micro Red, Red o DIRESA.</v>
      </c>
      <c r="AN298" s="63">
        <v>1</v>
      </c>
      <c r="AO298" s="63">
        <f t="shared" si="45"/>
        <v>1</v>
      </c>
      <c r="AP298" s="71"/>
      <c r="AQ298" s="71"/>
      <c r="AR298" s="71"/>
    </row>
    <row r="299" spans="1:44" ht="15.75" customHeight="1">
      <c r="A299" s="63" t="s">
        <v>1738</v>
      </c>
      <c r="B299" s="63" t="s">
        <v>128</v>
      </c>
      <c r="C299" s="63" t="s">
        <v>1791</v>
      </c>
      <c r="D299" s="63" t="s">
        <v>149</v>
      </c>
      <c r="E299" s="63" t="s">
        <v>1792</v>
      </c>
      <c r="F299" s="63" t="s">
        <v>150</v>
      </c>
      <c r="G299" s="63" t="s">
        <v>1793</v>
      </c>
      <c r="H299" s="63" t="s">
        <v>1794</v>
      </c>
      <c r="I299" s="63" t="s">
        <v>329</v>
      </c>
      <c r="J299" s="63"/>
      <c r="K299" s="63"/>
      <c r="L299" s="63" t="s">
        <v>1795</v>
      </c>
      <c r="M299" s="63" t="s">
        <v>1796</v>
      </c>
      <c r="N299" s="63" t="s">
        <v>1797</v>
      </c>
      <c r="O299" s="63" t="str">
        <f>VLOOKUP(G299,'Sheet 1 (2)'!$H$4:$M$536,6,FALSE)</f>
        <v/>
      </c>
      <c r="P299" s="63" t="str">
        <f t="shared" si="46"/>
        <v>La meta fisica es igual al 100% de recién nacidos prematuros, nacidos en el EESS el año anterior, según CNV qie tenga factores de riesgo( &lt;37 semanas  y &lt; a 2000 kg al nacer:  para la detección de factores de riesgo para ROP, registrados en el sistema de referencia.</v>
      </c>
      <c r="Q299" s="63">
        <f>VLOOKUP(G299,Hoja1!$C$4:$D$146,2,FALSE)</f>
        <v>0</v>
      </c>
      <c r="R299" s="63" t="s">
        <v>498</v>
      </c>
      <c r="S299" s="63" t="s">
        <v>304</v>
      </c>
      <c r="T299" s="63" t="str">
        <f>VLOOKUP(G299,'Sheet 1 (2)'!$H$4:$O$536,8,FALSE)</f>
        <v/>
      </c>
      <c r="U299" s="63" t="str">
        <f t="shared" si="48"/>
        <v/>
      </c>
      <c r="V299" s="63" t="s">
        <v>498</v>
      </c>
      <c r="W299" s="63" t="s">
        <v>304</v>
      </c>
      <c r="X299" s="63" t="str">
        <f>VLOOKUP(G299,'Sheet 1 (2)'!$H$4:$Q$536,10,FALSE)</f>
        <v/>
      </c>
      <c r="Y299" s="63" t="str">
        <f t="shared" si="40"/>
        <v/>
      </c>
      <c r="Z299" s="63" t="s">
        <v>1798</v>
      </c>
      <c r="AA299" s="63" t="s">
        <v>304</v>
      </c>
      <c r="AB299" s="63" t="str">
        <f>VLOOKUP(G299,'Sheet 1 (2)'!$H$4:$S$536,12,FALSE)</f>
        <v/>
      </c>
      <c r="AC299" s="63" t="str">
        <f t="shared" si="47"/>
        <v/>
      </c>
      <c r="AD299" s="63" t="s">
        <v>304</v>
      </c>
      <c r="AE299" s="63" t="str">
        <f>VLOOKUP(G299,'Sheet 1 (2)'!$H$4:$AF$536,25,FALSE)</f>
        <v/>
      </c>
      <c r="AF299" s="63" t="s">
        <v>632</v>
      </c>
      <c r="AG299" s="63" t="str">
        <f t="shared" si="42"/>
        <v/>
      </c>
      <c r="AH299" s="63" t="s">
        <v>329</v>
      </c>
      <c r="AI299" s="63" t="str">
        <f>VLOOKUP(G299,'Sheet 1 (2)'!$H$4:$AG$536,26,FALSE)</f>
        <v/>
      </c>
      <c r="AJ299" s="63" t="s">
        <v>329</v>
      </c>
      <c r="AK299" s="63" t="s">
        <v>304</v>
      </c>
      <c r="AL299" s="63" t="str">
        <f>VLOOKUP(G299,'Sheet 1 (2)'!$H$4:$AH$536,27,FALSE)</f>
        <v/>
      </c>
      <c r="AM299" s="63" t="str">
        <f t="shared" si="50"/>
        <v/>
      </c>
      <c r="AN299" s="63">
        <v>1</v>
      </c>
      <c r="AO299" s="63">
        <f t="shared" si="45"/>
        <v>1</v>
      </c>
      <c r="AP299" s="71" t="s">
        <v>329</v>
      </c>
      <c r="AQ299" s="71" t="s">
        <v>329</v>
      </c>
      <c r="AR299" s="71" t="s">
        <v>301</v>
      </c>
    </row>
    <row r="300" spans="1:44" ht="15.75" customHeight="1">
      <c r="A300" s="63" t="s">
        <v>1738</v>
      </c>
      <c r="B300" s="63" t="s">
        <v>128</v>
      </c>
      <c r="C300" s="63" t="s">
        <v>1791</v>
      </c>
      <c r="D300" s="63" t="s">
        <v>149</v>
      </c>
      <c r="E300" s="63" t="s">
        <v>1792</v>
      </c>
      <c r="F300" s="63" t="s">
        <v>150</v>
      </c>
      <c r="G300" s="63" t="s">
        <v>1799</v>
      </c>
      <c r="H300" s="63" t="s">
        <v>1800</v>
      </c>
      <c r="I300" s="63" t="s">
        <v>329</v>
      </c>
      <c r="J300" s="63"/>
      <c r="K300" s="63"/>
      <c r="L300" s="63" t="s">
        <v>1795</v>
      </c>
      <c r="M300" s="63" t="s">
        <v>1801</v>
      </c>
      <c r="N300" s="63" t="s">
        <v>1801</v>
      </c>
      <c r="O300" s="63" t="str">
        <f>VLOOKUP(G300,'Sheet 1 (2)'!$H$4:$M$536,6,FALSE)</f>
        <v/>
      </c>
      <c r="P300" s="63" t="str">
        <f t="shared" si="46"/>
        <v>La meta fisica es igual al  60% de la meta del  subproducto  "Detección de recién nacido prematuro con factores de riesgo para ROP en el segundo y tercer nivel de atención."</v>
      </c>
      <c r="Q300" s="91" t="str">
        <f>VLOOKUP(G300,Hoja1!$C$4:$D$146,2,FALSE)</f>
        <v>60%*0081101</v>
      </c>
      <c r="R300" s="63" t="s">
        <v>498</v>
      </c>
      <c r="S300" s="63" t="s">
        <v>304</v>
      </c>
      <c r="T300" s="63" t="str">
        <f>VLOOKUP(G300,'Sheet 1 (2)'!$H$4:$O$536,8,FALSE)</f>
        <v/>
      </c>
      <c r="U300" s="63" t="str">
        <f t="shared" si="48"/>
        <v/>
      </c>
      <c r="V300" s="63"/>
      <c r="W300" s="63" t="s">
        <v>304</v>
      </c>
      <c r="X300" s="63" t="str">
        <f>VLOOKUP(G300,'Sheet 1 (2)'!$H$4:$Q$536,10,FALSE)</f>
        <v/>
      </c>
      <c r="Y300" s="63" t="str">
        <f t="shared" si="40"/>
        <v/>
      </c>
      <c r="Z300" s="63" t="s">
        <v>1802</v>
      </c>
      <c r="AA300" s="63" t="s">
        <v>304</v>
      </c>
      <c r="AB300" s="63" t="str">
        <f>VLOOKUP(G300,'Sheet 1 (2)'!$H$4:$S$536,12,FALSE)</f>
        <v/>
      </c>
      <c r="AC300" s="63" t="str">
        <f t="shared" si="47"/>
        <v/>
      </c>
      <c r="AD300" s="63" t="s">
        <v>304</v>
      </c>
      <c r="AE300" s="63" t="str">
        <f>VLOOKUP(G300,'Sheet 1 (2)'!$H$4:$AF$536,25,FALSE)</f>
        <v/>
      </c>
      <c r="AF300" s="63" t="s">
        <v>632</v>
      </c>
      <c r="AG300" s="63" t="str">
        <f t="shared" si="42"/>
        <v/>
      </c>
      <c r="AH300" s="63" t="s">
        <v>329</v>
      </c>
      <c r="AI300" s="63" t="str">
        <f>VLOOKUP(G300,'Sheet 1 (2)'!$H$4:$AG$536,26,FALSE)</f>
        <v/>
      </c>
      <c r="AJ300" s="63" t="s">
        <v>329</v>
      </c>
      <c r="AK300" s="63" t="s">
        <v>304</v>
      </c>
      <c r="AL300" s="63" t="str">
        <f>VLOOKUP(G300,'Sheet 1 (2)'!$H$4:$AH$536,27,FALSE)</f>
        <v/>
      </c>
      <c r="AM300" s="63" t="str">
        <f t="shared" si="50"/>
        <v/>
      </c>
      <c r="AN300" s="63">
        <v>1</v>
      </c>
      <c r="AO300" s="63">
        <f t="shared" si="45"/>
        <v>1</v>
      </c>
      <c r="AP300" s="71" t="s">
        <v>329</v>
      </c>
      <c r="AQ300" s="71" t="s">
        <v>329</v>
      </c>
      <c r="AR300" s="71" t="s">
        <v>301</v>
      </c>
    </row>
    <row r="301" spans="1:44" ht="15.75" customHeight="1">
      <c r="A301" s="63" t="s">
        <v>1738</v>
      </c>
      <c r="B301" s="63" t="s">
        <v>128</v>
      </c>
      <c r="C301" s="63" t="s">
        <v>1791</v>
      </c>
      <c r="D301" s="63" t="s">
        <v>149</v>
      </c>
      <c r="E301" s="63" t="s">
        <v>1792</v>
      </c>
      <c r="F301" s="63" t="s">
        <v>150</v>
      </c>
      <c r="G301" s="63" t="s">
        <v>1803</v>
      </c>
      <c r="H301" s="63" t="s">
        <v>1804</v>
      </c>
      <c r="I301" s="63" t="s">
        <v>329</v>
      </c>
      <c r="J301" s="63"/>
      <c r="K301" s="63"/>
      <c r="L301" s="63" t="s">
        <v>1234</v>
      </c>
      <c r="M301" s="63" t="s">
        <v>1805</v>
      </c>
      <c r="N301" s="63" t="s">
        <v>1805</v>
      </c>
      <c r="O301" s="63" t="str">
        <f>VLOOKUP(G301,'Sheet 1 (2)'!$H$4:$M$536,6,FALSE)</f>
        <v/>
      </c>
      <c r="P301" s="63" t="str">
        <f t="shared" si="46"/>
        <v>La meta fisica es igual al  12% de la meta del  subproducto "Seguimiento de recién nacido prematuro con factores de riesgo para ROP en el segundo y tercer nivel de atención".</v>
      </c>
      <c r="Q301" s="91" t="str">
        <f>VLOOKUP(G301,Hoja1!$C$4:$D$146,2,FALSE)</f>
        <v>12%*0081102</v>
      </c>
      <c r="R301" s="63" t="s">
        <v>498</v>
      </c>
      <c r="S301" s="63" t="s">
        <v>304</v>
      </c>
      <c r="T301" s="63" t="str">
        <f>VLOOKUP(G301,'Sheet 1 (2)'!$H$4:$O$536,8,FALSE)</f>
        <v/>
      </c>
      <c r="U301" s="63" t="str">
        <f t="shared" si="48"/>
        <v/>
      </c>
      <c r="V301" s="63"/>
      <c r="W301" s="63" t="s">
        <v>304</v>
      </c>
      <c r="X301" s="63" t="str">
        <f>VLOOKUP(G301,'Sheet 1 (2)'!$H$4:$Q$536,10,FALSE)</f>
        <v/>
      </c>
      <c r="Y301" s="63" t="str">
        <f t="shared" si="40"/>
        <v/>
      </c>
      <c r="Z301" s="63" t="s">
        <v>1806</v>
      </c>
      <c r="AA301" s="63" t="s">
        <v>304</v>
      </c>
      <c r="AB301" s="63" t="str">
        <f>VLOOKUP(G301,'Sheet 1 (2)'!$H$4:$S$536,12,FALSE)</f>
        <v/>
      </c>
      <c r="AC301" s="63" t="str">
        <f t="shared" si="47"/>
        <v/>
      </c>
      <c r="AD301" s="63" t="s">
        <v>304</v>
      </c>
      <c r="AE301" s="63" t="str">
        <f>VLOOKUP(G301,'Sheet 1 (2)'!$H$4:$AF$536,25,FALSE)</f>
        <v/>
      </c>
      <c r="AF301" s="63" t="s">
        <v>632</v>
      </c>
      <c r="AG301" s="63" t="str">
        <f t="shared" si="42"/>
        <v/>
      </c>
      <c r="AH301" s="63" t="s">
        <v>329</v>
      </c>
      <c r="AI301" s="63" t="str">
        <f>VLOOKUP(G301,'Sheet 1 (2)'!$H$4:$AG$536,26,FALSE)</f>
        <v/>
      </c>
      <c r="AJ301" s="63" t="s">
        <v>329</v>
      </c>
      <c r="AK301" s="63" t="s">
        <v>304</v>
      </c>
      <c r="AL301" s="63" t="str">
        <f>VLOOKUP(G301,'Sheet 1 (2)'!$H$4:$AH$536,27,FALSE)</f>
        <v/>
      </c>
      <c r="AM301" s="63" t="str">
        <f t="shared" si="50"/>
        <v/>
      </c>
      <c r="AN301" s="63">
        <v>1</v>
      </c>
      <c r="AO301" s="63">
        <f t="shared" si="45"/>
        <v>1</v>
      </c>
      <c r="AP301" s="71" t="s">
        <v>329</v>
      </c>
      <c r="AQ301" s="71" t="s">
        <v>329</v>
      </c>
      <c r="AR301" s="71" t="s">
        <v>301</v>
      </c>
    </row>
    <row r="302" spans="1:44" ht="15.75" customHeight="1">
      <c r="A302" s="63" t="s">
        <v>1738</v>
      </c>
      <c r="B302" s="63" t="s">
        <v>128</v>
      </c>
      <c r="C302" s="63" t="s">
        <v>1791</v>
      </c>
      <c r="D302" s="63" t="s">
        <v>149</v>
      </c>
      <c r="E302" s="63" t="s">
        <v>1792</v>
      </c>
      <c r="F302" s="63" t="s">
        <v>150</v>
      </c>
      <c r="G302" s="63" t="s">
        <v>1807</v>
      </c>
      <c r="H302" s="63" t="s">
        <v>1808</v>
      </c>
      <c r="I302" s="63" t="s">
        <v>329</v>
      </c>
      <c r="J302" s="63"/>
      <c r="K302" s="63"/>
      <c r="L302" s="63" t="s">
        <v>302</v>
      </c>
      <c r="M302" s="63" t="s">
        <v>1809</v>
      </c>
      <c r="N302" s="63" t="s">
        <v>1809</v>
      </c>
      <c r="O302" s="63" t="str">
        <f>VLOOKUP(G302,'Sheet 1 (2)'!$H$4:$M$536,6,FALSE)</f>
        <v/>
      </c>
      <c r="P302" s="63" t="str">
        <f t="shared" si="46"/>
        <v>La meta fisica es igual al  100% de la meta del  subproducto "Seguimiento de recién nacido prematuro con factores de riesgo para ROP en el segundo y tercer nivel de atención".</v>
      </c>
      <c r="Q302" s="91" t="str">
        <f>VLOOKUP(G302,Hoja1!$C$4:$D$146,2,FALSE)</f>
        <v>100%*0081102</v>
      </c>
      <c r="R302" s="63" t="s">
        <v>498</v>
      </c>
      <c r="S302" s="63" t="s">
        <v>304</v>
      </c>
      <c r="T302" s="63" t="str">
        <f>VLOOKUP(G302,'Sheet 1 (2)'!$H$4:$O$536,8,FALSE)</f>
        <v/>
      </c>
      <c r="U302" s="63" t="str">
        <f t="shared" si="48"/>
        <v/>
      </c>
      <c r="V302" s="63"/>
      <c r="W302" s="63" t="s">
        <v>304</v>
      </c>
      <c r="X302" s="63" t="str">
        <f>VLOOKUP(G302,'Sheet 1 (2)'!$H$4:$Q$536,10,FALSE)</f>
        <v/>
      </c>
      <c r="Y302" s="63" t="str">
        <f t="shared" si="40"/>
        <v/>
      </c>
      <c r="Z302" s="63" t="s">
        <v>1810</v>
      </c>
      <c r="AA302" s="63" t="s">
        <v>304</v>
      </c>
      <c r="AB302" s="63" t="str">
        <f>VLOOKUP(G302,'Sheet 1 (2)'!$H$4:$S$536,12,FALSE)</f>
        <v/>
      </c>
      <c r="AC302" s="63" t="str">
        <f t="shared" si="47"/>
        <v/>
      </c>
      <c r="AD302" s="63" t="s">
        <v>304</v>
      </c>
      <c r="AE302" s="63" t="str">
        <f>VLOOKUP(G302,'Sheet 1 (2)'!$H$4:$AF$536,25,FALSE)</f>
        <v/>
      </c>
      <c r="AF302" s="63" t="s">
        <v>632</v>
      </c>
      <c r="AG302" s="63" t="str">
        <f t="shared" si="42"/>
        <v/>
      </c>
      <c r="AH302" s="63" t="s">
        <v>329</v>
      </c>
      <c r="AI302" s="63" t="str">
        <f>VLOOKUP(G302,'Sheet 1 (2)'!$H$4:$AG$536,26,FALSE)</f>
        <v/>
      </c>
      <c r="AJ302" s="63" t="s">
        <v>329</v>
      </c>
      <c r="AK302" s="63" t="s">
        <v>304</v>
      </c>
      <c r="AL302" s="63" t="str">
        <f>VLOOKUP(G302,'Sheet 1 (2)'!$H$4:$AH$536,27,FALSE)</f>
        <v/>
      </c>
      <c r="AM302" s="63" t="str">
        <f t="shared" si="50"/>
        <v/>
      </c>
      <c r="AN302" s="63">
        <v>1</v>
      </c>
      <c r="AO302" s="63">
        <f t="shared" si="45"/>
        <v>1</v>
      </c>
      <c r="AP302" s="71" t="s">
        <v>329</v>
      </c>
      <c r="AQ302" s="71" t="s">
        <v>329</v>
      </c>
      <c r="AR302" s="71" t="s">
        <v>301</v>
      </c>
    </row>
    <row r="303" spans="1:44" ht="15.75" customHeight="1">
      <c r="A303" s="63" t="s">
        <v>1738</v>
      </c>
      <c r="B303" s="63" t="s">
        <v>128</v>
      </c>
      <c r="C303" s="63" t="s">
        <v>1791</v>
      </c>
      <c r="D303" s="63" t="s">
        <v>149</v>
      </c>
      <c r="E303" s="63" t="s">
        <v>1792</v>
      </c>
      <c r="F303" s="63" t="s">
        <v>150</v>
      </c>
      <c r="G303" s="63" t="s">
        <v>1811</v>
      </c>
      <c r="H303" s="63" t="s">
        <v>1812</v>
      </c>
      <c r="I303" s="63" t="s">
        <v>301</v>
      </c>
      <c r="J303" s="63"/>
      <c r="K303" s="63"/>
      <c r="L303" s="63" t="s">
        <v>1813</v>
      </c>
      <c r="M303" s="63" t="s">
        <v>1814</v>
      </c>
      <c r="N303" s="63" t="s">
        <v>1815</v>
      </c>
      <c r="O303" s="63" t="str">
        <f>VLOOKUP(G303,'Sheet 1 (2)'!$H$4:$M$536,6,FALSE)</f>
        <v/>
      </c>
      <c r="P303" s="63" t="str">
        <f t="shared" si="46"/>
        <v>Solo  programan los EESS que no cuentan con  médico oftalmólogo capacitado  para el diagnóstico , tratamiento y control de recien nacidos con ROP.
La meta fisica es igual :
Al 100% de la meta del subproducto: "Seguimiento de recién nacido prematuro con factores de riesgo para ROP en el segundo y tercer nivel de atención"
o 
 Al 100% de recién nacidos con diagnóstico de Retinopatía de la Prematuridad que requiere tratamiento y control.</v>
      </c>
      <c r="Q303" s="91" t="str">
        <f>VLOOKUP(G303,Hoja1!$C$4:$D$146,2,FALSE)</f>
        <v>100%*0081102</v>
      </c>
      <c r="R303" s="63" t="s">
        <v>498</v>
      </c>
      <c r="S303" s="63" t="s">
        <v>304</v>
      </c>
      <c r="T303" s="63" t="str">
        <f>VLOOKUP(G303,'Sheet 1 (2)'!$H$4:$O$536,8,FALSE)</f>
        <v/>
      </c>
      <c r="U303" s="63" t="str">
        <f t="shared" si="48"/>
        <v/>
      </c>
      <c r="V303" s="63"/>
      <c r="W303" s="63" t="s">
        <v>304</v>
      </c>
      <c r="X303" s="63" t="str">
        <f>VLOOKUP(G303,'Sheet 1 (2)'!$H$4:$Q$536,10,FALSE)</f>
        <v/>
      </c>
      <c r="Y303" s="63" t="str">
        <f t="shared" si="40"/>
        <v/>
      </c>
      <c r="Z303" s="63" t="s">
        <v>1816</v>
      </c>
      <c r="AA303" s="63" t="s">
        <v>304</v>
      </c>
      <c r="AB303" s="63" t="str">
        <f>VLOOKUP(G303,'Sheet 1 (2)'!$H$4:$S$536,12,FALSE)</f>
        <v/>
      </c>
      <c r="AC303" s="63" t="str">
        <f t="shared" si="47"/>
        <v/>
      </c>
      <c r="AD303" s="63" t="s">
        <v>304</v>
      </c>
      <c r="AE303" s="63" t="str">
        <f>VLOOKUP(G303,'Sheet 1 (2)'!$H$4:$AF$536,25,FALSE)</f>
        <v/>
      </c>
      <c r="AF303" s="63" t="s">
        <v>632</v>
      </c>
      <c r="AG303" s="63" t="str">
        <f t="shared" si="42"/>
        <v/>
      </c>
      <c r="AH303" s="63" t="s">
        <v>329</v>
      </c>
      <c r="AI303" s="63" t="str">
        <f>VLOOKUP(G303,'Sheet 1 (2)'!$H$4:$AG$536,26,FALSE)</f>
        <v/>
      </c>
      <c r="AJ303" s="63" t="s">
        <v>329</v>
      </c>
      <c r="AK303" s="63" t="s">
        <v>304</v>
      </c>
      <c r="AL303" s="63" t="str">
        <f>VLOOKUP(G303,'Sheet 1 (2)'!$H$4:$AH$536,27,FALSE)</f>
        <v/>
      </c>
      <c r="AM303" s="63" t="str">
        <f t="shared" si="50"/>
        <v/>
      </c>
      <c r="AN303" s="63">
        <v>1</v>
      </c>
      <c r="AO303" s="63">
        <f t="shared" si="45"/>
        <v>1</v>
      </c>
      <c r="AP303" s="71" t="s">
        <v>329</v>
      </c>
      <c r="AQ303" s="71" t="s">
        <v>329</v>
      </c>
      <c r="AR303" s="71" t="s">
        <v>301</v>
      </c>
    </row>
    <row r="304" spans="1:44" ht="15.75" customHeight="1">
      <c r="A304" s="63" t="s">
        <v>1738</v>
      </c>
      <c r="B304" s="63" t="s">
        <v>128</v>
      </c>
      <c r="C304" s="63" t="s">
        <v>1817</v>
      </c>
      <c r="D304" s="63" t="s">
        <v>151</v>
      </c>
      <c r="E304" s="63" t="s">
        <v>1818</v>
      </c>
      <c r="F304" s="63" t="s">
        <v>152</v>
      </c>
      <c r="G304" s="63" t="s">
        <v>1819</v>
      </c>
      <c r="H304" s="63" t="s">
        <v>1820</v>
      </c>
      <c r="I304" s="63" t="s">
        <v>329</v>
      </c>
      <c r="J304" s="63"/>
      <c r="K304" s="63"/>
      <c r="L304" s="63" t="s">
        <v>1821</v>
      </c>
      <c r="M304" s="63" t="s">
        <v>1822</v>
      </c>
      <c r="N304" s="63" t="s">
        <v>1822</v>
      </c>
      <c r="O304" s="63" t="str">
        <f>VLOOKUP(G304,'Sheet 1 (2)'!$H$4:$M$536,6,FALSE)</f>
        <v/>
      </c>
      <c r="P304" s="63" t="str">
        <f t="shared" si="46"/>
        <v>La meta fisica es igual al 100% de recién nacidos prematuros programados para tratamiento especializado de Retinopatía de la Prematuridad.</v>
      </c>
      <c r="Q304" s="91" t="str">
        <f>VLOOKUP(G304,Hoja1!$C$4:$D$146,2,FALSE)</f>
        <v>100%*(0081204/0081205/0081206/0081207)</v>
      </c>
      <c r="R304" s="63" t="s">
        <v>498</v>
      </c>
      <c r="S304" s="63" t="s">
        <v>304</v>
      </c>
      <c r="T304" s="63" t="str">
        <f>VLOOKUP(G304,'Sheet 1 (2)'!$H$4:$O$536,8,FALSE)</f>
        <v/>
      </c>
      <c r="U304" s="63" t="str">
        <f t="shared" si="48"/>
        <v/>
      </c>
      <c r="V304" s="63"/>
      <c r="W304" s="63" t="s">
        <v>304</v>
      </c>
      <c r="X304" s="63" t="str">
        <f>VLOOKUP(G304,'Sheet 1 (2)'!$H$4:$Q$536,10,FALSE)</f>
        <v/>
      </c>
      <c r="Y304" s="63" t="str">
        <f t="shared" si="40"/>
        <v/>
      </c>
      <c r="Z304" s="63" t="s">
        <v>1823</v>
      </c>
      <c r="AA304" s="63" t="s">
        <v>304</v>
      </c>
      <c r="AB304" s="63" t="str">
        <f>VLOOKUP(G304,'Sheet 1 (2)'!$H$4:$S$536,12,FALSE)</f>
        <v/>
      </c>
      <c r="AC304" s="63" t="str">
        <f t="shared" si="47"/>
        <v/>
      </c>
      <c r="AD304" s="63" t="s">
        <v>304</v>
      </c>
      <c r="AE304" s="63" t="str">
        <f>VLOOKUP(G304,'Sheet 1 (2)'!$H$4:$AF$536,25,FALSE)</f>
        <v/>
      </c>
      <c r="AF304" s="63" t="s">
        <v>905</v>
      </c>
      <c r="AG304" s="63" t="str">
        <f t="shared" si="42"/>
        <v/>
      </c>
      <c r="AH304" s="63" t="s">
        <v>329</v>
      </c>
      <c r="AI304" s="63" t="str">
        <f>VLOOKUP(G304,'Sheet 1 (2)'!$H$4:$AG$536,26,FALSE)</f>
        <v/>
      </c>
      <c r="AJ304" s="63" t="s">
        <v>329</v>
      </c>
      <c r="AK304" s="63" t="s">
        <v>304</v>
      </c>
      <c r="AL304" s="63" t="str">
        <f>VLOOKUP(G304,'Sheet 1 (2)'!$H$4:$AH$536,27,FALSE)</f>
        <v/>
      </c>
      <c r="AM304" s="63" t="str">
        <f t="shared" si="50"/>
        <v/>
      </c>
      <c r="AN304" s="63">
        <v>1</v>
      </c>
      <c r="AO304" s="63">
        <f t="shared" si="45"/>
        <v>1</v>
      </c>
      <c r="AP304" s="71" t="s">
        <v>329</v>
      </c>
      <c r="AQ304" s="71" t="s">
        <v>329</v>
      </c>
      <c r="AR304" s="71" t="s">
        <v>301</v>
      </c>
    </row>
    <row r="305" spans="1:44" ht="15.75" customHeight="1">
      <c r="A305" s="63" t="s">
        <v>1738</v>
      </c>
      <c r="B305" s="63" t="s">
        <v>128</v>
      </c>
      <c r="C305" s="63" t="s">
        <v>1817</v>
      </c>
      <c r="D305" s="63" t="s">
        <v>151</v>
      </c>
      <c r="E305" s="63" t="s">
        <v>1818</v>
      </c>
      <c r="F305" s="63" t="s">
        <v>152</v>
      </c>
      <c r="G305" s="63" t="s">
        <v>1824</v>
      </c>
      <c r="H305" s="63" t="s">
        <v>1825</v>
      </c>
      <c r="I305" s="63" t="s">
        <v>329</v>
      </c>
      <c r="J305" s="63"/>
      <c r="K305" s="63"/>
      <c r="L305" s="63" t="s">
        <v>1249</v>
      </c>
      <c r="M305" s="63" t="s">
        <v>1826</v>
      </c>
      <c r="N305" s="63" t="s">
        <v>1826</v>
      </c>
      <c r="O305" s="63" t="str">
        <f>VLOOKUP(G305,'Sheet 1 (2)'!$H$4:$M$536,6,FALSE)</f>
        <v/>
      </c>
      <c r="P305" s="63" t="str">
        <f t="shared" si="46"/>
        <v>La meta fiísica es igual al 50% de Recién Nacidos prematuros programados para diagnóstico/tratamiento de Retinopatía de la Prematuridad.                     * Se Programan los establecimientos de Salud que no cuenten con capacidad resolutiva y el establecimiento de salud que realiza el tratamiento.</v>
      </c>
      <c r="Q305" s="91" t="str">
        <f>VLOOKUP(G305,Hoja1!$C$4:$D$146,2,FALSE)</f>
        <v>50%*(0081103/0081203)</v>
      </c>
      <c r="R305" s="63" t="s">
        <v>498</v>
      </c>
      <c r="S305" s="63" t="s">
        <v>304</v>
      </c>
      <c r="T305" s="63" t="str">
        <f>VLOOKUP(G305,'Sheet 1 (2)'!$H$4:$O$536,8,FALSE)</f>
        <v/>
      </c>
      <c r="U305" s="63" t="str">
        <f t="shared" si="48"/>
        <v/>
      </c>
      <c r="V305" s="63"/>
      <c r="W305" s="63" t="s">
        <v>304</v>
      </c>
      <c r="X305" s="63" t="str">
        <f>VLOOKUP(G305,'Sheet 1 (2)'!$H$4:$Q$536,10,FALSE)</f>
        <v/>
      </c>
      <c r="Y305" s="63" t="str">
        <f t="shared" si="40"/>
        <v/>
      </c>
      <c r="Z305" s="63" t="s">
        <v>1827</v>
      </c>
      <c r="AA305" s="63" t="s">
        <v>304</v>
      </c>
      <c r="AB305" s="63" t="str">
        <f>VLOOKUP(G305,'Sheet 1 (2)'!$H$4:$S$536,12,FALSE)</f>
        <v/>
      </c>
      <c r="AC305" s="63" t="str">
        <f t="shared" si="47"/>
        <v/>
      </c>
      <c r="AD305" s="63" t="s">
        <v>304</v>
      </c>
      <c r="AE305" s="63" t="str">
        <f>VLOOKUP(G305,'Sheet 1 (2)'!$H$4:$AF$536,25,FALSE)</f>
        <v/>
      </c>
      <c r="AF305" s="63" t="s">
        <v>429</v>
      </c>
      <c r="AG305" s="63" t="str">
        <f t="shared" si="42"/>
        <v/>
      </c>
      <c r="AH305" s="63" t="s">
        <v>329</v>
      </c>
      <c r="AI305" s="63" t="str">
        <f>VLOOKUP(G305,'Sheet 1 (2)'!$H$4:$AG$536,26,FALSE)</f>
        <v/>
      </c>
      <c r="AJ305" s="63" t="s">
        <v>329</v>
      </c>
      <c r="AK305" s="63" t="s">
        <v>304</v>
      </c>
      <c r="AL305" s="63" t="str">
        <f>VLOOKUP(G305,'Sheet 1 (2)'!$H$4:$AH$536,27,FALSE)</f>
        <v/>
      </c>
      <c r="AM305" s="63" t="str">
        <f t="shared" si="50"/>
        <v/>
      </c>
      <c r="AN305" s="63">
        <v>1</v>
      </c>
      <c r="AO305" s="63">
        <f t="shared" si="45"/>
        <v>1</v>
      </c>
      <c r="AP305" s="71" t="s">
        <v>329</v>
      </c>
      <c r="AQ305" s="71" t="s">
        <v>329</v>
      </c>
      <c r="AR305" s="71" t="s">
        <v>301</v>
      </c>
    </row>
    <row r="306" spans="1:44" ht="15.75" customHeight="1">
      <c r="A306" s="63" t="s">
        <v>1738</v>
      </c>
      <c r="B306" s="63" t="s">
        <v>128</v>
      </c>
      <c r="C306" s="63" t="s">
        <v>1817</v>
      </c>
      <c r="D306" s="63" t="s">
        <v>151</v>
      </c>
      <c r="E306" s="63" t="s">
        <v>1818</v>
      </c>
      <c r="F306" s="63" t="s">
        <v>152</v>
      </c>
      <c r="G306" s="63" t="s">
        <v>1828</v>
      </c>
      <c r="H306" s="63" t="s">
        <v>1829</v>
      </c>
      <c r="I306" s="63" t="s">
        <v>329</v>
      </c>
      <c r="J306" s="63"/>
      <c r="K306" s="63"/>
      <c r="L306" s="63" t="s">
        <v>1249</v>
      </c>
      <c r="M306" s="63" t="s">
        <v>1830</v>
      </c>
      <c r="N306" s="63" t="s">
        <v>1831</v>
      </c>
      <c r="O306" s="63" t="str">
        <f>VLOOKUP(G306,'Sheet 1 (2)'!$H$4:$M$536,6,FALSE)</f>
        <v/>
      </c>
      <c r="P306" s="63" t="str">
        <f t="shared" si="46"/>
        <v>La meta física es igual:   al 30% de personas programadas del sub producto diagnóstico de Retinopatía de la Prematuridad en Establecimientos de Salud con capacidad resolutiva. 
*Del total de pacientes diagnosticados con ROP, el 50% amerita tratamiento.</v>
      </c>
      <c r="Q306" s="91" t="str">
        <f>VLOOKUP(G306,Hoja1!$C$4:$D$146,2,FALSE)</f>
        <v>30%*(0081103/0081203)</v>
      </c>
      <c r="R306" s="63" t="s">
        <v>498</v>
      </c>
      <c r="S306" s="63" t="s">
        <v>304</v>
      </c>
      <c r="T306" s="63" t="str">
        <f>VLOOKUP(G306,'Sheet 1 (2)'!$H$4:$O$536,8,FALSE)</f>
        <v/>
      </c>
      <c r="U306" s="63" t="str">
        <f t="shared" si="48"/>
        <v/>
      </c>
      <c r="V306" s="63"/>
      <c r="W306" s="63" t="s">
        <v>304</v>
      </c>
      <c r="X306" s="63" t="str">
        <f>VLOOKUP(G306,'Sheet 1 (2)'!$H$4:$Q$536,10,FALSE)</f>
        <v/>
      </c>
      <c r="Y306" s="63" t="str">
        <f t="shared" si="40"/>
        <v/>
      </c>
      <c r="Z306" s="63" t="s">
        <v>1832</v>
      </c>
      <c r="AA306" s="63" t="s">
        <v>304</v>
      </c>
      <c r="AB306" s="63" t="str">
        <f>VLOOKUP(G306,'Sheet 1 (2)'!$H$4:$S$536,12,FALSE)</f>
        <v/>
      </c>
      <c r="AC306" s="63" t="str">
        <f t="shared" si="47"/>
        <v/>
      </c>
      <c r="AD306" s="63" t="s">
        <v>304</v>
      </c>
      <c r="AE306" s="63" t="str">
        <f>VLOOKUP(G306,'Sheet 1 (2)'!$H$4:$AF$536,25,FALSE)</f>
        <v/>
      </c>
      <c r="AF306" s="63" t="s">
        <v>905</v>
      </c>
      <c r="AG306" s="63" t="str">
        <f t="shared" si="42"/>
        <v/>
      </c>
      <c r="AH306" s="63" t="s">
        <v>329</v>
      </c>
      <c r="AI306" s="63" t="str">
        <f>VLOOKUP(G306,'Sheet 1 (2)'!$H$4:$AG$536,26,FALSE)</f>
        <v/>
      </c>
      <c r="AJ306" s="63" t="s">
        <v>329</v>
      </c>
      <c r="AK306" s="63" t="s">
        <v>304</v>
      </c>
      <c r="AL306" s="63" t="str">
        <f>VLOOKUP(G306,'Sheet 1 (2)'!$H$4:$AH$536,27,FALSE)</f>
        <v/>
      </c>
      <c r="AM306" s="63" t="str">
        <f t="shared" si="50"/>
        <v/>
      </c>
      <c r="AN306" s="63">
        <v>1</v>
      </c>
      <c r="AO306" s="63">
        <f t="shared" si="45"/>
        <v>1</v>
      </c>
      <c r="AP306" s="71" t="s">
        <v>329</v>
      </c>
      <c r="AQ306" s="71" t="s">
        <v>329</v>
      </c>
      <c r="AR306" s="71" t="s">
        <v>301</v>
      </c>
    </row>
    <row r="307" spans="1:44" ht="15.75" customHeight="1">
      <c r="A307" s="63" t="s">
        <v>1738</v>
      </c>
      <c r="B307" s="63" t="s">
        <v>128</v>
      </c>
      <c r="C307" s="63" t="s">
        <v>1817</v>
      </c>
      <c r="D307" s="63" t="s">
        <v>151</v>
      </c>
      <c r="E307" s="63" t="s">
        <v>1818</v>
      </c>
      <c r="F307" s="63" t="s">
        <v>152</v>
      </c>
      <c r="G307" s="63" t="s">
        <v>1833</v>
      </c>
      <c r="H307" s="63" t="s">
        <v>1834</v>
      </c>
      <c r="I307" s="63" t="s">
        <v>329</v>
      </c>
      <c r="J307" s="63"/>
      <c r="K307" s="63"/>
      <c r="L307" s="63" t="s">
        <v>1249</v>
      </c>
      <c r="M307" s="63" t="s">
        <v>1835</v>
      </c>
      <c r="N307" s="63" t="s">
        <v>1836</v>
      </c>
      <c r="O307" s="63" t="str">
        <f>VLOOKUP(G307,'Sheet 1 (2)'!$H$4:$M$536,6,FALSE)</f>
        <v/>
      </c>
      <c r="P307" s="63" t="str">
        <f t="shared" si="46"/>
        <v xml:space="preserve">La meta fisica es  igual al 12% de personas programadas del sub producto diagnóstico de Retinopatía de la Prematuridad en Establecimientos de Salud con capacidad resolutiva. </v>
      </c>
      <c r="Q307" s="91" t="str">
        <f>VLOOKUP(G307,Hoja1!$C$4:$D$146,2,FALSE)</f>
        <v>12%*(0081103/0081203)</v>
      </c>
      <c r="R307" s="63" t="s">
        <v>498</v>
      </c>
      <c r="S307" s="63" t="s">
        <v>304</v>
      </c>
      <c r="T307" s="63" t="str">
        <f>VLOOKUP(G307,'Sheet 1 (2)'!$H$4:$O$536,8,FALSE)</f>
        <v/>
      </c>
      <c r="U307" s="63" t="str">
        <f t="shared" si="48"/>
        <v/>
      </c>
      <c r="V307" s="63"/>
      <c r="W307" s="63" t="s">
        <v>304</v>
      </c>
      <c r="X307" s="63" t="str">
        <f>VLOOKUP(G307,'Sheet 1 (2)'!$H$4:$Q$536,10,FALSE)</f>
        <v/>
      </c>
      <c r="Y307" s="63" t="str">
        <f t="shared" si="40"/>
        <v/>
      </c>
      <c r="Z307" s="63" t="s">
        <v>1835</v>
      </c>
      <c r="AA307" s="63" t="s">
        <v>304</v>
      </c>
      <c r="AB307" s="63" t="str">
        <f>VLOOKUP(G307,'Sheet 1 (2)'!$H$4:$S$536,12,FALSE)</f>
        <v/>
      </c>
      <c r="AC307" s="63" t="str">
        <f t="shared" si="47"/>
        <v/>
      </c>
      <c r="AD307" s="63" t="s">
        <v>304</v>
      </c>
      <c r="AE307" s="63" t="str">
        <f>VLOOKUP(G307,'Sheet 1 (2)'!$H$4:$AF$536,25,FALSE)</f>
        <v/>
      </c>
      <c r="AF307" s="63" t="s">
        <v>863</v>
      </c>
      <c r="AG307" s="63" t="str">
        <f t="shared" si="42"/>
        <v/>
      </c>
      <c r="AH307" s="63" t="s">
        <v>329</v>
      </c>
      <c r="AI307" s="63" t="str">
        <f>VLOOKUP(G307,'Sheet 1 (2)'!$H$4:$AG$536,26,FALSE)</f>
        <v/>
      </c>
      <c r="AJ307" s="63" t="s">
        <v>329</v>
      </c>
      <c r="AK307" s="63" t="s">
        <v>304</v>
      </c>
      <c r="AL307" s="63" t="str">
        <f>VLOOKUP(G307,'Sheet 1 (2)'!$H$4:$AH$536,27,FALSE)</f>
        <v/>
      </c>
      <c r="AM307" s="63" t="str">
        <f t="shared" si="50"/>
        <v/>
      </c>
      <c r="AN307" s="63">
        <v>1</v>
      </c>
      <c r="AO307" s="63">
        <f t="shared" si="45"/>
        <v>1</v>
      </c>
      <c r="AP307" s="71" t="s">
        <v>329</v>
      </c>
      <c r="AQ307" s="71" t="s">
        <v>329</v>
      </c>
      <c r="AR307" s="71" t="s">
        <v>301</v>
      </c>
    </row>
    <row r="308" spans="1:44" ht="15.75" customHeight="1">
      <c r="A308" s="63" t="s">
        <v>1738</v>
      </c>
      <c r="B308" s="63" t="s">
        <v>128</v>
      </c>
      <c r="C308" s="63" t="s">
        <v>1817</v>
      </c>
      <c r="D308" s="63" t="s">
        <v>151</v>
      </c>
      <c r="E308" s="63" t="s">
        <v>1818</v>
      </c>
      <c r="F308" s="63" t="s">
        <v>152</v>
      </c>
      <c r="G308" s="63" t="s">
        <v>1837</v>
      </c>
      <c r="H308" s="63" t="s">
        <v>1838</v>
      </c>
      <c r="I308" s="63" t="s">
        <v>329</v>
      </c>
      <c r="J308" s="63"/>
      <c r="K308" s="63"/>
      <c r="L308" s="63" t="s">
        <v>1249</v>
      </c>
      <c r="M308" s="63" t="s">
        <v>1839</v>
      </c>
      <c r="N308" s="63" t="s">
        <v>1839</v>
      </c>
      <c r="O308" s="63" t="str">
        <f>VLOOKUP(G308,'Sheet 1 (2)'!$H$4:$M$536,6,FALSE)</f>
        <v/>
      </c>
      <c r="P308" s="63" t="str">
        <f t="shared" si="46"/>
        <v>La meta fisica es igual al 5% de personas programadas del sub producto diagnóstico de Retinopatía de la Prematuridad en Establecimientos de Salud con capacidad resolutiva.</v>
      </c>
      <c r="Q308" s="91" t="str">
        <f>VLOOKUP(G308,Hoja1!$C$4:$D$146,2,FALSE)</f>
        <v>5%*(0081103/0081203)</v>
      </c>
      <c r="R308" s="63" t="s">
        <v>498</v>
      </c>
      <c r="S308" s="63" t="s">
        <v>304</v>
      </c>
      <c r="T308" s="63" t="str">
        <f>VLOOKUP(G308,'Sheet 1 (2)'!$H$4:$O$536,8,FALSE)</f>
        <v/>
      </c>
      <c r="U308" s="63" t="str">
        <f t="shared" si="48"/>
        <v/>
      </c>
      <c r="V308" s="63"/>
      <c r="W308" s="63" t="s">
        <v>304</v>
      </c>
      <c r="X308" s="63" t="str">
        <f>VLOOKUP(G308,'Sheet 1 (2)'!$H$4:$Q$536,10,FALSE)</f>
        <v/>
      </c>
      <c r="Y308" s="63" t="str">
        <f t="shared" si="40"/>
        <v/>
      </c>
      <c r="Z308" s="63" t="s">
        <v>1839</v>
      </c>
      <c r="AA308" s="63" t="s">
        <v>304</v>
      </c>
      <c r="AB308" s="63" t="str">
        <f>VLOOKUP(G308,'Sheet 1 (2)'!$H$4:$S$536,12,FALSE)</f>
        <v/>
      </c>
      <c r="AC308" s="63" t="str">
        <f t="shared" si="47"/>
        <v/>
      </c>
      <c r="AD308" s="63" t="s">
        <v>304</v>
      </c>
      <c r="AE308" s="63" t="str">
        <f>VLOOKUP(G308,'Sheet 1 (2)'!$H$4:$AF$536,25,FALSE)</f>
        <v/>
      </c>
      <c r="AF308" s="63" t="s">
        <v>905</v>
      </c>
      <c r="AG308" s="63" t="str">
        <f t="shared" si="42"/>
        <v/>
      </c>
      <c r="AH308" s="63" t="s">
        <v>329</v>
      </c>
      <c r="AI308" s="63" t="str">
        <f>VLOOKUP(G308,'Sheet 1 (2)'!$H$4:$AG$536,26,FALSE)</f>
        <v/>
      </c>
      <c r="AJ308" s="63" t="s">
        <v>329</v>
      </c>
      <c r="AK308" s="63" t="s">
        <v>304</v>
      </c>
      <c r="AL308" s="63" t="str">
        <f>VLOOKUP(G308,'Sheet 1 (2)'!$H$4:$AH$536,27,FALSE)</f>
        <v/>
      </c>
      <c r="AM308" s="63" t="str">
        <f t="shared" si="50"/>
        <v/>
      </c>
      <c r="AN308" s="63">
        <v>1</v>
      </c>
      <c r="AO308" s="63">
        <f t="shared" si="45"/>
        <v>1</v>
      </c>
      <c r="AP308" s="71" t="s">
        <v>329</v>
      </c>
      <c r="AQ308" s="71" t="s">
        <v>329</v>
      </c>
      <c r="AR308" s="71" t="s">
        <v>301</v>
      </c>
    </row>
    <row r="309" spans="1:44" ht="15.75" customHeight="1">
      <c r="A309" s="63" t="s">
        <v>1738</v>
      </c>
      <c r="B309" s="63" t="s">
        <v>128</v>
      </c>
      <c r="C309" s="63" t="s">
        <v>1817</v>
      </c>
      <c r="D309" s="63" t="s">
        <v>151</v>
      </c>
      <c r="E309" s="63" t="s">
        <v>1818</v>
      </c>
      <c r="F309" s="63" t="s">
        <v>152</v>
      </c>
      <c r="G309" s="63" t="s">
        <v>1840</v>
      </c>
      <c r="H309" s="63" t="s">
        <v>1841</v>
      </c>
      <c r="I309" s="63" t="s">
        <v>329</v>
      </c>
      <c r="J309" s="63"/>
      <c r="K309" s="63"/>
      <c r="L309" s="63" t="s">
        <v>1249</v>
      </c>
      <c r="M309" s="63" t="s">
        <v>1842</v>
      </c>
      <c r="N309" s="63" t="s">
        <v>1843</v>
      </c>
      <c r="O309" s="63" t="str">
        <f>VLOOKUP(G309,'Sheet 1 (2)'!$H$4:$M$536,6,FALSE)</f>
        <v/>
      </c>
      <c r="P309" s="63" t="str">
        <f t="shared" si="46"/>
        <v xml:space="preserve">La meta fisica es igual al 3% de personas programadas del sub producto diagnóstico de Retinopatía de la Prematuridad en Establecimientos de Salud con capacidad resolutiva. </v>
      </c>
      <c r="Q309" s="91" t="str">
        <f>VLOOKUP(G309,Hoja1!$C$4:$D$146,2,FALSE)</f>
        <v>3%*(0081103/0081203)</v>
      </c>
      <c r="R309" s="63" t="s">
        <v>498</v>
      </c>
      <c r="S309" s="63" t="s">
        <v>304</v>
      </c>
      <c r="T309" s="63" t="str">
        <f>VLOOKUP(G309,'Sheet 1 (2)'!$H$4:$O$536,8,FALSE)</f>
        <v/>
      </c>
      <c r="U309" s="63" t="str">
        <f t="shared" si="48"/>
        <v/>
      </c>
      <c r="V309" s="63"/>
      <c r="W309" s="63" t="s">
        <v>304</v>
      </c>
      <c r="X309" s="63" t="str">
        <f>VLOOKUP(G309,'Sheet 1 (2)'!$H$4:$Q$536,10,FALSE)</f>
        <v/>
      </c>
      <c r="Y309" s="63" t="str">
        <f t="shared" si="40"/>
        <v/>
      </c>
      <c r="Z309" s="63" t="s">
        <v>1842</v>
      </c>
      <c r="AA309" s="63" t="s">
        <v>304</v>
      </c>
      <c r="AB309" s="63" t="str">
        <f>VLOOKUP(G309,'Sheet 1 (2)'!$H$4:$S$536,12,FALSE)</f>
        <v/>
      </c>
      <c r="AC309" s="63" t="str">
        <f t="shared" si="47"/>
        <v/>
      </c>
      <c r="AD309" s="63" t="s">
        <v>304</v>
      </c>
      <c r="AE309" s="63" t="str">
        <f>VLOOKUP(G309,'Sheet 1 (2)'!$H$4:$AF$536,25,FALSE)</f>
        <v/>
      </c>
      <c r="AF309" s="63" t="s">
        <v>905</v>
      </c>
      <c r="AG309" s="63" t="str">
        <f t="shared" si="42"/>
        <v/>
      </c>
      <c r="AH309" s="63" t="s">
        <v>329</v>
      </c>
      <c r="AI309" s="63" t="str">
        <f>VLOOKUP(G309,'Sheet 1 (2)'!$H$4:$AG$536,26,FALSE)</f>
        <v/>
      </c>
      <c r="AJ309" s="63" t="s">
        <v>329</v>
      </c>
      <c r="AK309" s="63" t="s">
        <v>304</v>
      </c>
      <c r="AL309" s="63" t="str">
        <f>VLOOKUP(G309,'Sheet 1 (2)'!$H$4:$AH$536,27,FALSE)</f>
        <v/>
      </c>
      <c r="AM309" s="63" t="str">
        <f t="shared" si="50"/>
        <v/>
      </c>
      <c r="AN309" s="63">
        <v>1</v>
      </c>
      <c r="AO309" s="63">
        <f t="shared" si="45"/>
        <v>1</v>
      </c>
      <c r="AP309" s="71" t="s">
        <v>329</v>
      </c>
      <c r="AQ309" s="71" t="s">
        <v>329</v>
      </c>
      <c r="AR309" s="71" t="s">
        <v>301</v>
      </c>
    </row>
    <row r="310" spans="1:44" ht="15.75" customHeight="1">
      <c r="A310" s="63" t="s">
        <v>1738</v>
      </c>
      <c r="B310" s="63" t="s">
        <v>128</v>
      </c>
      <c r="C310" s="63" t="s">
        <v>1817</v>
      </c>
      <c r="D310" s="63" t="s">
        <v>151</v>
      </c>
      <c r="E310" s="63" t="s">
        <v>1818</v>
      </c>
      <c r="F310" s="63" t="s">
        <v>152</v>
      </c>
      <c r="G310" s="63" t="s">
        <v>1844</v>
      </c>
      <c r="H310" s="63" t="s">
        <v>1845</v>
      </c>
      <c r="I310" s="63" t="s">
        <v>329</v>
      </c>
      <c r="J310" s="63"/>
      <c r="K310" s="63"/>
      <c r="L310" s="63" t="s">
        <v>709</v>
      </c>
      <c r="M310" s="63" t="s">
        <v>1822</v>
      </c>
      <c r="N310" s="63" t="s">
        <v>1822</v>
      </c>
      <c r="O310" s="63" t="str">
        <f>VLOOKUP(G310,'Sheet 1 (2)'!$H$4:$M$536,6,FALSE)</f>
        <v/>
      </c>
      <c r="P310" s="63" t="str">
        <f t="shared" si="46"/>
        <v>La meta fisica es igual al 100% de recién nacidos prematuros programados para tratamiento especializado de Retinopatía de la Prematuridad.</v>
      </c>
      <c r="Q310" s="91" t="str">
        <f>VLOOKUP(G310,Hoja1!$C$4:$D$146,2,FALSE)</f>
        <v>100%*(0081203/0081204/0081205/0081206/0081207)</v>
      </c>
      <c r="R310" s="63" t="s">
        <v>498</v>
      </c>
      <c r="S310" s="63" t="s">
        <v>304</v>
      </c>
      <c r="T310" s="63" t="str">
        <f>VLOOKUP(G310,'Sheet 1 (2)'!$H$4:$O$536,8,FALSE)</f>
        <v/>
      </c>
      <c r="U310" s="63" t="str">
        <f t="shared" si="48"/>
        <v/>
      </c>
      <c r="V310" s="63"/>
      <c r="W310" s="63" t="s">
        <v>304</v>
      </c>
      <c r="X310" s="63" t="str">
        <f>VLOOKUP(G310,'Sheet 1 (2)'!$H$4:$Q$536,10,FALSE)</f>
        <v/>
      </c>
      <c r="Y310" s="63" t="str">
        <f t="shared" si="40"/>
        <v/>
      </c>
      <c r="Z310" s="63" t="s">
        <v>1846</v>
      </c>
      <c r="AA310" s="63" t="s">
        <v>304</v>
      </c>
      <c r="AB310" s="63" t="str">
        <f>VLOOKUP(G310,'Sheet 1 (2)'!$H$4:$S$536,12,FALSE)</f>
        <v/>
      </c>
      <c r="AC310" s="63" t="str">
        <f t="shared" si="47"/>
        <v/>
      </c>
      <c r="AD310" s="63" t="s">
        <v>304</v>
      </c>
      <c r="AE310" s="63" t="str">
        <f>VLOOKUP(G310,'Sheet 1 (2)'!$H$4:$AF$536,25,FALSE)</f>
        <v/>
      </c>
      <c r="AF310" s="63" t="s">
        <v>905</v>
      </c>
      <c r="AG310" s="63" t="str">
        <f t="shared" si="42"/>
        <v/>
      </c>
      <c r="AH310" s="63" t="s">
        <v>329</v>
      </c>
      <c r="AI310" s="63" t="str">
        <f>VLOOKUP(G310,'Sheet 1 (2)'!$H$4:$AG$536,26,FALSE)</f>
        <v/>
      </c>
      <c r="AJ310" s="63" t="s">
        <v>329</v>
      </c>
      <c r="AK310" s="63" t="s">
        <v>304</v>
      </c>
      <c r="AL310" s="63" t="str">
        <f>VLOOKUP(G310,'Sheet 1 (2)'!$H$4:$AH$536,27,FALSE)</f>
        <v/>
      </c>
      <c r="AM310" s="63" t="str">
        <f t="shared" si="50"/>
        <v/>
      </c>
      <c r="AN310" s="63">
        <v>1</v>
      </c>
      <c r="AO310" s="63">
        <f t="shared" si="45"/>
        <v>1</v>
      </c>
      <c r="AP310" s="71" t="s">
        <v>329</v>
      </c>
      <c r="AQ310" s="71" t="s">
        <v>329</v>
      </c>
      <c r="AR310" s="71" t="s">
        <v>301</v>
      </c>
    </row>
    <row r="311" spans="1:44" ht="15.75" customHeight="1">
      <c r="A311" s="63" t="s">
        <v>1738</v>
      </c>
      <c r="B311" s="63" t="s">
        <v>128</v>
      </c>
      <c r="C311" s="63" t="s">
        <v>1817</v>
      </c>
      <c r="D311" s="63" t="s">
        <v>151</v>
      </c>
      <c r="E311" s="63" t="s">
        <v>1818</v>
      </c>
      <c r="F311" s="63" t="s">
        <v>152</v>
      </c>
      <c r="G311" s="63" t="s">
        <v>1847</v>
      </c>
      <c r="H311" s="63" t="s">
        <v>1848</v>
      </c>
      <c r="I311" s="63" t="s">
        <v>329</v>
      </c>
      <c r="J311" s="63"/>
      <c r="K311" s="63"/>
      <c r="L311" s="63" t="s">
        <v>709</v>
      </c>
      <c r="M311" s="63" t="s">
        <v>1849</v>
      </c>
      <c r="N311" s="63" t="s">
        <v>1849</v>
      </c>
      <c r="O311" s="63" t="str">
        <f>VLOOKUP(G311,'Sheet 1 (2)'!$H$4:$M$536,6,FALSE)</f>
        <v/>
      </c>
      <c r="P311" s="63" t="str">
        <f t="shared" si="46"/>
        <v>La meta fisica es igual al 10% de Recién Nacidos prematuros programados para tratamiento especializado de Retinopatía de la Prematuridad.</v>
      </c>
      <c r="Q311" s="91" t="str">
        <f>VLOOKUP(G311,Hoja1!$C$4:$D$146,2,FALSE)</f>
        <v>100%*(0081203/0081204/0081205/0081206/0081207)</v>
      </c>
      <c r="R311" s="63" t="s">
        <v>498</v>
      </c>
      <c r="S311" s="63" t="s">
        <v>304</v>
      </c>
      <c r="T311" s="63" t="str">
        <f>VLOOKUP(G311,'Sheet 1 (2)'!$H$4:$O$536,8,FALSE)</f>
        <v/>
      </c>
      <c r="U311" s="63" t="str">
        <f t="shared" si="48"/>
        <v/>
      </c>
      <c r="V311" s="63"/>
      <c r="W311" s="63" t="s">
        <v>304</v>
      </c>
      <c r="X311" s="63" t="str">
        <f>VLOOKUP(G311,'Sheet 1 (2)'!$H$4:$Q$536,10,FALSE)</f>
        <v/>
      </c>
      <c r="Y311" s="63" t="str">
        <f t="shared" si="40"/>
        <v/>
      </c>
      <c r="Z311" s="63" t="s">
        <v>1850</v>
      </c>
      <c r="AA311" s="63" t="s">
        <v>304</v>
      </c>
      <c r="AB311" s="63" t="str">
        <f>VLOOKUP(G311,'Sheet 1 (2)'!$H$4:$S$536,12,FALSE)</f>
        <v/>
      </c>
      <c r="AC311" s="63" t="str">
        <f t="shared" si="47"/>
        <v/>
      </c>
      <c r="AD311" s="63" t="s">
        <v>304</v>
      </c>
      <c r="AE311" s="63" t="str">
        <f>VLOOKUP(G311,'Sheet 1 (2)'!$H$4:$AF$536,25,FALSE)</f>
        <v/>
      </c>
      <c r="AF311" s="63" t="s">
        <v>905</v>
      </c>
      <c r="AG311" s="63" t="str">
        <f t="shared" si="42"/>
        <v/>
      </c>
      <c r="AH311" s="63" t="s">
        <v>329</v>
      </c>
      <c r="AI311" s="63" t="str">
        <f>VLOOKUP(G311,'Sheet 1 (2)'!$H$4:$AG$536,26,FALSE)</f>
        <v/>
      </c>
      <c r="AJ311" s="63" t="s">
        <v>329</v>
      </c>
      <c r="AK311" s="63" t="s">
        <v>304</v>
      </c>
      <c r="AL311" s="63" t="str">
        <f>VLOOKUP(G311,'Sheet 1 (2)'!$H$4:$AH$536,27,FALSE)</f>
        <v/>
      </c>
      <c r="AM311" s="63" t="str">
        <f t="shared" si="50"/>
        <v/>
      </c>
      <c r="AN311" s="63">
        <v>1</v>
      </c>
      <c r="AO311" s="63">
        <f t="shared" si="45"/>
        <v>1</v>
      </c>
      <c r="AP311" s="71" t="s">
        <v>329</v>
      </c>
      <c r="AQ311" s="71" t="s">
        <v>329</v>
      </c>
      <c r="AR311" s="71" t="s">
        <v>301</v>
      </c>
    </row>
    <row r="312" spans="1:44" ht="15.75" customHeight="1">
      <c r="A312" s="63" t="s">
        <v>1738</v>
      </c>
      <c r="B312" s="63" t="s">
        <v>128</v>
      </c>
      <c r="C312" s="63" t="s">
        <v>1817</v>
      </c>
      <c r="D312" s="63" t="s">
        <v>151</v>
      </c>
      <c r="E312" s="63" t="s">
        <v>1818</v>
      </c>
      <c r="F312" s="63" t="s">
        <v>152</v>
      </c>
      <c r="G312" s="63" t="s">
        <v>1851</v>
      </c>
      <c r="H312" s="63" t="s">
        <v>1852</v>
      </c>
      <c r="I312" s="63" t="s">
        <v>329</v>
      </c>
      <c r="J312" s="63"/>
      <c r="K312" s="63"/>
      <c r="L312" s="63" t="s">
        <v>709</v>
      </c>
      <c r="M312" s="63" t="s">
        <v>1849</v>
      </c>
      <c r="N312" s="63" t="s">
        <v>1849</v>
      </c>
      <c r="O312" s="63" t="str">
        <f>VLOOKUP(G312,'Sheet 1 (2)'!$H$4:$M$536,6,FALSE)</f>
        <v/>
      </c>
      <c r="P312" s="63" t="str">
        <f t="shared" si="46"/>
        <v>La meta fisica es igual al 10% de Recién Nacidos prematuros programados para tratamiento especializado de Retinopatía de la Prematuridad.</v>
      </c>
      <c r="Q312" s="91" t="str">
        <f>VLOOKUP(G312,Hoja1!$C$4:$D$146,2,FALSE)</f>
        <v>100%*(0081203/0081204/0081205/0081206/0081207)</v>
      </c>
      <c r="R312" s="63" t="s">
        <v>498</v>
      </c>
      <c r="S312" s="63" t="s">
        <v>304</v>
      </c>
      <c r="T312" s="63" t="str">
        <f>VLOOKUP(G312,'Sheet 1 (2)'!$H$4:$O$536,8,FALSE)</f>
        <v/>
      </c>
      <c r="U312" s="63" t="str">
        <f t="shared" si="48"/>
        <v/>
      </c>
      <c r="V312" s="63"/>
      <c r="W312" s="63" t="s">
        <v>304</v>
      </c>
      <c r="X312" s="63" t="str">
        <f>VLOOKUP(G312,'Sheet 1 (2)'!$H$4:$Q$536,10,FALSE)</f>
        <v/>
      </c>
      <c r="Y312" s="63" t="str">
        <f t="shared" si="40"/>
        <v/>
      </c>
      <c r="Z312" s="63" t="s">
        <v>1853</v>
      </c>
      <c r="AA312" s="63" t="s">
        <v>304</v>
      </c>
      <c r="AB312" s="63" t="str">
        <f>VLOOKUP(G312,'Sheet 1 (2)'!$H$4:$S$536,12,FALSE)</f>
        <v/>
      </c>
      <c r="AC312" s="63" t="str">
        <f t="shared" si="47"/>
        <v/>
      </c>
      <c r="AD312" s="63" t="s">
        <v>304</v>
      </c>
      <c r="AE312" s="63" t="str">
        <f>VLOOKUP(G312,'Sheet 1 (2)'!$H$4:$AF$536,25,FALSE)</f>
        <v/>
      </c>
      <c r="AF312" s="63" t="s">
        <v>905</v>
      </c>
      <c r="AG312" s="63" t="str">
        <f t="shared" si="42"/>
        <v/>
      </c>
      <c r="AH312" s="63" t="s">
        <v>329</v>
      </c>
      <c r="AI312" s="63" t="str">
        <f>VLOOKUP(G312,'Sheet 1 (2)'!$H$4:$AG$536,26,FALSE)</f>
        <v/>
      </c>
      <c r="AJ312" s="63" t="s">
        <v>329</v>
      </c>
      <c r="AK312" s="63" t="s">
        <v>304</v>
      </c>
      <c r="AL312" s="63" t="str">
        <f>VLOOKUP(G312,'Sheet 1 (2)'!$H$4:$AH$536,27,FALSE)</f>
        <v/>
      </c>
      <c r="AM312" s="63" t="str">
        <f t="shared" si="50"/>
        <v/>
      </c>
      <c r="AN312" s="63">
        <v>1</v>
      </c>
      <c r="AO312" s="63">
        <f t="shared" si="45"/>
        <v>1</v>
      </c>
      <c r="AP312" s="71" t="s">
        <v>329</v>
      </c>
      <c r="AQ312" s="71" t="s">
        <v>329</v>
      </c>
      <c r="AR312" s="71" t="s">
        <v>301</v>
      </c>
    </row>
    <row r="313" spans="1:44" ht="15.75" customHeight="1">
      <c r="A313" s="63" t="s">
        <v>1738</v>
      </c>
      <c r="B313" s="63" t="s">
        <v>128</v>
      </c>
      <c r="C313" s="63" t="s">
        <v>1817</v>
      </c>
      <c r="D313" s="63" t="s">
        <v>151</v>
      </c>
      <c r="E313" s="63" t="s">
        <v>1818</v>
      </c>
      <c r="F313" s="63" t="s">
        <v>152</v>
      </c>
      <c r="G313" s="63" t="s">
        <v>1854</v>
      </c>
      <c r="H313" s="63" t="s">
        <v>1855</v>
      </c>
      <c r="I313" s="63" t="s">
        <v>329</v>
      </c>
      <c r="J313" s="63"/>
      <c r="K313" s="63"/>
      <c r="L313" s="63" t="s">
        <v>709</v>
      </c>
      <c r="M313" s="63" t="s">
        <v>1849</v>
      </c>
      <c r="N313" s="63" t="s">
        <v>1849</v>
      </c>
      <c r="O313" s="63" t="str">
        <f>VLOOKUP(G313,'Sheet 1 (2)'!$H$4:$M$536,6,FALSE)</f>
        <v/>
      </c>
      <c r="P313" s="63" t="str">
        <f t="shared" si="46"/>
        <v>La meta fisica es igual al 10% de Recién Nacidos prematuros programados para tratamiento especializado de Retinopatía de la Prematuridad.</v>
      </c>
      <c r="Q313" s="91" t="str">
        <f>VLOOKUP(G313,Hoja1!$C$4:$D$146,2,FALSE)</f>
        <v>100%*(0081203/0081204/0081205/0081206/0081207)</v>
      </c>
      <c r="R313" s="63" t="s">
        <v>498</v>
      </c>
      <c r="S313" s="63" t="s">
        <v>304</v>
      </c>
      <c r="T313" s="63" t="str">
        <f>VLOOKUP(G313,'Sheet 1 (2)'!$H$4:$O$536,8,FALSE)</f>
        <v/>
      </c>
      <c r="U313" s="63" t="str">
        <f t="shared" si="48"/>
        <v/>
      </c>
      <c r="V313" s="63"/>
      <c r="W313" s="63" t="s">
        <v>304</v>
      </c>
      <c r="X313" s="63" t="str">
        <f>VLOOKUP(G313,'Sheet 1 (2)'!$H$4:$Q$536,10,FALSE)</f>
        <v/>
      </c>
      <c r="Y313" s="63" t="str">
        <f t="shared" si="40"/>
        <v/>
      </c>
      <c r="Z313" s="63" t="s">
        <v>1856</v>
      </c>
      <c r="AA313" s="63" t="s">
        <v>304</v>
      </c>
      <c r="AB313" s="63" t="str">
        <f>VLOOKUP(G313,'Sheet 1 (2)'!$H$4:$S$536,12,FALSE)</f>
        <v/>
      </c>
      <c r="AC313" s="63" t="str">
        <f t="shared" si="47"/>
        <v/>
      </c>
      <c r="AD313" s="63" t="s">
        <v>304</v>
      </c>
      <c r="AE313" s="63" t="str">
        <f>VLOOKUP(G313,'Sheet 1 (2)'!$H$4:$AF$536,25,FALSE)</f>
        <v/>
      </c>
      <c r="AF313" s="63" t="s">
        <v>905</v>
      </c>
      <c r="AG313" s="63" t="str">
        <f t="shared" si="42"/>
        <v/>
      </c>
      <c r="AH313" s="63" t="s">
        <v>329</v>
      </c>
      <c r="AI313" s="63" t="str">
        <f>VLOOKUP(G313,'Sheet 1 (2)'!$H$4:$AG$536,26,FALSE)</f>
        <v/>
      </c>
      <c r="AJ313" s="63" t="s">
        <v>329</v>
      </c>
      <c r="AK313" s="63" t="s">
        <v>304</v>
      </c>
      <c r="AL313" s="63" t="str">
        <f>VLOOKUP(G313,'Sheet 1 (2)'!$H$4:$AH$536,27,FALSE)</f>
        <v/>
      </c>
      <c r="AM313" s="63" t="str">
        <f t="shared" si="50"/>
        <v/>
      </c>
      <c r="AN313" s="63">
        <v>1</v>
      </c>
      <c r="AO313" s="63">
        <f t="shared" si="45"/>
        <v>1</v>
      </c>
      <c r="AP313" s="71" t="s">
        <v>329</v>
      </c>
      <c r="AQ313" s="71" t="s">
        <v>329</v>
      </c>
      <c r="AR313" s="71" t="s">
        <v>301</v>
      </c>
    </row>
    <row r="314" spans="1:44" ht="15.75" customHeight="1">
      <c r="A314" s="63" t="s">
        <v>1738</v>
      </c>
      <c r="B314" s="63" t="s">
        <v>128</v>
      </c>
      <c r="C314" s="63" t="s">
        <v>1817</v>
      </c>
      <c r="D314" s="63" t="s">
        <v>151</v>
      </c>
      <c r="E314" s="63" t="s">
        <v>1818</v>
      </c>
      <c r="F314" s="63" t="s">
        <v>152</v>
      </c>
      <c r="G314" s="63" t="s">
        <v>1857</v>
      </c>
      <c r="H314" s="63" t="s">
        <v>1858</v>
      </c>
      <c r="I314" s="63" t="s">
        <v>329</v>
      </c>
      <c r="J314" s="63"/>
      <c r="K314" s="63"/>
      <c r="L314" s="63" t="s">
        <v>709</v>
      </c>
      <c r="M314" s="63" t="s">
        <v>1849</v>
      </c>
      <c r="N314" s="63" t="s">
        <v>1849</v>
      </c>
      <c r="O314" s="63" t="str">
        <f>VLOOKUP(G314,'Sheet 1 (2)'!$H$4:$M$536,6,FALSE)</f>
        <v/>
      </c>
      <c r="P314" s="63" t="str">
        <f t="shared" si="46"/>
        <v>La meta fisica es igual al 10% de Recién Nacidos prematuros programados para tratamiento especializado de Retinopatía de la Prematuridad.</v>
      </c>
      <c r="Q314" s="91" t="str">
        <f>VLOOKUP(G314,Hoja1!$C$4:$D$146,2,FALSE)</f>
        <v>100%*(0081203/0081204/0081205/0081206/0081207)</v>
      </c>
      <c r="R314" s="63" t="s">
        <v>498</v>
      </c>
      <c r="S314" s="63" t="s">
        <v>304</v>
      </c>
      <c r="T314" s="63" t="str">
        <f>VLOOKUP(G314,'Sheet 1 (2)'!$H$4:$O$536,8,FALSE)</f>
        <v/>
      </c>
      <c r="U314" s="63" t="str">
        <f t="shared" si="48"/>
        <v/>
      </c>
      <c r="V314" s="63"/>
      <c r="W314" s="63" t="s">
        <v>304</v>
      </c>
      <c r="X314" s="63" t="str">
        <f>VLOOKUP(G314,'Sheet 1 (2)'!$H$4:$Q$536,10,FALSE)</f>
        <v/>
      </c>
      <c r="Y314" s="63" t="str">
        <f t="shared" si="40"/>
        <v/>
      </c>
      <c r="Z314" s="63" t="s">
        <v>1859</v>
      </c>
      <c r="AA314" s="63" t="s">
        <v>304</v>
      </c>
      <c r="AB314" s="63" t="str">
        <f>VLOOKUP(G314,'Sheet 1 (2)'!$H$4:$S$536,12,FALSE)</f>
        <v/>
      </c>
      <c r="AC314" s="63" t="str">
        <f t="shared" si="47"/>
        <v/>
      </c>
      <c r="AD314" s="63" t="s">
        <v>304</v>
      </c>
      <c r="AE314" s="63" t="str">
        <f>VLOOKUP(G314,'Sheet 1 (2)'!$H$4:$AF$536,25,FALSE)</f>
        <v/>
      </c>
      <c r="AF314" s="63" t="s">
        <v>905</v>
      </c>
      <c r="AG314" s="63" t="str">
        <f t="shared" si="42"/>
        <v/>
      </c>
      <c r="AH314" s="63" t="s">
        <v>329</v>
      </c>
      <c r="AI314" s="63" t="str">
        <f>VLOOKUP(G314,'Sheet 1 (2)'!$H$4:$AG$536,26,FALSE)</f>
        <v/>
      </c>
      <c r="AJ314" s="63" t="s">
        <v>329</v>
      </c>
      <c r="AK314" s="63" t="s">
        <v>304</v>
      </c>
      <c r="AL314" s="63" t="str">
        <f>VLOOKUP(G314,'Sheet 1 (2)'!$H$4:$AH$536,27,FALSE)</f>
        <v/>
      </c>
      <c r="AM314" s="63" t="str">
        <f t="shared" si="50"/>
        <v/>
      </c>
      <c r="AN314" s="63">
        <v>1</v>
      </c>
      <c r="AO314" s="63">
        <f t="shared" si="45"/>
        <v>1</v>
      </c>
      <c r="AP314" s="71" t="s">
        <v>329</v>
      </c>
      <c r="AQ314" s="71" t="s">
        <v>329</v>
      </c>
      <c r="AR314" s="71" t="s">
        <v>301</v>
      </c>
    </row>
    <row r="315" spans="1:44" ht="15.75" customHeight="1">
      <c r="A315" s="63" t="s">
        <v>1738</v>
      </c>
      <c r="B315" s="63" t="s">
        <v>128</v>
      </c>
      <c r="C315" s="63" t="s">
        <v>1817</v>
      </c>
      <c r="D315" s="63" t="s">
        <v>151</v>
      </c>
      <c r="E315" s="63" t="s">
        <v>1818</v>
      </c>
      <c r="F315" s="63" t="s">
        <v>152</v>
      </c>
      <c r="G315" s="63" t="s">
        <v>1860</v>
      </c>
      <c r="H315" s="63" t="s">
        <v>1861</v>
      </c>
      <c r="I315" s="63" t="s">
        <v>329</v>
      </c>
      <c r="J315" s="63"/>
      <c r="K315" s="63"/>
      <c r="L315" s="63" t="s">
        <v>709</v>
      </c>
      <c r="M315" s="63" t="s">
        <v>1862</v>
      </c>
      <c r="N315" s="63" t="s">
        <v>1862</v>
      </c>
      <c r="O315" s="63" t="str">
        <f>VLOOKUP(G315,'Sheet 1 (2)'!$H$4:$M$536,6,FALSE)</f>
        <v/>
      </c>
      <c r="P315" s="63" t="str">
        <f t="shared" si="46"/>
        <v>La meta fisica es igual al 30% de Recién Nacidos prematuros programados para tratamiento de Retinopatía de la Prematuridad.</v>
      </c>
      <c r="Q315" s="91" t="str">
        <f>VLOOKUP(G315,Hoja1!$C$4:$D$146,2,FALSE)</f>
        <v>30%*(0081203/0081204/0081205/0081206/0081207)</v>
      </c>
      <c r="R315" s="63" t="s">
        <v>498</v>
      </c>
      <c r="S315" s="63" t="s">
        <v>304</v>
      </c>
      <c r="T315" s="63" t="str">
        <f>VLOOKUP(G315,'Sheet 1 (2)'!$H$4:$O$536,8,FALSE)</f>
        <v/>
      </c>
      <c r="U315" s="63" t="str">
        <f t="shared" si="48"/>
        <v/>
      </c>
      <c r="V315" s="63"/>
      <c r="W315" s="63" t="s">
        <v>304</v>
      </c>
      <c r="X315" s="63" t="str">
        <f>VLOOKUP(G315,'Sheet 1 (2)'!$H$4:$Q$536,10,FALSE)</f>
        <v/>
      </c>
      <c r="Y315" s="63" t="str">
        <f t="shared" si="40"/>
        <v/>
      </c>
      <c r="Z315" s="63" t="s">
        <v>1863</v>
      </c>
      <c r="AA315" s="63" t="s">
        <v>304</v>
      </c>
      <c r="AB315" s="63" t="str">
        <f>VLOOKUP(G315,'Sheet 1 (2)'!$H$4:$S$536,12,FALSE)</f>
        <v/>
      </c>
      <c r="AC315" s="63" t="str">
        <f t="shared" si="47"/>
        <v/>
      </c>
      <c r="AD315" s="63" t="s">
        <v>304</v>
      </c>
      <c r="AE315" s="63" t="str">
        <f>VLOOKUP(G315,'Sheet 1 (2)'!$H$4:$AF$536,25,FALSE)</f>
        <v/>
      </c>
      <c r="AF315" s="63" t="s">
        <v>905</v>
      </c>
      <c r="AG315" s="63" t="str">
        <f t="shared" si="42"/>
        <v/>
      </c>
      <c r="AH315" s="63" t="s">
        <v>329</v>
      </c>
      <c r="AI315" s="63" t="str">
        <f>VLOOKUP(G315,'Sheet 1 (2)'!$H$4:$AG$536,26,FALSE)</f>
        <v/>
      </c>
      <c r="AJ315" s="63" t="s">
        <v>329</v>
      </c>
      <c r="AK315" s="63" t="s">
        <v>304</v>
      </c>
      <c r="AL315" s="63" t="str">
        <f>VLOOKUP(G315,'Sheet 1 (2)'!$H$4:$AH$536,27,FALSE)</f>
        <v/>
      </c>
      <c r="AM315" s="63" t="str">
        <f t="shared" si="50"/>
        <v/>
      </c>
      <c r="AN315" s="63">
        <v>1</v>
      </c>
      <c r="AO315" s="63">
        <f t="shared" si="45"/>
        <v>1</v>
      </c>
      <c r="AP315" s="71" t="s">
        <v>329</v>
      </c>
      <c r="AQ315" s="71" t="s">
        <v>329</v>
      </c>
      <c r="AR315" s="71" t="s">
        <v>301</v>
      </c>
    </row>
    <row r="316" spans="1:44" ht="15.75" customHeight="1">
      <c r="A316" s="63" t="s">
        <v>1738</v>
      </c>
      <c r="B316" s="63" t="s">
        <v>128</v>
      </c>
      <c r="C316" s="63" t="s">
        <v>1864</v>
      </c>
      <c r="D316" s="63" t="s">
        <v>153</v>
      </c>
      <c r="E316" s="63" t="s">
        <v>1865</v>
      </c>
      <c r="F316" s="63" t="s">
        <v>154</v>
      </c>
      <c r="G316" s="63" t="s">
        <v>1866</v>
      </c>
      <c r="H316" s="63" t="s">
        <v>1867</v>
      </c>
      <c r="I316" s="63" t="s">
        <v>329</v>
      </c>
      <c r="J316" s="63"/>
      <c r="K316" s="63"/>
      <c r="L316" s="63" t="s">
        <v>1795</v>
      </c>
      <c r="M316" s="63" t="s">
        <v>1868</v>
      </c>
      <c r="N316" s="63" t="s">
        <v>1869</v>
      </c>
      <c r="O316" s="63" t="str">
        <f>VLOOKUP(G316,'Sheet 1 (2)'!$H$4:$M$536,6,FALSE)</f>
        <v/>
      </c>
      <c r="P316" s="63" t="str">
        <f t="shared" si="46"/>
        <v>La meta fisica es igual al 10% de la población de 40 años a más afiliada al Seguro Integral de Salud.</v>
      </c>
      <c r="Q316" s="63">
        <f>VLOOKUP(G316,Hoja1!$C$4:$D$146,2,FALSE)</f>
        <v>0</v>
      </c>
      <c r="R316" s="63" t="s">
        <v>498</v>
      </c>
      <c r="S316" s="63" t="s">
        <v>651</v>
      </c>
      <c r="T316" s="63" t="str">
        <f>VLOOKUP(G316,'Sheet 1 (2)'!$H$4:$O$536,8,FALSE)</f>
        <v/>
      </c>
      <c r="U316" s="63" t="str">
        <f t="shared" si="48"/>
        <v>SIS</v>
      </c>
      <c r="V316" s="63"/>
      <c r="W316" s="63" t="s">
        <v>304</v>
      </c>
      <c r="X316" s="63" t="str">
        <f>VLOOKUP(G316,'Sheet 1 (2)'!$H$4:$Q$536,10,FALSE)</f>
        <v/>
      </c>
      <c r="Y316" s="63" t="str">
        <f t="shared" si="40"/>
        <v/>
      </c>
      <c r="Z316" s="63" t="s">
        <v>1870</v>
      </c>
      <c r="AA316" s="63" t="s">
        <v>304</v>
      </c>
      <c r="AB316" s="63" t="str">
        <f>VLOOKUP(G316,'Sheet 1 (2)'!$H$4:$S$536,12,FALSE)</f>
        <v/>
      </c>
      <c r="AC316" s="63" t="str">
        <f t="shared" si="47"/>
        <v/>
      </c>
      <c r="AD316" s="63" t="s">
        <v>304</v>
      </c>
      <c r="AE316" s="63" t="str">
        <f>VLOOKUP(G316,'Sheet 1 (2)'!$H$4:$AF$536,25,FALSE)</f>
        <v/>
      </c>
      <c r="AF316" s="63" t="s">
        <v>334</v>
      </c>
      <c r="AG316" s="63" t="str">
        <f t="shared" si="42"/>
        <v/>
      </c>
      <c r="AH316" s="63" t="s">
        <v>329</v>
      </c>
      <c r="AI316" s="63" t="str">
        <f>VLOOKUP(G316,'Sheet 1 (2)'!$H$4:$AG$536,26,FALSE)</f>
        <v/>
      </c>
      <c r="AJ316" s="63" t="s">
        <v>329</v>
      </c>
      <c r="AK316" s="63" t="s">
        <v>304</v>
      </c>
      <c r="AL316" s="63" t="str">
        <f>VLOOKUP(G316,'Sheet 1 (2)'!$H$4:$AH$536,27,FALSE)</f>
        <v/>
      </c>
      <c r="AM316" s="63" t="str">
        <f t="shared" si="50"/>
        <v/>
      </c>
      <c r="AN316" s="63">
        <v>1</v>
      </c>
      <c r="AO316" s="63">
        <f t="shared" si="45"/>
        <v>1</v>
      </c>
      <c r="AP316" s="71" t="s">
        <v>329</v>
      </c>
      <c r="AQ316" s="71" t="s">
        <v>1871</v>
      </c>
      <c r="AR316" s="71" t="s">
        <v>301</v>
      </c>
    </row>
    <row r="317" spans="1:44" ht="15.75" customHeight="1">
      <c r="A317" s="63" t="s">
        <v>1738</v>
      </c>
      <c r="B317" s="63" t="s">
        <v>128</v>
      </c>
      <c r="C317" s="63" t="s">
        <v>1864</v>
      </c>
      <c r="D317" s="63" t="s">
        <v>153</v>
      </c>
      <c r="E317" s="63" t="s">
        <v>1865</v>
      </c>
      <c r="F317" s="63" t="s">
        <v>154</v>
      </c>
      <c r="G317" s="63" t="s">
        <v>1872</v>
      </c>
      <c r="H317" s="63" t="s">
        <v>1873</v>
      </c>
      <c r="I317" s="63" t="s">
        <v>301</v>
      </c>
      <c r="J317" s="63"/>
      <c r="K317" s="63"/>
      <c r="L317" s="63" t="s">
        <v>302</v>
      </c>
      <c r="M317" s="63" t="s">
        <v>1874</v>
      </c>
      <c r="N317" s="63" t="s">
        <v>1874</v>
      </c>
      <c r="O317" s="63" t="str">
        <f>VLOOKUP(G317,'Sheet 1 (2)'!$H$4:$M$536,6,FALSE)</f>
        <v/>
      </c>
      <c r="P317" s="63" t="str">
        <f t="shared" si="46"/>
        <v>La meta fisica es igual al 100% de personas programadas para Evaluación de la persona con riesgo de glaucoma en el primer y segundo nivel de atención.</v>
      </c>
      <c r="Q317" s="91" t="str">
        <f>VLOOKUP(G317,Hoja1!$C$4:$D$146,2,FALSE)</f>
        <v>100%*0081305</v>
      </c>
      <c r="R317" s="63" t="s">
        <v>498</v>
      </c>
      <c r="S317" s="63" t="s">
        <v>651</v>
      </c>
      <c r="T317" s="63" t="str">
        <f>VLOOKUP(G317,'Sheet 1 (2)'!$H$4:$O$536,8,FALSE)</f>
        <v/>
      </c>
      <c r="U317" s="63" t="str">
        <f t="shared" si="48"/>
        <v>SIS</v>
      </c>
      <c r="V317" s="63"/>
      <c r="W317" s="63" t="s">
        <v>304</v>
      </c>
      <c r="X317" s="63" t="str">
        <f>VLOOKUP(G317,'Sheet 1 (2)'!$H$4:$Q$536,10,FALSE)</f>
        <v/>
      </c>
      <c r="Y317" s="63" t="str">
        <f t="shared" si="40"/>
        <v/>
      </c>
      <c r="Z317" s="63" t="s">
        <v>1875</v>
      </c>
      <c r="AA317" s="63" t="s">
        <v>304</v>
      </c>
      <c r="AB317" s="63" t="str">
        <f>VLOOKUP(G317,'Sheet 1 (2)'!$H$4:$S$536,12,FALSE)</f>
        <v/>
      </c>
      <c r="AC317" s="63" t="str">
        <f t="shared" si="47"/>
        <v/>
      </c>
      <c r="AD317" s="63" t="s">
        <v>304</v>
      </c>
      <c r="AE317" s="63" t="str">
        <f>VLOOKUP(G317,'Sheet 1 (2)'!$H$4:$AF$536,25,FALSE)</f>
        <v/>
      </c>
      <c r="AF317" s="63" t="s">
        <v>334</v>
      </c>
      <c r="AG317" s="63" t="str">
        <f t="shared" si="42"/>
        <v/>
      </c>
      <c r="AH317" s="63" t="s">
        <v>329</v>
      </c>
      <c r="AI317" s="63" t="str">
        <f>VLOOKUP(G317,'Sheet 1 (2)'!$H$4:$AG$536,26,FALSE)</f>
        <v/>
      </c>
      <c r="AJ317" s="63" t="s">
        <v>329</v>
      </c>
      <c r="AK317" s="63" t="s">
        <v>304</v>
      </c>
      <c r="AL317" s="63" t="str">
        <f>VLOOKUP(G317,'Sheet 1 (2)'!$H$4:$AH$536,27,FALSE)</f>
        <v/>
      </c>
      <c r="AM317" s="63" t="str">
        <f t="shared" si="50"/>
        <v/>
      </c>
      <c r="AN317" s="63">
        <v>1</v>
      </c>
      <c r="AO317" s="63">
        <f t="shared" si="45"/>
        <v>1</v>
      </c>
      <c r="AP317" s="71" t="s">
        <v>329</v>
      </c>
      <c r="AQ317" s="71" t="s">
        <v>1871</v>
      </c>
      <c r="AR317" s="71" t="s">
        <v>301</v>
      </c>
    </row>
    <row r="318" spans="1:44" ht="15.75" customHeight="1">
      <c r="A318" s="63" t="s">
        <v>1738</v>
      </c>
      <c r="B318" s="63" t="s">
        <v>128</v>
      </c>
      <c r="C318" s="63" t="s">
        <v>1864</v>
      </c>
      <c r="D318" s="63" t="s">
        <v>153</v>
      </c>
      <c r="E318" s="63" t="s">
        <v>1865</v>
      </c>
      <c r="F318" s="63" t="s">
        <v>154</v>
      </c>
      <c r="G318" s="63" t="s">
        <v>1876</v>
      </c>
      <c r="H318" s="63" t="s">
        <v>1877</v>
      </c>
      <c r="I318" s="63" t="s">
        <v>301</v>
      </c>
      <c r="J318" s="63"/>
      <c r="K318" s="63"/>
      <c r="L318" s="63" t="s">
        <v>1813</v>
      </c>
      <c r="M318" s="63" t="s">
        <v>1874</v>
      </c>
      <c r="N318" s="63" t="s">
        <v>1874</v>
      </c>
      <c r="O318" s="63" t="str">
        <f>VLOOKUP(G318,'Sheet 1 (2)'!$H$4:$M$536,6,FALSE)</f>
        <v/>
      </c>
      <c r="P318" s="63" t="str">
        <f t="shared" si="46"/>
        <v>La meta fisica es igual al 100% de personas programadas para Evaluación de la persona con riesgo de glaucoma en el primer y segundo nivel de atención.</v>
      </c>
      <c r="Q318" s="91" t="str">
        <f>VLOOKUP(G318,Hoja1!$C$4:$D$146,2,FALSE)</f>
        <v>100%*0081305</v>
      </c>
      <c r="R318" s="63" t="s">
        <v>498</v>
      </c>
      <c r="S318" s="63" t="s">
        <v>651</v>
      </c>
      <c r="T318" s="63" t="str">
        <f>VLOOKUP(G318,'Sheet 1 (2)'!$H$4:$O$536,8,FALSE)</f>
        <v/>
      </c>
      <c r="U318" s="63" t="str">
        <f t="shared" si="48"/>
        <v>SIS</v>
      </c>
      <c r="V318" s="63"/>
      <c r="W318" s="63" t="s">
        <v>304</v>
      </c>
      <c r="X318" s="63" t="str">
        <f>VLOOKUP(G318,'Sheet 1 (2)'!$H$4:$Q$536,10,FALSE)</f>
        <v/>
      </c>
      <c r="Y318" s="63" t="str">
        <f t="shared" si="40"/>
        <v/>
      </c>
      <c r="Z318" s="63" t="s">
        <v>1878</v>
      </c>
      <c r="AA318" s="63" t="s">
        <v>304</v>
      </c>
      <c r="AB318" s="63" t="str">
        <f>VLOOKUP(G318,'Sheet 1 (2)'!$H$4:$S$536,12,FALSE)</f>
        <v/>
      </c>
      <c r="AC318" s="63" t="str">
        <f t="shared" si="47"/>
        <v/>
      </c>
      <c r="AD318" s="63" t="s">
        <v>304</v>
      </c>
      <c r="AE318" s="63" t="str">
        <f>VLOOKUP(G318,'Sheet 1 (2)'!$H$4:$AF$536,25,FALSE)</f>
        <v/>
      </c>
      <c r="AF318" s="63" t="s">
        <v>334</v>
      </c>
      <c r="AG318" s="63" t="str">
        <f t="shared" si="42"/>
        <v/>
      </c>
      <c r="AH318" s="63" t="s">
        <v>329</v>
      </c>
      <c r="AI318" s="63" t="str">
        <f>VLOOKUP(G318,'Sheet 1 (2)'!$H$4:$AG$536,26,FALSE)</f>
        <v/>
      </c>
      <c r="AJ318" s="63" t="s">
        <v>329</v>
      </c>
      <c r="AK318" s="63" t="s">
        <v>304</v>
      </c>
      <c r="AL318" s="63" t="str">
        <f>VLOOKUP(G318,'Sheet 1 (2)'!$H$4:$AH$536,27,FALSE)</f>
        <v/>
      </c>
      <c r="AM318" s="63" t="str">
        <f t="shared" si="50"/>
        <v/>
      </c>
      <c r="AN318" s="63">
        <v>1</v>
      </c>
      <c r="AO318" s="63">
        <f t="shared" si="45"/>
        <v>1</v>
      </c>
      <c r="AP318" s="71" t="s">
        <v>329</v>
      </c>
      <c r="AQ318" s="71" t="s">
        <v>1871</v>
      </c>
      <c r="AR318" s="71" t="s">
        <v>301</v>
      </c>
    </row>
    <row r="319" spans="1:44" ht="15.75" customHeight="1">
      <c r="A319" s="63" t="s">
        <v>1738</v>
      </c>
      <c r="B319" s="63" t="s">
        <v>128</v>
      </c>
      <c r="C319" s="63" t="s">
        <v>1864</v>
      </c>
      <c r="D319" s="63" t="s">
        <v>153</v>
      </c>
      <c r="E319" s="63" t="s">
        <v>1865</v>
      </c>
      <c r="F319" s="63" t="s">
        <v>154</v>
      </c>
      <c r="G319" s="63" t="s">
        <v>1879</v>
      </c>
      <c r="H319" s="63" t="s">
        <v>1880</v>
      </c>
      <c r="I319" s="63" t="s">
        <v>329</v>
      </c>
      <c r="J319" s="63"/>
      <c r="K319" s="63"/>
      <c r="L319" s="63" t="s">
        <v>1795</v>
      </c>
      <c r="M319" s="63" t="s">
        <v>1881</v>
      </c>
      <c r="N319" s="63" t="s">
        <v>1882</v>
      </c>
      <c r="O319" s="63" t="str">
        <f>VLOOKUP(G319,'Sheet 1 (2)'!$H$4:$M$536,6,FALSE)</f>
        <v/>
      </c>
      <c r="P319" s="63" t="str">
        <f t="shared" si="46"/>
        <v>La meta fisica es igual al 10%  más del total de las personas  con diagnóstico de glaucoma del año anterior.</v>
      </c>
      <c r="Q319" s="91" t="str">
        <f>VLOOKUP(G319,Hoja1!$C$4:$D$146,2,FALSE)</f>
        <v>14%*0081303</v>
      </c>
      <c r="R319" s="63" t="s">
        <v>498</v>
      </c>
      <c r="S319" s="63" t="s">
        <v>651</v>
      </c>
      <c r="T319" s="63" t="str">
        <f>VLOOKUP(G319,'Sheet 1 (2)'!$H$4:$O$536,8,FALSE)</f>
        <v/>
      </c>
      <c r="U319" s="63" t="str">
        <f t="shared" si="48"/>
        <v>SIS</v>
      </c>
      <c r="V319" s="63"/>
      <c r="W319" s="63" t="s">
        <v>304</v>
      </c>
      <c r="X319" s="63" t="str">
        <f>VLOOKUP(G319,'Sheet 1 (2)'!$H$4:$Q$536,10,FALSE)</f>
        <v/>
      </c>
      <c r="Y319" s="63" t="str">
        <f t="shared" si="40"/>
        <v/>
      </c>
      <c r="Z319" s="63" t="s">
        <v>1883</v>
      </c>
      <c r="AA319" s="63" t="s">
        <v>304</v>
      </c>
      <c r="AB319" s="63" t="str">
        <f>VLOOKUP(G319,'Sheet 1 (2)'!$H$4:$S$536,12,FALSE)</f>
        <v/>
      </c>
      <c r="AC319" s="63" t="str">
        <f t="shared" si="47"/>
        <v/>
      </c>
      <c r="AD319" s="63" t="s">
        <v>304</v>
      </c>
      <c r="AE319" s="63" t="str">
        <f>VLOOKUP(G319,'Sheet 1 (2)'!$H$4:$AF$536,25,FALSE)</f>
        <v/>
      </c>
      <c r="AF319" s="63" t="s">
        <v>418</v>
      </c>
      <c r="AG319" s="63" t="str">
        <f t="shared" si="42"/>
        <v/>
      </c>
      <c r="AH319" s="63" t="s">
        <v>329</v>
      </c>
      <c r="AI319" s="63" t="str">
        <f>VLOOKUP(G319,'Sheet 1 (2)'!$H$4:$AG$536,26,FALSE)</f>
        <v/>
      </c>
      <c r="AJ319" s="63" t="s">
        <v>329</v>
      </c>
      <c r="AK319" s="63" t="s">
        <v>304</v>
      </c>
      <c r="AL319" s="63" t="str">
        <f>VLOOKUP(G319,'Sheet 1 (2)'!$H$4:$AH$536,27,FALSE)</f>
        <v/>
      </c>
      <c r="AM319" s="63" t="str">
        <f t="shared" si="50"/>
        <v/>
      </c>
      <c r="AN319" s="63">
        <v>1</v>
      </c>
      <c r="AO319" s="63">
        <f t="shared" si="45"/>
        <v>1</v>
      </c>
      <c r="AP319" s="71" t="s">
        <v>329</v>
      </c>
      <c r="AQ319" s="71" t="s">
        <v>1871</v>
      </c>
      <c r="AR319" s="71" t="s">
        <v>301</v>
      </c>
    </row>
    <row r="320" spans="1:44" ht="15.75" customHeight="1">
      <c r="A320" s="63" t="s">
        <v>1738</v>
      </c>
      <c r="B320" s="63" t="s">
        <v>128</v>
      </c>
      <c r="C320" s="63" t="s">
        <v>1864</v>
      </c>
      <c r="D320" s="63" t="s">
        <v>153</v>
      </c>
      <c r="E320" s="63" t="s">
        <v>1865</v>
      </c>
      <c r="F320" s="63" t="s">
        <v>154</v>
      </c>
      <c r="G320" s="63" t="s">
        <v>1884</v>
      </c>
      <c r="H320" s="63" t="s">
        <v>1885</v>
      </c>
      <c r="I320" s="63" t="s">
        <v>329</v>
      </c>
      <c r="J320" s="63"/>
      <c r="K320" s="63"/>
      <c r="L320" s="63" t="s">
        <v>1795</v>
      </c>
      <c r="M320" s="63" t="s">
        <v>1886</v>
      </c>
      <c r="N320" s="63" t="s">
        <v>1886</v>
      </c>
      <c r="O320" s="63" t="str">
        <f>VLOOKUP(G320,'Sheet 1 (2)'!$H$4:$M$536,6,FALSE)</f>
        <v/>
      </c>
      <c r="P320" s="63" t="str">
        <f t="shared" si="46"/>
        <v>La meta fisica es igual al 20% de personas de 40 años a más programadas para tamizaje de persona con riesgo de glaucoma en el primer y segundo nivel de atención</v>
      </c>
      <c r="Q320" s="91" t="str">
        <f>VLOOKUP(G320,Hoja1!$C$4:$D$146,2,FALSE)</f>
        <v>20%*0081301</v>
      </c>
      <c r="R320" s="63" t="s">
        <v>498</v>
      </c>
      <c r="S320" s="63" t="s">
        <v>651</v>
      </c>
      <c r="T320" s="63" t="str">
        <f>VLOOKUP(G320,'Sheet 1 (2)'!$H$4:$O$536,8,FALSE)</f>
        <v/>
      </c>
      <c r="U320" s="63" t="str">
        <f t="shared" si="48"/>
        <v>SIS</v>
      </c>
      <c r="V320" s="63"/>
      <c r="W320" s="63" t="s">
        <v>304</v>
      </c>
      <c r="X320" s="63" t="str">
        <f>VLOOKUP(G320,'Sheet 1 (2)'!$H$4:$Q$536,10,FALSE)</f>
        <v/>
      </c>
      <c r="Y320" s="63" t="str">
        <f t="shared" si="40"/>
        <v/>
      </c>
      <c r="Z320" s="63" t="s">
        <v>1870</v>
      </c>
      <c r="AA320" s="63" t="s">
        <v>304</v>
      </c>
      <c r="AB320" s="63" t="str">
        <f>VLOOKUP(G320,'Sheet 1 (2)'!$H$4:$S$536,12,FALSE)</f>
        <v/>
      </c>
      <c r="AC320" s="63" t="str">
        <f t="shared" si="47"/>
        <v/>
      </c>
      <c r="AD320" s="63" t="s">
        <v>304</v>
      </c>
      <c r="AE320" s="63" t="str">
        <f>VLOOKUP(G320,'Sheet 1 (2)'!$H$4:$AF$536,25,FALSE)</f>
        <v/>
      </c>
      <c r="AF320" s="63" t="s">
        <v>1887</v>
      </c>
      <c r="AG320" s="63" t="str">
        <f t="shared" si="42"/>
        <v/>
      </c>
      <c r="AH320" s="63" t="s">
        <v>329</v>
      </c>
      <c r="AI320" s="63" t="str">
        <f>VLOOKUP(G320,'Sheet 1 (2)'!$H$4:$AG$536,26,FALSE)</f>
        <v/>
      </c>
      <c r="AJ320" s="63" t="s">
        <v>329</v>
      </c>
      <c r="AK320" s="63" t="s">
        <v>304</v>
      </c>
      <c r="AL320" s="63" t="str">
        <f>VLOOKUP(G320,'Sheet 1 (2)'!$H$4:$AH$536,27,FALSE)</f>
        <v/>
      </c>
      <c r="AM320" s="63" t="str">
        <f t="shared" si="50"/>
        <v/>
      </c>
      <c r="AN320" s="63">
        <v>1</v>
      </c>
      <c r="AO320" s="63">
        <f t="shared" si="45"/>
        <v>1</v>
      </c>
      <c r="AP320" s="71" t="s">
        <v>329</v>
      </c>
      <c r="AQ320" s="71" t="s">
        <v>1871</v>
      </c>
      <c r="AR320" s="71" t="s">
        <v>301</v>
      </c>
    </row>
    <row r="321" spans="1:44" ht="15.75" customHeight="1">
      <c r="A321" s="63" t="s">
        <v>1738</v>
      </c>
      <c r="B321" s="63" t="s">
        <v>128</v>
      </c>
      <c r="C321" s="63" t="s">
        <v>1888</v>
      </c>
      <c r="D321" s="63" t="s">
        <v>155</v>
      </c>
      <c r="E321" s="63" t="s">
        <v>1889</v>
      </c>
      <c r="F321" s="63" t="s">
        <v>156</v>
      </c>
      <c r="G321" s="63" t="s">
        <v>1890</v>
      </c>
      <c r="H321" s="63" t="s">
        <v>1891</v>
      </c>
      <c r="I321" s="63" t="s">
        <v>329</v>
      </c>
      <c r="J321" s="63"/>
      <c r="K321" s="63"/>
      <c r="L321" s="63" t="s">
        <v>1249</v>
      </c>
      <c r="M321" s="63" t="s">
        <v>1892</v>
      </c>
      <c r="N321" s="63" t="s">
        <v>304</v>
      </c>
      <c r="O321" s="63" t="str">
        <f>VLOOKUP(G321,'Sheet 1 (2)'!$H$4:$M$536,6,FALSE)</f>
        <v/>
      </c>
      <c r="P321" s="63" t="str">
        <f t="shared" si="46"/>
        <v/>
      </c>
      <c r="Q321" s="91" t="str">
        <f>VLOOKUP(G321,Hoja1!$C$4:$D$146,2,FALSE)</f>
        <v>100%*0081304</v>
      </c>
      <c r="R321" s="63" t="s">
        <v>498</v>
      </c>
      <c r="S321" s="63" t="s">
        <v>651</v>
      </c>
      <c r="T321" s="63" t="str">
        <f>VLOOKUP(G321,'Sheet 1 (2)'!$H$4:$O$536,8,FALSE)</f>
        <v/>
      </c>
      <c r="U321" s="63" t="str">
        <f t="shared" si="48"/>
        <v>SIS</v>
      </c>
      <c r="V321" s="63"/>
      <c r="W321" s="63" t="s">
        <v>304</v>
      </c>
      <c r="X321" s="63" t="str">
        <f>VLOOKUP(G321,'Sheet 1 (2)'!$H$4:$Q$536,10,FALSE)</f>
        <v/>
      </c>
      <c r="Y321" s="63" t="str">
        <f t="shared" si="40"/>
        <v/>
      </c>
      <c r="Z321" s="63" t="s">
        <v>1893</v>
      </c>
      <c r="AA321" s="63" t="s">
        <v>304</v>
      </c>
      <c r="AB321" s="63" t="str">
        <f>VLOOKUP(G321,'Sheet 1 (2)'!$H$4:$S$536,12,FALSE)</f>
        <v/>
      </c>
      <c r="AC321" s="63" t="str">
        <f t="shared" si="47"/>
        <v/>
      </c>
      <c r="AD321" s="63" t="s">
        <v>304</v>
      </c>
      <c r="AE321" s="63" t="str">
        <f>VLOOKUP(G321,'Sheet 1 (2)'!$H$4:$AF$536,25,FALSE)</f>
        <v/>
      </c>
      <c r="AF321" s="63" t="s">
        <v>632</v>
      </c>
      <c r="AG321" s="63" t="str">
        <f t="shared" si="42"/>
        <v/>
      </c>
      <c r="AH321" s="63" t="s">
        <v>329</v>
      </c>
      <c r="AI321" s="63" t="str">
        <f>VLOOKUP(G321,'Sheet 1 (2)'!$H$4:$AG$536,26,FALSE)</f>
        <v/>
      </c>
      <c r="AJ321" s="63" t="s">
        <v>329</v>
      </c>
      <c r="AK321" s="63" t="s">
        <v>304</v>
      </c>
      <c r="AL321" s="63" t="str">
        <f>VLOOKUP(G321,'Sheet 1 (2)'!$H$4:$AH$536,27,FALSE)</f>
        <v/>
      </c>
      <c r="AM321" s="63" t="str">
        <f t="shared" si="50"/>
        <v/>
      </c>
      <c r="AN321" s="63">
        <v>1</v>
      </c>
      <c r="AO321" s="63">
        <f t="shared" si="45"/>
        <v>1</v>
      </c>
      <c r="AP321" s="71" t="s">
        <v>329</v>
      </c>
      <c r="AQ321" s="71" t="s">
        <v>1871</v>
      </c>
      <c r="AR321" s="71" t="s">
        <v>301</v>
      </c>
    </row>
    <row r="322" spans="1:44" ht="15.75" customHeight="1">
      <c r="A322" s="63" t="s">
        <v>1738</v>
      </c>
      <c r="B322" s="63" t="s">
        <v>128</v>
      </c>
      <c r="C322" s="63" t="s">
        <v>1888</v>
      </c>
      <c r="D322" s="63" t="s">
        <v>155</v>
      </c>
      <c r="E322" s="63" t="s">
        <v>1889</v>
      </c>
      <c r="F322" s="63" t="s">
        <v>156</v>
      </c>
      <c r="G322" s="63" t="s">
        <v>1894</v>
      </c>
      <c r="H322" s="63" t="s">
        <v>1895</v>
      </c>
      <c r="I322" s="63" t="s">
        <v>329</v>
      </c>
      <c r="J322" s="63"/>
      <c r="K322" s="63"/>
      <c r="L322" s="63" t="s">
        <v>1821</v>
      </c>
      <c r="M322" s="63" t="s">
        <v>1892</v>
      </c>
      <c r="N322" s="63" t="s">
        <v>304</v>
      </c>
      <c r="O322" s="63" t="str">
        <f>VLOOKUP(G322,'Sheet 1 (2)'!$H$4:$M$536,6,FALSE)</f>
        <v/>
      </c>
      <c r="P322" s="63" t="str">
        <f t="shared" si="46"/>
        <v/>
      </c>
      <c r="Q322" s="91" t="str">
        <f>VLOOKUP(G322,Hoja1!$C$4:$D$146,2,FALSE)</f>
        <v>100%*0081304</v>
      </c>
      <c r="R322" s="63" t="s">
        <v>498</v>
      </c>
      <c r="S322" s="63" t="s">
        <v>651</v>
      </c>
      <c r="T322" s="63" t="str">
        <f>VLOOKUP(G322,'Sheet 1 (2)'!$H$4:$O$536,8,FALSE)</f>
        <v/>
      </c>
      <c r="U322" s="63" t="str">
        <f t="shared" si="48"/>
        <v>SIS</v>
      </c>
      <c r="V322" s="63"/>
      <c r="W322" s="63" t="s">
        <v>304</v>
      </c>
      <c r="X322" s="63" t="str">
        <f>VLOOKUP(G322,'Sheet 1 (2)'!$H$4:$Q$536,10,FALSE)</f>
        <v/>
      </c>
      <c r="Y322" s="63" t="str">
        <f t="shared" si="40"/>
        <v/>
      </c>
      <c r="Z322" s="63" t="s">
        <v>1896</v>
      </c>
      <c r="AA322" s="63" t="s">
        <v>304</v>
      </c>
      <c r="AB322" s="63" t="str">
        <f>VLOOKUP(G322,'Sheet 1 (2)'!$H$4:$S$536,12,FALSE)</f>
        <v/>
      </c>
      <c r="AC322" s="63" t="str">
        <f t="shared" si="47"/>
        <v/>
      </c>
      <c r="AD322" s="63" t="s">
        <v>304</v>
      </c>
      <c r="AE322" s="63" t="str">
        <f>VLOOKUP(G322,'Sheet 1 (2)'!$H$4:$AF$536,25,FALSE)</f>
        <v/>
      </c>
      <c r="AF322" s="63" t="s">
        <v>418</v>
      </c>
      <c r="AG322" s="63" t="str">
        <f t="shared" si="42"/>
        <v/>
      </c>
      <c r="AH322" s="63" t="s">
        <v>329</v>
      </c>
      <c r="AI322" s="63" t="str">
        <f>VLOOKUP(G322,'Sheet 1 (2)'!$H$4:$AG$536,26,FALSE)</f>
        <v/>
      </c>
      <c r="AJ322" s="63" t="s">
        <v>329</v>
      </c>
      <c r="AK322" s="63" t="s">
        <v>304</v>
      </c>
      <c r="AL322" s="63" t="str">
        <f>VLOOKUP(G322,'Sheet 1 (2)'!$H$4:$AH$536,27,FALSE)</f>
        <v/>
      </c>
      <c r="AM322" s="63" t="str">
        <f t="shared" si="50"/>
        <v/>
      </c>
      <c r="AN322" s="63">
        <v>1</v>
      </c>
      <c r="AO322" s="63">
        <f t="shared" ref="AO322:AO385" si="51">+IF(AJ322="SI",1,0)</f>
        <v>1</v>
      </c>
      <c r="AP322" s="71" t="s">
        <v>329</v>
      </c>
      <c r="AQ322" s="71" t="s">
        <v>1871</v>
      </c>
      <c r="AR322" s="71" t="s">
        <v>301</v>
      </c>
    </row>
    <row r="323" spans="1:44" ht="15.75" customHeight="1">
      <c r="A323" s="63" t="s">
        <v>1738</v>
      </c>
      <c r="B323" s="63" t="s">
        <v>128</v>
      </c>
      <c r="C323" s="63" t="s">
        <v>1897</v>
      </c>
      <c r="D323" s="63" t="s">
        <v>157</v>
      </c>
      <c r="E323" s="63" t="s">
        <v>1898</v>
      </c>
      <c r="F323" s="63" t="s">
        <v>158</v>
      </c>
      <c r="G323" s="63" t="s">
        <v>1899</v>
      </c>
      <c r="H323" s="63" t="s">
        <v>1900</v>
      </c>
      <c r="I323" s="63" t="s">
        <v>329</v>
      </c>
      <c r="J323" s="63"/>
      <c r="K323" s="63"/>
      <c r="L323" s="63" t="s">
        <v>1795</v>
      </c>
      <c r="M323" s="63" t="s">
        <v>1901</v>
      </c>
      <c r="N323" s="63" t="s">
        <v>1902</v>
      </c>
      <c r="O323" s="63" t="str">
        <f>VLOOKUP(G323,'Sheet 1 (2)'!$H$4:$M$536,6,FALSE)</f>
        <v/>
      </c>
      <c r="P323" s="63" t="str">
        <f t="shared" si="46"/>
        <v>La meta fisica es igual al 100 %  de personas con diagnóstico de Diabetes Mellitus del año anterior.</v>
      </c>
      <c r="Q323" s="63" t="str">
        <f>VLOOKUP(G323,Hoja1!$C$4:$D$146,2,FALSE)</f>
        <v>*Se puede obtener con el CIE10</v>
      </c>
      <c r="R323" s="63" t="s">
        <v>498</v>
      </c>
      <c r="S323" s="63" t="s">
        <v>304</v>
      </c>
      <c r="T323" s="63" t="str">
        <f>VLOOKUP(G323,'Sheet 1 (2)'!$H$4:$O$536,8,FALSE)</f>
        <v/>
      </c>
      <c r="U323" s="63" t="str">
        <f t="shared" si="48"/>
        <v/>
      </c>
      <c r="V323" s="63"/>
      <c r="W323" s="63" t="s">
        <v>304</v>
      </c>
      <c r="X323" s="63" t="str">
        <f>VLOOKUP(G323,'Sheet 1 (2)'!$H$4:$Q$536,10,FALSE)</f>
        <v/>
      </c>
      <c r="Y323" s="63" t="str">
        <f t="shared" si="40"/>
        <v/>
      </c>
      <c r="Z323" s="63" t="s">
        <v>1903</v>
      </c>
      <c r="AA323" s="63" t="s">
        <v>1904</v>
      </c>
      <c r="AB323" s="63" t="str">
        <f>VLOOKUP(G323,'Sheet 1 (2)'!$H$4:$S$536,12,FALSE)</f>
        <v/>
      </c>
      <c r="AC323" s="63" t="str">
        <f t="shared" si="47"/>
        <v>E11</v>
      </c>
      <c r="AD323" s="63" t="s">
        <v>304</v>
      </c>
      <c r="AE323" s="63" t="str">
        <f>VLOOKUP(G323,'Sheet 1 (2)'!$H$4:$AF$536,25,FALSE)</f>
        <v/>
      </c>
      <c r="AF323" s="63" t="s">
        <v>334</v>
      </c>
      <c r="AG323" s="63" t="str">
        <f t="shared" si="42"/>
        <v/>
      </c>
      <c r="AH323" s="63" t="s">
        <v>329</v>
      </c>
      <c r="AI323" s="63" t="str">
        <f>VLOOKUP(G323,'Sheet 1 (2)'!$H$4:$AG$536,26,FALSE)</f>
        <v/>
      </c>
      <c r="AJ323" s="63" t="s">
        <v>329</v>
      </c>
      <c r="AK323" s="63" t="s">
        <v>1905</v>
      </c>
      <c r="AL323" s="63" t="str">
        <f>VLOOKUP(G323,'Sheet 1 (2)'!$H$4:$AH$536,27,FALSE)</f>
        <v/>
      </c>
      <c r="AM323" s="63" t="str">
        <f t="shared" si="50"/>
        <v>NOS DIERON EL CIE10</v>
      </c>
      <c r="AN323" s="63">
        <v>1</v>
      </c>
      <c r="AO323" s="63">
        <f t="shared" si="51"/>
        <v>1</v>
      </c>
      <c r="AP323" s="71" t="s">
        <v>329</v>
      </c>
      <c r="AQ323" s="71" t="s">
        <v>1871</v>
      </c>
      <c r="AR323" s="71" t="s">
        <v>301</v>
      </c>
    </row>
    <row r="324" spans="1:44" ht="15.75" customHeight="1">
      <c r="A324" s="63" t="s">
        <v>1738</v>
      </c>
      <c r="B324" s="63" t="s">
        <v>128</v>
      </c>
      <c r="C324" s="63" t="s">
        <v>1897</v>
      </c>
      <c r="D324" s="63" t="s">
        <v>157</v>
      </c>
      <c r="E324" s="63" t="s">
        <v>1898</v>
      </c>
      <c r="F324" s="63" t="s">
        <v>158</v>
      </c>
      <c r="G324" s="63" t="s">
        <v>1906</v>
      </c>
      <c r="H324" s="63" t="s">
        <v>1907</v>
      </c>
      <c r="I324" s="63" t="s">
        <v>329</v>
      </c>
      <c r="J324" s="63"/>
      <c r="K324" s="63"/>
      <c r="L324" s="63" t="s">
        <v>1795</v>
      </c>
      <c r="M324" s="63" t="s">
        <v>1908</v>
      </c>
      <c r="N324" s="63" t="s">
        <v>1908</v>
      </c>
      <c r="O324" s="63" t="str">
        <f>VLOOKUP(G324,'Sheet 1 (2)'!$H$4:$M$536,6,FALSE)</f>
        <v/>
      </c>
      <c r="P324" s="63" t="str">
        <f t="shared" si="46"/>
        <v>La meta fisica es igual al 100% de personas programadas en la detección de personas con diabetes mellitus con riesgo de retinopatía diabética</v>
      </c>
      <c r="Q324" s="91" t="str">
        <f>VLOOKUP(G324,Hoja1!$C$4:$D$146,2,FALSE)</f>
        <v>100%*0086501</v>
      </c>
      <c r="R324" s="63" t="s">
        <v>498</v>
      </c>
      <c r="S324" s="63" t="s">
        <v>304</v>
      </c>
      <c r="T324" s="63" t="str">
        <f>VLOOKUP(G324,'Sheet 1 (2)'!$H$4:$O$536,8,FALSE)</f>
        <v/>
      </c>
      <c r="U324" s="63" t="str">
        <f t="shared" si="48"/>
        <v/>
      </c>
      <c r="V324" s="63"/>
      <c r="W324" s="63" t="s">
        <v>304</v>
      </c>
      <c r="X324" s="63" t="str">
        <f>VLOOKUP(G324,'Sheet 1 (2)'!$H$4:$Q$536,10,FALSE)</f>
        <v/>
      </c>
      <c r="Y324" s="63" t="str">
        <f t="shared" si="40"/>
        <v/>
      </c>
      <c r="Z324" s="63" t="s">
        <v>1909</v>
      </c>
      <c r="AA324" s="63" t="s">
        <v>304</v>
      </c>
      <c r="AB324" s="63" t="str">
        <f>VLOOKUP(G324,'Sheet 1 (2)'!$H$4:$S$536,12,FALSE)</f>
        <v/>
      </c>
      <c r="AC324" s="63" t="str">
        <f t="shared" si="47"/>
        <v/>
      </c>
      <c r="AD324" s="63" t="s">
        <v>304</v>
      </c>
      <c r="AE324" s="63" t="str">
        <f>VLOOKUP(G324,'Sheet 1 (2)'!$H$4:$AF$536,25,FALSE)</f>
        <v/>
      </c>
      <c r="AF324" s="63" t="s">
        <v>326</v>
      </c>
      <c r="AG324" s="63" t="str">
        <f t="shared" si="42"/>
        <v/>
      </c>
      <c r="AH324" s="63" t="s">
        <v>329</v>
      </c>
      <c r="AI324" s="63" t="str">
        <f>VLOOKUP(G324,'Sheet 1 (2)'!$H$4:$AG$536,26,FALSE)</f>
        <v/>
      </c>
      <c r="AJ324" s="63" t="s">
        <v>329</v>
      </c>
      <c r="AK324" s="63" t="s">
        <v>304</v>
      </c>
      <c r="AL324" s="63" t="str">
        <f>VLOOKUP(G324,'Sheet 1 (2)'!$H$4:$AH$536,27,FALSE)</f>
        <v/>
      </c>
      <c r="AM324" s="63" t="str">
        <f t="shared" si="50"/>
        <v/>
      </c>
      <c r="AN324" s="63">
        <v>1</v>
      </c>
      <c r="AO324" s="63">
        <f t="shared" si="51"/>
        <v>1</v>
      </c>
      <c r="AP324" s="71" t="s">
        <v>329</v>
      </c>
      <c r="AQ324" s="71" t="s">
        <v>1871</v>
      </c>
      <c r="AR324" s="71" t="s">
        <v>301</v>
      </c>
    </row>
    <row r="325" spans="1:44" ht="15.75" customHeight="1">
      <c r="A325" s="63" t="s">
        <v>1738</v>
      </c>
      <c r="B325" s="63" t="s">
        <v>128</v>
      </c>
      <c r="C325" s="63" t="s">
        <v>1897</v>
      </c>
      <c r="D325" s="63" t="s">
        <v>157</v>
      </c>
      <c r="E325" s="63" t="s">
        <v>1898</v>
      </c>
      <c r="F325" s="63" t="s">
        <v>158</v>
      </c>
      <c r="G325" s="63" t="s">
        <v>1910</v>
      </c>
      <c r="H325" s="63" t="s">
        <v>1911</v>
      </c>
      <c r="I325" s="63" t="s">
        <v>329</v>
      </c>
      <c r="J325" s="63"/>
      <c r="K325" s="63"/>
      <c r="L325" s="63" t="s">
        <v>302</v>
      </c>
      <c r="M325" s="63" t="s">
        <v>1912</v>
      </c>
      <c r="N325" s="63" t="s">
        <v>1912</v>
      </c>
      <c r="O325" s="63" t="str">
        <f>VLOOKUP(G325,'Sheet 1 (2)'!$H$4:$M$536,6,FALSE)</f>
        <v/>
      </c>
      <c r="P325" s="63" t="str">
        <f t="shared" si="46"/>
        <v>La meta fisica es igual al 100% de personas diabéticas programadas para evaluación ocular con riesgo de Retinopatía Diabética</v>
      </c>
      <c r="Q325" s="91" t="str">
        <f>VLOOKUP(G325,Hoja1!$C$4:$D$146,2,FALSE)</f>
        <v>100%*0086502</v>
      </c>
      <c r="R325" s="63" t="s">
        <v>498</v>
      </c>
      <c r="S325" s="63" t="s">
        <v>304</v>
      </c>
      <c r="T325" s="63" t="str">
        <f>VLOOKUP(G325,'Sheet 1 (2)'!$H$4:$O$536,8,FALSE)</f>
        <v/>
      </c>
      <c r="U325" s="63" t="str">
        <f t="shared" si="48"/>
        <v/>
      </c>
      <c r="V325" s="63"/>
      <c r="W325" s="63" t="s">
        <v>304</v>
      </c>
      <c r="X325" s="63" t="str">
        <f>VLOOKUP(G325,'Sheet 1 (2)'!$H$4:$Q$536,10,FALSE)</f>
        <v/>
      </c>
      <c r="Y325" s="63" t="str">
        <f t="shared" si="40"/>
        <v/>
      </c>
      <c r="Z325" s="63" t="s">
        <v>1913</v>
      </c>
      <c r="AA325" s="63" t="s">
        <v>304</v>
      </c>
      <c r="AB325" s="63" t="str">
        <f>VLOOKUP(G325,'Sheet 1 (2)'!$H$4:$S$536,12,FALSE)</f>
        <v/>
      </c>
      <c r="AC325" s="63" t="str">
        <f t="shared" si="47"/>
        <v/>
      </c>
      <c r="AD325" s="63" t="s">
        <v>304</v>
      </c>
      <c r="AE325" s="63" t="str">
        <f>VLOOKUP(G325,'Sheet 1 (2)'!$H$4:$AF$536,25,FALSE)</f>
        <v/>
      </c>
      <c r="AF325" s="63" t="s">
        <v>334</v>
      </c>
      <c r="AG325" s="63" t="str">
        <f t="shared" si="42"/>
        <v/>
      </c>
      <c r="AH325" s="63" t="s">
        <v>329</v>
      </c>
      <c r="AI325" s="63" t="str">
        <f>VLOOKUP(G325,'Sheet 1 (2)'!$H$4:$AG$536,26,FALSE)</f>
        <v/>
      </c>
      <c r="AJ325" s="63" t="s">
        <v>329</v>
      </c>
      <c r="AK325" s="63" t="s">
        <v>304</v>
      </c>
      <c r="AL325" s="63" t="str">
        <f>VLOOKUP(G325,'Sheet 1 (2)'!$H$4:$AH$536,27,FALSE)</f>
        <v/>
      </c>
      <c r="AM325" s="63" t="str">
        <f t="shared" si="50"/>
        <v/>
      </c>
      <c r="AN325" s="63">
        <v>1</v>
      </c>
      <c r="AO325" s="63">
        <f t="shared" si="51"/>
        <v>1</v>
      </c>
      <c r="AP325" s="71" t="s">
        <v>329</v>
      </c>
      <c r="AQ325" s="71" t="s">
        <v>1871</v>
      </c>
      <c r="AR325" s="71" t="s">
        <v>301</v>
      </c>
    </row>
    <row r="326" spans="1:44" ht="15.75" customHeight="1">
      <c r="A326" s="63" t="s">
        <v>1738</v>
      </c>
      <c r="B326" s="63" t="s">
        <v>128</v>
      </c>
      <c r="C326" s="63" t="s">
        <v>1897</v>
      </c>
      <c r="D326" s="63" t="s">
        <v>157</v>
      </c>
      <c r="E326" s="63" t="s">
        <v>1898</v>
      </c>
      <c r="F326" s="63" t="s">
        <v>158</v>
      </c>
      <c r="G326" s="63" t="s">
        <v>1914</v>
      </c>
      <c r="H326" s="63" t="s">
        <v>1915</v>
      </c>
      <c r="I326" s="63" t="s">
        <v>301</v>
      </c>
      <c r="J326" s="63"/>
      <c r="K326" s="63"/>
      <c r="L326" s="63" t="s">
        <v>1813</v>
      </c>
      <c r="M326" s="63" t="s">
        <v>1916</v>
      </c>
      <c r="N326" s="63" t="s">
        <v>1916</v>
      </c>
      <c r="O326" s="63" t="str">
        <f>VLOOKUP(G326,'Sheet 1 (2)'!$H$4:$M$536,6,FALSE)</f>
        <v/>
      </c>
      <c r="P326" s="63" t="str">
        <f t="shared" si="46"/>
        <v>La meta fisica es igual al 100% de personas diabéticas programadas para evaluación ocular con riesgo de Retinopatía Diabética.</v>
      </c>
      <c r="Q326" s="91" t="str">
        <f>VLOOKUP(G326,Hoja1!$C$4:$D$146,2,FALSE)</f>
        <v>100%*0086502</v>
      </c>
      <c r="R326" s="63" t="s">
        <v>498</v>
      </c>
      <c r="S326" s="63" t="s">
        <v>304</v>
      </c>
      <c r="T326" s="63" t="str">
        <f>VLOOKUP(G326,'Sheet 1 (2)'!$H$4:$O$536,8,FALSE)</f>
        <v/>
      </c>
      <c r="U326" s="63" t="str">
        <f t="shared" si="48"/>
        <v/>
      </c>
      <c r="V326" s="63"/>
      <c r="W326" s="63" t="s">
        <v>304</v>
      </c>
      <c r="X326" s="63" t="str">
        <f>VLOOKUP(G326,'Sheet 1 (2)'!$H$4:$Q$536,10,FALSE)</f>
        <v/>
      </c>
      <c r="Y326" s="63" t="str">
        <f t="shared" si="40"/>
        <v/>
      </c>
      <c r="Z326" s="63" t="s">
        <v>1917</v>
      </c>
      <c r="AA326" s="63" t="s">
        <v>304</v>
      </c>
      <c r="AB326" s="63" t="str">
        <f>VLOOKUP(G326,'Sheet 1 (2)'!$H$4:$S$536,12,FALSE)</f>
        <v/>
      </c>
      <c r="AC326" s="63" t="str">
        <f t="shared" si="47"/>
        <v/>
      </c>
      <c r="AD326" s="63" t="s">
        <v>304</v>
      </c>
      <c r="AE326" s="63" t="str">
        <f>VLOOKUP(G326,'Sheet 1 (2)'!$H$4:$AF$536,25,FALSE)</f>
        <v/>
      </c>
      <c r="AF326" s="63" t="s">
        <v>334</v>
      </c>
      <c r="AG326" s="63" t="str">
        <f t="shared" si="42"/>
        <v/>
      </c>
      <c r="AH326" s="63" t="s">
        <v>329</v>
      </c>
      <c r="AI326" s="63" t="str">
        <f>VLOOKUP(G326,'Sheet 1 (2)'!$H$4:$AG$536,26,FALSE)</f>
        <v/>
      </c>
      <c r="AJ326" s="63" t="s">
        <v>329</v>
      </c>
      <c r="AK326" s="63" t="s">
        <v>304</v>
      </c>
      <c r="AL326" s="63" t="str">
        <f>VLOOKUP(G326,'Sheet 1 (2)'!$H$4:$AH$536,27,FALSE)</f>
        <v/>
      </c>
      <c r="AM326" s="63" t="str">
        <f t="shared" si="50"/>
        <v/>
      </c>
      <c r="AN326" s="63">
        <v>1</v>
      </c>
      <c r="AO326" s="63">
        <f t="shared" si="51"/>
        <v>1</v>
      </c>
      <c r="AP326" s="71" t="s">
        <v>329</v>
      </c>
      <c r="AQ326" s="71" t="s">
        <v>1871</v>
      </c>
      <c r="AR326" s="71" t="s">
        <v>301</v>
      </c>
    </row>
    <row r="327" spans="1:44" ht="15.75" customHeight="1">
      <c r="A327" s="63" t="s">
        <v>1738</v>
      </c>
      <c r="B327" s="63" t="s">
        <v>128</v>
      </c>
      <c r="C327" s="63" t="s">
        <v>1897</v>
      </c>
      <c r="D327" s="63" t="s">
        <v>157</v>
      </c>
      <c r="E327" s="63" t="s">
        <v>1898</v>
      </c>
      <c r="F327" s="63" t="s">
        <v>158</v>
      </c>
      <c r="G327" s="63" t="s">
        <v>1918</v>
      </c>
      <c r="H327" s="63" t="s">
        <v>1919</v>
      </c>
      <c r="I327" s="63" t="s">
        <v>329</v>
      </c>
      <c r="J327" s="63"/>
      <c r="K327" s="63"/>
      <c r="L327" s="63" t="s">
        <v>1795</v>
      </c>
      <c r="M327" s="63" t="s">
        <v>1920</v>
      </c>
      <c r="N327" s="63" t="s">
        <v>1921</v>
      </c>
      <c r="O327" s="63" t="str">
        <f>VLOOKUP(G327,'Sheet 1 (2)'!$H$4:$M$536,6,FALSE)</f>
        <v/>
      </c>
      <c r="P327" s="63" t="str">
        <f t="shared" si="46"/>
        <v>La meta fisica es igual al 10%  más del total de las personas  con diagnóstico de Retinopatía Diabética del año anterior.</v>
      </c>
      <c r="Q327" s="91" t="str">
        <f>VLOOKUP(G327,Hoja1!$C$4:$D$146,2,FALSE)</f>
        <v>25%*0086504</v>
      </c>
      <c r="R327" s="63" t="s">
        <v>498</v>
      </c>
      <c r="S327" s="63" t="s">
        <v>304</v>
      </c>
      <c r="T327" s="63" t="str">
        <f>VLOOKUP(G327,'Sheet 1 (2)'!$H$4:$O$536,8,FALSE)</f>
        <v/>
      </c>
      <c r="U327" s="63" t="str">
        <f t="shared" si="48"/>
        <v/>
      </c>
      <c r="V327" s="63"/>
      <c r="W327" s="63" t="s">
        <v>304</v>
      </c>
      <c r="X327" s="63" t="str">
        <f>VLOOKUP(G327,'Sheet 1 (2)'!$H$4:$Q$536,10,FALSE)</f>
        <v/>
      </c>
      <c r="Y327" s="63" t="str">
        <f t="shared" si="40"/>
        <v/>
      </c>
      <c r="Z327" s="63" t="s">
        <v>1922</v>
      </c>
      <c r="AA327" s="63" t="s">
        <v>304</v>
      </c>
      <c r="AB327" s="63" t="str">
        <f>VLOOKUP(G327,'Sheet 1 (2)'!$H$4:$S$536,12,FALSE)</f>
        <v/>
      </c>
      <c r="AC327" s="63" t="str">
        <f t="shared" si="47"/>
        <v/>
      </c>
      <c r="AD327" s="63" t="s">
        <v>304</v>
      </c>
      <c r="AE327" s="63" t="str">
        <f>VLOOKUP(G327,'Sheet 1 (2)'!$H$4:$AF$536,25,FALSE)</f>
        <v/>
      </c>
      <c r="AF327" s="63" t="s">
        <v>418</v>
      </c>
      <c r="AG327" s="63" t="str">
        <f t="shared" si="42"/>
        <v/>
      </c>
      <c r="AH327" s="63" t="s">
        <v>329</v>
      </c>
      <c r="AI327" s="63" t="str">
        <f>VLOOKUP(G327,'Sheet 1 (2)'!$H$4:$AG$536,26,FALSE)</f>
        <v/>
      </c>
      <c r="AJ327" s="63" t="s">
        <v>329</v>
      </c>
      <c r="AK327" s="63" t="s">
        <v>304</v>
      </c>
      <c r="AL327" s="63" t="str">
        <f>VLOOKUP(G327,'Sheet 1 (2)'!$H$4:$AH$536,27,FALSE)</f>
        <v/>
      </c>
      <c r="AM327" s="63" t="str">
        <f t="shared" si="50"/>
        <v/>
      </c>
      <c r="AN327" s="63">
        <v>1</v>
      </c>
      <c r="AO327" s="63">
        <f t="shared" si="51"/>
        <v>1</v>
      </c>
      <c r="AP327" s="71" t="s">
        <v>329</v>
      </c>
      <c r="AQ327" s="71" t="s">
        <v>1871</v>
      </c>
      <c r="AR327" s="71" t="s">
        <v>301</v>
      </c>
    </row>
    <row r="328" spans="1:44" ht="15.75" customHeight="1">
      <c r="A328" s="63" t="s">
        <v>1738</v>
      </c>
      <c r="B328" s="63" t="s">
        <v>128</v>
      </c>
      <c r="C328" s="63" t="s">
        <v>1897</v>
      </c>
      <c r="D328" s="63" t="s">
        <v>157</v>
      </c>
      <c r="E328" s="63" t="s">
        <v>1898</v>
      </c>
      <c r="F328" s="63" t="s">
        <v>158</v>
      </c>
      <c r="G328" s="63" t="s">
        <v>1923</v>
      </c>
      <c r="H328" s="63" t="s">
        <v>1924</v>
      </c>
      <c r="I328" s="63" t="s">
        <v>329</v>
      </c>
      <c r="J328" s="63"/>
      <c r="K328" s="63"/>
      <c r="L328" s="63" t="s">
        <v>1795</v>
      </c>
      <c r="M328" s="63" t="s">
        <v>1925</v>
      </c>
      <c r="N328" s="63" t="s">
        <v>1925</v>
      </c>
      <c r="O328" s="63" t="str">
        <f>VLOOKUP(G328,'Sheet 1 (2)'!$H$4:$M$536,6,FALSE)</f>
        <v/>
      </c>
      <c r="P328" s="63" t="str">
        <f t="shared" si="46"/>
        <v>La meta fisica es igual al 100% de personas programadas con diagnóstico de Retinopatía Diabética</v>
      </c>
      <c r="Q328" s="91" t="str">
        <f>VLOOKUP(G328,Hoja1!$C$4:$D$146,2,FALSE)</f>
        <v>100%*0086505</v>
      </c>
      <c r="R328" s="63" t="s">
        <v>498</v>
      </c>
      <c r="S328" s="63" t="s">
        <v>304</v>
      </c>
      <c r="T328" s="63" t="str">
        <f>VLOOKUP(G328,'Sheet 1 (2)'!$H$4:$O$536,8,FALSE)</f>
        <v/>
      </c>
      <c r="U328" s="63" t="str">
        <f t="shared" si="48"/>
        <v/>
      </c>
      <c r="V328" s="63"/>
      <c r="W328" s="63" t="s">
        <v>304</v>
      </c>
      <c r="X328" s="63" t="str">
        <f>VLOOKUP(G328,'Sheet 1 (2)'!$H$4:$Q$536,10,FALSE)</f>
        <v/>
      </c>
      <c r="Y328" s="63" t="str">
        <f t="shared" si="40"/>
        <v/>
      </c>
      <c r="Z328" s="63" t="s">
        <v>1926</v>
      </c>
      <c r="AA328" s="63" t="s">
        <v>304</v>
      </c>
      <c r="AB328" s="63" t="str">
        <f>VLOOKUP(G328,'Sheet 1 (2)'!$H$4:$S$536,12,FALSE)</f>
        <v/>
      </c>
      <c r="AC328" s="63" t="str">
        <f t="shared" si="47"/>
        <v/>
      </c>
      <c r="AD328" s="63" t="s">
        <v>304</v>
      </c>
      <c r="AE328" s="63" t="str">
        <f>VLOOKUP(G328,'Sheet 1 (2)'!$H$4:$AF$536,25,FALSE)</f>
        <v/>
      </c>
      <c r="AF328" s="63" t="s">
        <v>418</v>
      </c>
      <c r="AG328" s="63" t="str">
        <f t="shared" si="42"/>
        <v/>
      </c>
      <c r="AH328" s="63" t="s">
        <v>329</v>
      </c>
      <c r="AI328" s="63" t="str">
        <f>VLOOKUP(G328,'Sheet 1 (2)'!$H$4:$AG$536,26,FALSE)</f>
        <v/>
      </c>
      <c r="AJ328" s="63" t="s">
        <v>329</v>
      </c>
      <c r="AK328" s="63" t="s">
        <v>304</v>
      </c>
      <c r="AL328" s="63" t="str">
        <f>VLOOKUP(G328,'Sheet 1 (2)'!$H$4:$AH$536,27,FALSE)</f>
        <v/>
      </c>
      <c r="AM328" s="63" t="str">
        <f t="shared" si="50"/>
        <v/>
      </c>
      <c r="AN328" s="63">
        <v>1</v>
      </c>
      <c r="AO328" s="63">
        <f t="shared" si="51"/>
        <v>1</v>
      </c>
      <c r="AP328" s="71" t="s">
        <v>329</v>
      </c>
      <c r="AQ328" s="71" t="s">
        <v>1871</v>
      </c>
      <c r="AR328" s="71" t="s">
        <v>301</v>
      </c>
    </row>
    <row r="329" spans="1:44" ht="15.75" customHeight="1">
      <c r="A329" s="63" t="s">
        <v>1738</v>
      </c>
      <c r="B329" s="63" t="s">
        <v>128</v>
      </c>
      <c r="C329" s="63" t="s">
        <v>1897</v>
      </c>
      <c r="D329" s="63" t="s">
        <v>157</v>
      </c>
      <c r="E329" s="63" t="s">
        <v>1898</v>
      </c>
      <c r="F329" s="63" t="s">
        <v>158</v>
      </c>
      <c r="G329" s="63" t="s">
        <v>1927</v>
      </c>
      <c r="H329" s="63" t="s">
        <v>1928</v>
      </c>
      <c r="I329" s="63" t="s">
        <v>329</v>
      </c>
      <c r="J329" s="63"/>
      <c r="K329" s="63"/>
      <c r="L329" s="63" t="s">
        <v>1795</v>
      </c>
      <c r="M329" s="63" t="s">
        <v>1929</v>
      </c>
      <c r="N329" s="63" t="s">
        <v>1929</v>
      </c>
      <c r="O329" s="63" t="str">
        <f>VLOOKUP(G329,'Sheet 1 (2)'!$H$4:$M$536,6,FALSE)</f>
        <v/>
      </c>
      <c r="P329" s="63" t="str">
        <f t="shared" si="46"/>
        <v>La meta fisica es igual al 100% de personas programadas con diagnóstico de Retinopatía Diabética.</v>
      </c>
      <c r="Q329" s="91" t="str">
        <f>VLOOKUP(G329,Hoja1!$C$4:$D$146,2,FALSE)</f>
        <v>100%*0086505</v>
      </c>
      <c r="R329" s="63" t="s">
        <v>498</v>
      </c>
      <c r="S329" s="63" t="s">
        <v>304</v>
      </c>
      <c r="T329" s="63" t="str">
        <f>VLOOKUP(G329,'Sheet 1 (2)'!$H$4:$O$536,8,FALSE)</f>
        <v/>
      </c>
      <c r="U329" s="63" t="str">
        <f t="shared" si="48"/>
        <v/>
      </c>
      <c r="V329" s="63"/>
      <c r="W329" s="63" t="s">
        <v>304</v>
      </c>
      <c r="X329" s="63" t="str">
        <f>VLOOKUP(G329,'Sheet 1 (2)'!$H$4:$Q$536,10,FALSE)</f>
        <v/>
      </c>
      <c r="Y329" s="63" t="str">
        <f t="shared" si="40"/>
        <v/>
      </c>
      <c r="Z329" s="63" t="s">
        <v>1930</v>
      </c>
      <c r="AA329" s="63" t="s">
        <v>304</v>
      </c>
      <c r="AB329" s="63" t="str">
        <f>VLOOKUP(G329,'Sheet 1 (2)'!$H$4:$S$536,12,FALSE)</f>
        <v/>
      </c>
      <c r="AC329" s="63" t="str">
        <f t="shared" si="47"/>
        <v/>
      </c>
      <c r="AD329" s="63" t="s">
        <v>304</v>
      </c>
      <c r="AE329" s="63" t="str">
        <f>VLOOKUP(G329,'Sheet 1 (2)'!$H$4:$AF$536,25,FALSE)</f>
        <v/>
      </c>
      <c r="AF329" s="63" t="s">
        <v>418</v>
      </c>
      <c r="AG329" s="63" t="str">
        <f t="shared" si="42"/>
        <v/>
      </c>
      <c r="AH329" s="63" t="s">
        <v>329</v>
      </c>
      <c r="AI329" s="63" t="str">
        <f>VLOOKUP(G329,'Sheet 1 (2)'!$H$4:$AG$536,26,FALSE)</f>
        <v/>
      </c>
      <c r="AJ329" s="63" t="s">
        <v>329</v>
      </c>
      <c r="AK329" s="63" t="s">
        <v>304</v>
      </c>
      <c r="AL329" s="63" t="str">
        <f>VLOOKUP(G329,'Sheet 1 (2)'!$H$4:$AH$536,27,FALSE)</f>
        <v/>
      </c>
      <c r="AM329" s="63" t="str">
        <f t="shared" si="50"/>
        <v/>
      </c>
      <c r="AN329" s="63">
        <v>1</v>
      </c>
      <c r="AO329" s="63">
        <f t="shared" si="51"/>
        <v>1</v>
      </c>
      <c r="AP329" s="71" t="s">
        <v>329</v>
      </c>
      <c r="AQ329" s="71" t="s">
        <v>1871</v>
      </c>
      <c r="AR329" s="71" t="s">
        <v>301</v>
      </c>
    </row>
    <row r="330" spans="1:44" ht="15.75" customHeight="1">
      <c r="A330" s="63" t="s">
        <v>1738</v>
      </c>
      <c r="B330" s="63" t="s">
        <v>128</v>
      </c>
      <c r="C330" s="63" t="s">
        <v>1897</v>
      </c>
      <c r="D330" s="63" t="s">
        <v>157</v>
      </c>
      <c r="E330" s="63" t="s">
        <v>1931</v>
      </c>
      <c r="F330" s="63" t="s">
        <v>159</v>
      </c>
      <c r="G330" s="63" t="s">
        <v>1932</v>
      </c>
      <c r="H330" s="63" t="s">
        <v>1933</v>
      </c>
      <c r="I330" s="63" t="s">
        <v>329</v>
      </c>
      <c r="J330" s="63"/>
      <c r="K330" s="63"/>
      <c r="L330" s="63" t="s">
        <v>1249</v>
      </c>
      <c r="M330" s="63" t="s">
        <v>1934</v>
      </c>
      <c r="N330" s="63" t="s">
        <v>1934</v>
      </c>
      <c r="O330" s="63" t="str">
        <f>VLOOKUP(G330,'Sheet 1 (2)'!$H$4:$M$536,6,FALSE)</f>
        <v/>
      </c>
      <c r="P330" s="63" t="str">
        <f t="shared" si="46"/>
        <v>La meta fisica es igual al 60% de personas programadas para diagnóstico de Retinopatía Diabética.</v>
      </c>
      <c r="Q330" s="91" t="str">
        <f>VLOOKUP(G330,Hoja1!$C$4:$D$146,2,FALSE)</f>
        <v>60%*0086505</v>
      </c>
      <c r="R330" s="63" t="s">
        <v>498</v>
      </c>
      <c r="S330" s="63" t="s">
        <v>304</v>
      </c>
      <c r="T330" s="63" t="str">
        <f>VLOOKUP(G330,'Sheet 1 (2)'!$H$4:$O$536,8,FALSE)</f>
        <v/>
      </c>
      <c r="U330" s="63" t="str">
        <f t="shared" si="48"/>
        <v/>
      </c>
      <c r="V330" s="63"/>
      <c r="W330" s="63" t="s">
        <v>304</v>
      </c>
      <c r="X330" s="63" t="str">
        <f>VLOOKUP(G330,'Sheet 1 (2)'!$H$4:$Q$536,10,FALSE)</f>
        <v/>
      </c>
      <c r="Y330" s="63" t="str">
        <f t="shared" si="40"/>
        <v/>
      </c>
      <c r="Z330" s="63" t="s">
        <v>1935</v>
      </c>
      <c r="AA330" s="63" t="s">
        <v>304</v>
      </c>
      <c r="AB330" s="63" t="str">
        <f>VLOOKUP(G330,'Sheet 1 (2)'!$H$4:$S$536,12,FALSE)</f>
        <v/>
      </c>
      <c r="AC330" s="63" t="str">
        <f t="shared" si="47"/>
        <v/>
      </c>
      <c r="AD330" s="63" t="s">
        <v>304</v>
      </c>
      <c r="AE330" s="63" t="str">
        <f>VLOOKUP(G330,'Sheet 1 (2)'!$H$4:$AF$536,25,FALSE)</f>
        <v/>
      </c>
      <c r="AF330" s="63" t="s">
        <v>863</v>
      </c>
      <c r="AG330" s="63" t="str">
        <f t="shared" si="42"/>
        <v/>
      </c>
      <c r="AH330" s="63" t="s">
        <v>329</v>
      </c>
      <c r="AI330" s="63" t="str">
        <f>VLOOKUP(G330,'Sheet 1 (2)'!$H$4:$AG$536,26,FALSE)</f>
        <v/>
      </c>
      <c r="AJ330" s="63" t="s">
        <v>329</v>
      </c>
      <c r="AK330" s="63" t="s">
        <v>304</v>
      </c>
      <c r="AL330" s="63" t="str">
        <f>VLOOKUP(G330,'Sheet 1 (2)'!$H$4:$AH$536,27,FALSE)</f>
        <v/>
      </c>
      <c r="AM330" s="63" t="str">
        <f t="shared" si="50"/>
        <v/>
      </c>
      <c r="AN330" s="63">
        <v>1</v>
      </c>
      <c r="AO330" s="63">
        <f t="shared" si="51"/>
        <v>1</v>
      </c>
      <c r="AP330" s="71" t="s">
        <v>329</v>
      </c>
      <c r="AQ330" s="71" t="s">
        <v>1871</v>
      </c>
      <c r="AR330" s="71" t="s">
        <v>301</v>
      </c>
    </row>
    <row r="331" spans="1:44" ht="15.75" customHeight="1">
      <c r="A331" s="63" t="s">
        <v>1738</v>
      </c>
      <c r="B331" s="63" t="s">
        <v>128</v>
      </c>
      <c r="C331" s="63" t="s">
        <v>1897</v>
      </c>
      <c r="D331" s="63" t="s">
        <v>157</v>
      </c>
      <c r="E331" s="63" t="s">
        <v>1931</v>
      </c>
      <c r="F331" s="63" t="s">
        <v>159</v>
      </c>
      <c r="G331" s="63" t="s">
        <v>1936</v>
      </c>
      <c r="H331" s="63" t="s">
        <v>1937</v>
      </c>
      <c r="I331" s="63" t="s">
        <v>329</v>
      </c>
      <c r="J331" s="63"/>
      <c r="K331" s="63"/>
      <c r="L331" s="63" t="s">
        <v>1249</v>
      </c>
      <c r="M331" s="63" t="s">
        <v>1938</v>
      </c>
      <c r="N331" s="63" t="s">
        <v>1938</v>
      </c>
      <c r="O331" s="63" t="str">
        <f>VLOOKUP(G331,'Sheet 1 (2)'!$H$4:$M$536,6,FALSE)</f>
        <v/>
      </c>
      <c r="P331" s="63" t="str">
        <f t="shared" si="46"/>
        <v>La meta fisica es igual al 35% de personas programadas para diagnóstico de Retinopatía Diabética.</v>
      </c>
      <c r="Q331" s="91" t="str">
        <f>VLOOKUP(G331,Hoja1!$C$4:$D$146,2,FALSE)</f>
        <v>35%*0086505</v>
      </c>
      <c r="R331" s="63" t="s">
        <v>498</v>
      </c>
      <c r="S331" s="63" t="s">
        <v>304</v>
      </c>
      <c r="T331" s="63" t="str">
        <f>VLOOKUP(G331,'Sheet 1 (2)'!$H$4:$O$536,8,FALSE)</f>
        <v/>
      </c>
      <c r="U331" s="63" t="str">
        <f t="shared" si="48"/>
        <v/>
      </c>
      <c r="V331" s="63"/>
      <c r="W331" s="63" t="s">
        <v>304</v>
      </c>
      <c r="X331" s="63" t="str">
        <f>VLOOKUP(G331,'Sheet 1 (2)'!$H$4:$Q$536,10,FALSE)</f>
        <v/>
      </c>
      <c r="Y331" s="63" t="str">
        <f t="shared" si="40"/>
        <v/>
      </c>
      <c r="Z331" s="63" t="s">
        <v>1939</v>
      </c>
      <c r="AA331" s="63" t="s">
        <v>304</v>
      </c>
      <c r="AB331" s="63" t="str">
        <f>VLOOKUP(G331,'Sheet 1 (2)'!$H$4:$S$536,12,FALSE)</f>
        <v/>
      </c>
      <c r="AC331" s="63" t="str">
        <f t="shared" si="47"/>
        <v/>
      </c>
      <c r="AD331" s="63" t="s">
        <v>304</v>
      </c>
      <c r="AE331" s="63" t="str">
        <f>VLOOKUP(G331,'Sheet 1 (2)'!$H$4:$AF$536,25,FALSE)</f>
        <v/>
      </c>
      <c r="AF331" s="63" t="s">
        <v>863</v>
      </c>
      <c r="AG331" s="63" t="str">
        <f t="shared" si="42"/>
        <v/>
      </c>
      <c r="AH331" s="63" t="s">
        <v>329</v>
      </c>
      <c r="AI331" s="63" t="str">
        <f>VLOOKUP(G331,'Sheet 1 (2)'!$H$4:$AG$536,26,FALSE)</f>
        <v/>
      </c>
      <c r="AJ331" s="63" t="s">
        <v>329</v>
      </c>
      <c r="AK331" s="63" t="s">
        <v>304</v>
      </c>
      <c r="AL331" s="63" t="str">
        <f>VLOOKUP(G331,'Sheet 1 (2)'!$H$4:$AH$536,27,FALSE)</f>
        <v/>
      </c>
      <c r="AM331" s="63" t="str">
        <f t="shared" si="50"/>
        <v/>
      </c>
      <c r="AN331" s="63">
        <v>1</v>
      </c>
      <c r="AO331" s="63">
        <f t="shared" si="51"/>
        <v>1</v>
      </c>
      <c r="AP331" s="71" t="s">
        <v>329</v>
      </c>
      <c r="AQ331" s="71" t="s">
        <v>1871</v>
      </c>
      <c r="AR331" s="71" t="s">
        <v>301</v>
      </c>
    </row>
    <row r="332" spans="1:44" ht="15.75" customHeight="1">
      <c r="A332" s="63" t="s">
        <v>1738</v>
      </c>
      <c r="B332" s="63" t="s">
        <v>128</v>
      </c>
      <c r="C332" s="63" t="s">
        <v>1897</v>
      </c>
      <c r="D332" s="63" t="s">
        <v>157</v>
      </c>
      <c r="E332" s="63" t="s">
        <v>1931</v>
      </c>
      <c r="F332" s="63" t="s">
        <v>159</v>
      </c>
      <c r="G332" s="63" t="s">
        <v>1940</v>
      </c>
      <c r="H332" s="63" t="s">
        <v>1941</v>
      </c>
      <c r="I332" s="63" t="s">
        <v>329</v>
      </c>
      <c r="J332" s="63"/>
      <c r="K332" s="63"/>
      <c r="L332" s="63" t="s">
        <v>1249</v>
      </c>
      <c r="M332" s="63" t="s">
        <v>1942</v>
      </c>
      <c r="N332" s="63" t="s">
        <v>1942</v>
      </c>
      <c r="O332" s="63" t="str">
        <f>VLOOKUP(G332,'Sheet 1 (2)'!$H$4:$M$536,6,FALSE)</f>
        <v/>
      </c>
      <c r="P332" s="63" t="str">
        <f t="shared" si="46"/>
        <v>La meta fisica es igual al 5% de personas programadas para diagnóstico de Retinopatía Diabética.</v>
      </c>
      <c r="Q332" s="91" t="str">
        <f>VLOOKUP(G332,Hoja1!$C$4:$D$146,2,FALSE)</f>
        <v>5%*0086505</v>
      </c>
      <c r="R332" s="63" t="s">
        <v>498</v>
      </c>
      <c r="S332" s="63" t="s">
        <v>304</v>
      </c>
      <c r="T332" s="63" t="str">
        <f>VLOOKUP(G332,'Sheet 1 (2)'!$H$4:$O$536,8,FALSE)</f>
        <v/>
      </c>
      <c r="U332" s="63" t="str">
        <f t="shared" si="48"/>
        <v/>
      </c>
      <c r="V332" s="63"/>
      <c r="W332" s="63" t="s">
        <v>304</v>
      </c>
      <c r="X332" s="63" t="str">
        <f>VLOOKUP(G332,'Sheet 1 (2)'!$H$4:$Q$536,10,FALSE)</f>
        <v/>
      </c>
      <c r="Y332" s="63" t="str">
        <f t="shared" si="40"/>
        <v/>
      </c>
      <c r="Z332" s="63" t="s">
        <v>1943</v>
      </c>
      <c r="AA332" s="63" t="s">
        <v>304</v>
      </c>
      <c r="AB332" s="63" t="str">
        <f>VLOOKUP(G332,'Sheet 1 (2)'!$H$4:$S$536,12,FALSE)</f>
        <v/>
      </c>
      <c r="AC332" s="63" t="str">
        <f t="shared" si="47"/>
        <v/>
      </c>
      <c r="AD332" s="63" t="s">
        <v>304</v>
      </c>
      <c r="AE332" s="63" t="str">
        <f>VLOOKUP(G332,'Sheet 1 (2)'!$H$4:$AF$536,25,FALSE)</f>
        <v/>
      </c>
      <c r="AF332" s="63" t="s">
        <v>863</v>
      </c>
      <c r="AG332" s="63" t="str">
        <f t="shared" si="42"/>
        <v/>
      </c>
      <c r="AH332" s="63" t="s">
        <v>329</v>
      </c>
      <c r="AI332" s="63" t="str">
        <f>VLOOKUP(G332,'Sheet 1 (2)'!$H$4:$AG$536,26,FALSE)</f>
        <v/>
      </c>
      <c r="AJ332" s="63" t="s">
        <v>329</v>
      </c>
      <c r="AK332" s="63" t="s">
        <v>304</v>
      </c>
      <c r="AL332" s="63" t="str">
        <f>VLOOKUP(G332,'Sheet 1 (2)'!$H$4:$AH$536,27,FALSE)</f>
        <v/>
      </c>
      <c r="AM332" s="63" t="str">
        <f t="shared" si="50"/>
        <v/>
      </c>
      <c r="AN332" s="63">
        <v>1</v>
      </c>
      <c r="AO332" s="63">
        <f t="shared" si="51"/>
        <v>1</v>
      </c>
      <c r="AP332" s="71" t="s">
        <v>329</v>
      </c>
      <c r="AQ332" s="71" t="s">
        <v>1871</v>
      </c>
      <c r="AR332" s="71" t="s">
        <v>301</v>
      </c>
    </row>
    <row r="333" spans="1:44" ht="15.75" customHeight="1">
      <c r="A333" s="63" t="s">
        <v>1738</v>
      </c>
      <c r="B333" s="63" t="s">
        <v>128</v>
      </c>
      <c r="C333" s="63" t="s">
        <v>1897</v>
      </c>
      <c r="D333" s="63" t="s">
        <v>157</v>
      </c>
      <c r="E333" s="63" t="s">
        <v>1931</v>
      </c>
      <c r="F333" s="63" t="s">
        <v>159</v>
      </c>
      <c r="G333" s="63" t="s">
        <v>1944</v>
      </c>
      <c r="H333" s="63" t="s">
        <v>1945</v>
      </c>
      <c r="I333" s="63" t="s">
        <v>329</v>
      </c>
      <c r="J333" s="63"/>
      <c r="K333" s="63"/>
      <c r="L333" s="63" t="s">
        <v>1821</v>
      </c>
      <c r="M333" s="63" t="s">
        <v>1946</v>
      </c>
      <c r="N333" s="63" t="s">
        <v>1946</v>
      </c>
      <c r="O333" s="63" t="str">
        <f>VLOOKUP(G333,'Sheet 1 (2)'!$H$4:$M$536,6,FALSE)</f>
        <v/>
      </c>
      <c r="P333" s="63" t="str">
        <f t="shared" si="46"/>
        <v>La meta fisica es igual al 100% de personas programadas para tratamiento de Retinopatía Diabética.</v>
      </c>
      <c r="Q333" s="91" t="str">
        <f>VLOOKUP(G333,Hoja1!$C$4:$D$146,2,FALSE)</f>
        <v>100%*0086505</v>
      </c>
      <c r="R333" s="63" t="s">
        <v>498</v>
      </c>
      <c r="S333" s="63" t="s">
        <v>304</v>
      </c>
      <c r="T333" s="63" t="str">
        <f>VLOOKUP(G333,'Sheet 1 (2)'!$H$4:$O$536,8,FALSE)</f>
        <v/>
      </c>
      <c r="U333" s="63" t="str">
        <f t="shared" si="48"/>
        <v/>
      </c>
      <c r="V333" s="63"/>
      <c r="W333" s="63" t="s">
        <v>304</v>
      </c>
      <c r="X333" s="63" t="str">
        <f>VLOOKUP(G333,'Sheet 1 (2)'!$H$4:$Q$536,10,FALSE)</f>
        <v/>
      </c>
      <c r="Y333" s="63" t="str">
        <f t="shared" si="40"/>
        <v/>
      </c>
      <c r="Z333" s="63" t="s">
        <v>1947</v>
      </c>
      <c r="AA333" s="63" t="s">
        <v>304</v>
      </c>
      <c r="AB333" s="63" t="str">
        <f>VLOOKUP(G333,'Sheet 1 (2)'!$H$4:$S$536,12,FALSE)</f>
        <v/>
      </c>
      <c r="AC333" s="63" t="str">
        <f t="shared" si="47"/>
        <v/>
      </c>
      <c r="AD333" s="63" t="s">
        <v>304</v>
      </c>
      <c r="AE333" s="63" t="str">
        <f>VLOOKUP(G333,'Sheet 1 (2)'!$H$4:$AF$536,25,FALSE)</f>
        <v/>
      </c>
      <c r="AF333" s="63" t="s">
        <v>863</v>
      </c>
      <c r="AG333" s="63" t="str">
        <f t="shared" si="42"/>
        <v/>
      </c>
      <c r="AH333" s="63" t="s">
        <v>329</v>
      </c>
      <c r="AI333" s="63" t="str">
        <f>VLOOKUP(G333,'Sheet 1 (2)'!$H$4:$AG$536,26,FALSE)</f>
        <v/>
      </c>
      <c r="AJ333" s="63" t="s">
        <v>329</v>
      </c>
      <c r="AK333" s="63" t="s">
        <v>304</v>
      </c>
      <c r="AL333" s="63" t="str">
        <f>VLOOKUP(G333,'Sheet 1 (2)'!$H$4:$AH$536,27,FALSE)</f>
        <v/>
      </c>
      <c r="AM333" s="63" t="str">
        <f t="shared" si="50"/>
        <v/>
      </c>
      <c r="AN333" s="63">
        <v>1</v>
      </c>
      <c r="AO333" s="63">
        <f t="shared" si="51"/>
        <v>1</v>
      </c>
      <c r="AP333" s="71" t="s">
        <v>329</v>
      </c>
      <c r="AQ333" s="71" t="s">
        <v>1871</v>
      </c>
      <c r="AR333" s="71" t="s">
        <v>301</v>
      </c>
    </row>
    <row r="334" spans="1:44" ht="15.75" customHeight="1">
      <c r="A334" s="63" t="s">
        <v>1738</v>
      </c>
      <c r="B334" s="63" t="s">
        <v>128</v>
      </c>
      <c r="C334" s="63" t="s">
        <v>1948</v>
      </c>
      <c r="D334" s="63" t="s">
        <v>160</v>
      </c>
      <c r="E334" s="63" t="s">
        <v>1949</v>
      </c>
      <c r="F334" s="63" t="s">
        <v>161</v>
      </c>
      <c r="G334" s="63" t="s">
        <v>1950</v>
      </c>
      <c r="H334" s="63" t="s">
        <v>1951</v>
      </c>
      <c r="I334" s="63" t="s">
        <v>301</v>
      </c>
      <c r="J334" s="63"/>
      <c r="K334" s="63"/>
      <c r="L334" s="63" t="s">
        <v>1795</v>
      </c>
      <c r="M334" s="63" t="s">
        <v>1952</v>
      </c>
      <c r="N334" s="63" t="s">
        <v>1952</v>
      </c>
      <c r="O334" s="63" t="str">
        <f>VLOOKUP(G334,'Sheet 1 (2)'!$H$4:$M$536,6,FALSE)</f>
        <v/>
      </c>
      <c r="P334" s="63" t="str">
        <f t="shared" si="46"/>
        <v>La meta fisica es igual al 10 % más del número de personas detectadas con enfermedades externas del ojo del año anterior</v>
      </c>
      <c r="Q334" s="63" t="str">
        <f>VLOOKUP(G334,Hoja1!$C$4:$D$146,2,FALSE)</f>
        <v>No hay código CIE10 para calcular. Deben ser afiliados al SIS?</v>
      </c>
      <c r="R334" s="63" t="s">
        <v>498</v>
      </c>
      <c r="S334" s="63" t="s">
        <v>304</v>
      </c>
      <c r="T334" s="63" t="str">
        <f>VLOOKUP(G334,'Sheet 1 (2)'!$H$4:$O$536,8,FALSE)</f>
        <v/>
      </c>
      <c r="U334" s="63" t="str">
        <f t="shared" si="48"/>
        <v/>
      </c>
      <c r="V334" s="63"/>
      <c r="W334" s="63" t="s">
        <v>304</v>
      </c>
      <c r="X334" s="63" t="str">
        <f>VLOOKUP(G334,'Sheet 1 (2)'!$H$4:$Q$536,10,FALSE)</f>
        <v/>
      </c>
      <c r="Y334" s="63" t="str">
        <f t="shared" si="40"/>
        <v/>
      </c>
      <c r="Z334" s="63" t="s">
        <v>1953</v>
      </c>
      <c r="AA334" s="63" t="s">
        <v>1954</v>
      </c>
      <c r="AB334" s="63" t="str">
        <f>VLOOKUP(G334,'Sheet 1 (2)'!$H$4:$S$536,12,FALSE)</f>
        <v/>
      </c>
      <c r="AC334" s="63" t="str">
        <f t="shared" si="47"/>
        <v>h00.1, h00, h10.9, h01.0</v>
      </c>
      <c r="AD334" s="63" t="s">
        <v>304</v>
      </c>
      <c r="AE334" s="63" t="str">
        <f>VLOOKUP(G334,'Sheet 1 (2)'!$H$4:$AF$536,25,FALSE)</f>
        <v/>
      </c>
      <c r="AF334" s="63" t="s">
        <v>334</v>
      </c>
      <c r="AG334" s="63" t="str">
        <f t="shared" si="42"/>
        <v/>
      </c>
      <c r="AH334" s="63" t="s">
        <v>329</v>
      </c>
      <c r="AI334" s="63" t="str">
        <f>VLOOKUP(G334,'Sheet 1 (2)'!$H$4:$AG$536,26,FALSE)</f>
        <v/>
      </c>
      <c r="AJ334" s="63" t="s">
        <v>329</v>
      </c>
      <c r="AK334" s="63" t="s">
        <v>1955</v>
      </c>
      <c r="AL334" s="63" t="str">
        <f>VLOOKUP(G334,'Sheet 1 (2)'!$H$4:$AH$536,27,FALSE)</f>
        <v/>
      </c>
      <c r="AM334" s="63" t="str">
        <f t="shared" si="50"/>
        <v>NOS DIERON EL CIE10, AUNQUE TAMBIÉN IBAN A ENVIAR UNA LISTA.</v>
      </c>
      <c r="AN334" s="63">
        <v>1</v>
      </c>
      <c r="AO334" s="63">
        <f t="shared" si="51"/>
        <v>1</v>
      </c>
      <c r="AP334" s="71" t="s">
        <v>329</v>
      </c>
      <c r="AQ334" s="71" t="s">
        <v>1871</v>
      </c>
      <c r="AR334" s="71" t="s">
        <v>301</v>
      </c>
    </row>
    <row r="335" spans="1:44" ht="15.75" customHeight="1">
      <c r="A335" s="63" t="s">
        <v>1738</v>
      </c>
      <c r="B335" s="63" t="s">
        <v>128</v>
      </c>
      <c r="C335" s="63" t="s">
        <v>1948</v>
      </c>
      <c r="D335" s="63" t="s">
        <v>160</v>
      </c>
      <c r="E335" s="63" t="s">
        <v>1949</v>
      </c>
      <c r="F335" s="63" t="s">
        <v>161</v>
      </c>
      <c r="G335" s="63" t="s">
        <v>1956</v>
      </c>
      <c r="H335" s="63" t="s">
        <v>1957</v>
      </c>
      <c r="I335" s="63" t="s">
        <v>329</v>
      </c>
      <c r="J335" s="63"/>
      <c r="K335" s="63"/>
      <c r="L335" s="63" t="s">
        <v>1795</v>
      </c>
      <c r="M335" s="63" t="s">
        <v>1958</v>
      </c>
      <c r="N335" s="63" t="s">
        <v>1958</v>
      </c>
      <c r="O335" s="63" t="str">
        <f>VLOOKUP(G335,'Sheet 1 (2)'!$H$4:$M$536,6,FALSE)</f>
        <v/>
      </c>
      <c r="P335" s="63" t="str">
        <f t="shared" si="46"/>
        <v>La meta fisica es igual al 100% de personas programadas en la detección de enfermedades externas del ojo.</v>
      </c>
      <c r="Q335" s="91" t="str">
        <f>VLOOKUP(G335,Hoja1!$C$4:$D$146,2,FALSE)</f>
        <v>100%*0086601</v>
      </c>
      <c r="R335" s="63" t="s">
        <v>498</v>
      </c>
      <c r="S335" s="63" t="s">
        <v>304</v>
      </c>
      <c r="T335" s="63" t="str">
        <f>VLOOKUP(G335,'Sheet 1 (2)'!$H$4:$O$536,8,FALSE)</f>
        <v/>
      </c>
      <c r="U335" s="63" t="str">
        <f t="shared" si="48"/>
        <v/>
      </c>
      <c r="V335" s="63"/>
      <c r="W335" s="63" t="s">
        <v>304</v>
      </c>
      <c r="X335" s="63" t="str">
        <f>VLOOKUP(G335,'Sheet 1 (2)'!$H$4:$Q$536,10,FALSE)</f>
        <v/>
      </c>
      <c r="Y335" s="63" t="str">
        <f t="shared" si="40"/>
        <v/>
      </c>
      <c r="Z335" s="63" t="s">
        <v>1959</v>
      </c>
      <c r="AA335" s="63" t="s">
        <v>304</v>
      </c>
      <c r="AB335" s="63" t="str">
        <f>VLOOKUP(G335,'Sheet 1 (2)'!$H$4:$S$536,12,FALSE)</f>
        <v/>
      </c>
      <c r="AC335" s="63" t="str">
        <f t="shared" si="47"/>
        <v/>
      </c>
      <c r="AD335" s="63" t="s">
        <v>304</v>
      </c>
      <c r="AE335" s="63" t="str">
        <f>VLOOKUP(G335,'Sheet 1 (2)'!$H$4:$AF$536,25,FALSE)</f>
        <v/>
      </c>
      <c r="AF335" s="63" t="s">
        <v>334</v>
      </c>
      <c r="AG335" s="63" t="str">
        <f t="shared" si="42"/>
        <v/>
      </c>
      <c r="AH335" s="63" t="s">
        <v>329</v>
      </c>
      <c r="AI335" s="63" t="str">
        <f>VLOOKUP(G335,'Sheet 1 (2)'!$H$4:$AG$536,26,FALSE)</f>
        <v/>
      </c>
      <c r="AJ335" s="63" t="s">
        <v>329</v>
      </c>
      <c r="AK335" s="63" t="s">
        <v>304</v>
      </c>
      <c r="AL335" s="63" t="str">
        <f>VLOOKUP(G335,'Sheet 1 (2)'!$H$4:$AH$536,27,FALSE)</f>
        <v/>
      </c>
      <c r="AM335" s="63" t="str">
        <f t="shared" si="50"/>
        <v/>
      </c>
      <c r="AN335" s="63">
        <v>1</v>
      </c>
      <c r="AO335" s="63">
        <f t="shared" si="51"/>
        <v>1</v>
      </c>
      <c r="AP335" s="71" t="s">
        <v>329</v>
      </c>
      <c r="AQ335" s="71" t="s">
        <v>1871</v>
      </c>
      <c r="AR335" s="71" t="s">
        <v>301</v>
      </c>
    </row>
    <row r="336" spans="1:44" ht="15.75" customHeight="1">
      <c r="A336" s="63" t="s">
        <v>1738</v>
      </c>
      <c r="B336" s="63" t="s">
        <v>128</v>
      </c>
      <c r="C336" s="63" t="s">
        <v>1948</v>
      </c>
      <c r="D336" s="63" t="s">
        <v>160</v>
      </c>
      <c r="E336" s="63" t="s">
        <v>1949</v>
      </c>
      <c r="F336" s="63" t="s">
        <v>161</v>
      </c>
      <c r="G336" s="63" t="s">
        <v>1960</v>
      </c>
      <c r="H336" s="63" t="s">
        <v>1961</v>
      </c>
      <c r="I336" s="63" t="s">
        <v>329</v>
      </c>
      <c r="J336" s="63"/>
      <c r="K336" s="63"/>
      <c r="L336" s="63" t="s">
        <v>302</v>
      </c>
      <c r="M336" s="63" t="s">
        <v>1962</v>
      </c>
      <c r="N336" s="63" t="s">
        <v>1962</v>
      </c>
      <c r="O336" s="63" t="str">
        <f>VLOOKUP(G336,'Sheet 1 (2)'!$H$4:$M$536,6,FALSE)</f>
        <v/>
      </c>
      <c r="P336" s="63" t="str">
        <f t="shared" si="46"/>
        <v>La meta fisica es igual al 100% de personas programadas para el diagnóstico de enfermedades externas del ojo.</v>
      </c>
      <c r="Q336" s="91" t="str">
        <f>VLOOKUP(G336,Hoja1!$C$4:$D$146,2,FALSE)</f>
        <v>100%*0086602</v>
      </c>
      <c r="R336" s="63" t="s">
        <v>498</v>
      </c>
      <c r="S336" s="63" t="s">
        <v>304</v>
      </c>
      <c r="T336" s="63" t="str">
        <f>VLOOKUP(G336,'Sheet 1 (2)'!$H$4:$O$536,8,FALSE)</f>
        <v/>
      </c>
      <c r="U336" s="63" t="str">
        <f t="shared" si="48"/>
        <v/>
      </c>
      <c r="V336" s="63"/>
      <c r="W336" s="63" t="s">
        <v>304</v>
      </c>
      <c r="X336" s="63" t="str">
        <f>VLOOKUP(G336,'Sheet 1 (2)'!$H$4:$Q$536,10,FALSE)</f>
        <v/>
      </c>
      <c r="Y336" s="63" t="str">
        <f t="shared" si="40"/>
        <v/>
      </c>
      <c r="Z336" s="63" t="s">
        <v>1963</v>
      </c>
      <c r="AA336" s="63" t="s">
        <v>304</v>
      </c>
      <c r="AB336" s="63" t="str">
        <f>VLOOKUP(G336,'Sheet 1 (2)'!$H$4:$S$536,12,FALSE)</f>
        <v/>
      </c>
      <c r="AC336" s="63" t="str">
        <f t="shared" si="47"/>
        <v/>
      </c>
      <c r="AD336" s="63" t="s">
        <v>304</v>
      </c>
      <c r="AE336" s="63" t="str">
        <f>VLOOKUP(G336,'Sheet 1 (2)'!$H$4:$AF$536,25,FALSE)</f>
        <v/>
      </c>
      <c r="AF336" s="63" t="s">
        <v>334</v>
      </c>
      <c r="AG336" s="63" t="str">
        <f t="shared" si="42"/>
        <v/>
      </c>
      <c r="AH336" s="63" t="s">
        <v>329</v>
      </c>
      <c r="AI336" s="63" t="str">
        <f>VLOOKUP(G336,'Sheet 1 (2)'!$H$4:$AG$536,26,FALSE)</f>
        <v/>
      </c>
      <c r="AJ336" s="63" t="s">
        <v>329</v>
      </c>
      <c r="AK336" s="63" t="s">
        <v>304</v>
      </c>
      <c r="AL336" s="63" t="str">
        <f>VLOOKUP(G336,'Sheet 1 (2)'!$H$4:$AH$536,27,FALSE)</f>
        <v/>
      </c>
      <c r="AM336" s="63" t="str">
        <f t="shared" si="50"/>
        <v/>
      </c>
      <c r="AN336" s="63">
        <v>1</v>
      </c>
      <c r="AO336" s="63">
        <f t="shared" si="51"/>
        <v>1</v>
      </c>
      <c r="AP336" s="71" t="s">
        <v>329</v>
      </c>
      <c r="AQ336" s="71" t="s">
        <v>1871</v>
      </c>
      <c r="AR336" s="71" t="s">
        <v>301</v>
      </c>
    </row>
    <row r="337" spans="1:44" ht="15.75" customHeight="1">
      <c r="A337" s="63" t="s">
        <v>1738</v>
      </c>
      <c r="B337" s="63" t="s">
        <v>128</v>
      </c>
      <c r="C337" s="63" t="s">
        <v>1948</v>
      </c>
      <c r="D337" s="63" t="s">
        <v>160</v>
      </c>
      <c r="E337" s="63" t="s">
        <v>1949</v>
      </c>
      <c r="F337" s="63" t="s">
        <v>161</v>
      </c>
      <c r="G337" s="63" t="s">
        <v>1964</v>
      </c>
      <c r="H337" s="63" t="s">
        <v>1965</v>
      </c>
      <c r="I337" s="63" t="s">
        <v>301</v>
      </c>
      <c r="J337" s="63"/>
      <c r="K337" s="63"/>
      <c r="L337" s="63" t="s">
        <v>1813</v>
      </c>
      <c r="M337" s="63" t="s">
        <v>1966</v>
      </c>
      <c r="N337" s="63" t="s">
        <v>1966</v>
      </c>
      <c r="O337" s="63" t="str">
        <f>VLOOKUP(G337,'Sheet 1 (2)'!$H$4:$M$536,6,FALSE)</f>
        <v/>
      </c>
      <c r="P337" s="63" t="str">
        <f t="shared" si="46"/>
        <v>La meta fisica es igual al 5% de personas programadas para el diagnóstico de enfermedades externas del ojo requerirán atención especializada por médico oftalmólogo</v>
      </c>
      <c r="Q337" s="91" t="str">
        <f>VLOOKUP(G337,Hoja1!$C$4:$D$146,2,FALSE)</f>
        <v>5%*0086602</v>
      </c>
      <c r="R337" s="63" t="s">
        <v>498</v>
      </c>
      <c r="S337" s="63" t="s">
        <v>304</v>
      </c>
      <c r="T337" s="63" t="str">
        <f>VLOOKUP(G337,'Sheet 1 (2)'!$H$4:$O$536,8,FALSE)</f>
        <v/>
      </c>
      <c r="U337" s="63" t="str">
        <f t="shared" si="48"/>
        <v/>
      </c>
      <c r="V337" s="63"/>
      <c r="W337" s="63" t="s">
        <v>304</v>
      </c>
      <c r="X337" s="63" t="str">
        <f>VLOOKUP(G337,'Sheet 1 (2)'!$H$4:$Q$536,10,FALSE)</f>
        <v/>
      </c>
      <c r="Y337" s="63" t="str">
        <f t="shared" si="40"/>
        <v/>
      </c>
      <c r="Z337" s="63" t="s">
        <v>1967</v>
      </c>
      <c r="AA337" s="63" t="s">
        <v>304</v>
      </c>
      <c r="AB337" s="63" t="str">
        <f>VLOOKUP(G337,'Sheet 1 (2)'!$H$4:$S$536,12,FALSE)</f>
        <v/>
      </c>
      <c r="AC337" s="63" t="str">
        <f t="shared" si="47"/>
        <v/>
      </c>
      <c r="AD337" s="63" t="s">
        <v>304</v>
      </c>
      <c r="AE337" s="63" t="str">
        <f>VLOOKUP(G337,'Sheet 1 (2)'!$H$4:$AF$536,25,FALSE)</f>
        <v/>
      </c>
      <c r="AF337" s="63" t="s">
        <v>1789</v>
      </c>
      <c r="AG337" s="63" t="str">
        <f t="shared" si="42"/>
        <v/>
      </c>
      <c r="AH337" s="63" t="s">
        <v>329</v>
      </c>
      <c r="AI337" s="63" t="str">
        <f>VLOOKUP(G337,'Sheet 1 (2)'!$H$4:$AG$536,26,FALSE)</f>
        <v/>
      </c>
      <c r="AJ337" s="63" t="s">
        <v>329</v>
      </c>
      <c r="AK337" s="63" t="s">
        <v>304</v>
      </c>
      <c r="AL337" s="63" t="str">
        <f>VLOOKUP(G337,'Sheet 1 (2)'!$H$4:$AH$536,27,FALSE)</f>
        <v/>
      </c>
      <c r="AM337" s="63" t="str">
        <f t="shared" si="50"/>
        <v/>
      </c>
      <c r="AN337" s="63">
        <v>1</v>
      </c>
      <c r="AO337" s="63">
        <f t="shared" si="51"/>
        <v>1</v>
      </c>
      <c r="AP337" s="71" t="s">
        <v>329</v>
      </c>
      <c r="AQ337" s="71" t="s">
        <v>1871</v>
      </c>
      <c r="AR337" s="71" t="s">
        <v>301</v>
      </c>
    </row>
    <row r="338" spans="1:44" ht="15.75" customHeight="1">
      <c r="A338" s="63" t="s">
        <v>1738</v>
      </c>
      <c r="B338" s="63" t="s">
        <v>128</v>
      </c>
      <c r="C338" s="63" t="s">
        <v>1948</v>
      </c>
      <c r="D338" s="63" t="s">
        <v>160</v>
      </c>
      <c r="E338" s="63" t="s">
        <v>1949</v>
      </c>
      <c r="F338" s="63" t="s">
        <v>161</v>
      </c>
      <c r="G338" s="63" t="s">
        <v>1968</v>
      </c>
      <c r="H338" s="63" t="s">
        <v>1969</v>
      </c>
      <c r="I338" s="63" t="s">
        <v>329</v>
      </c>
      <c r="J338" s="63"/>
      <c r="K338" s="63"/>
      <c r="L338" s="63" t="s">
        <v>1795</v>
      </c>
      <c r="M338" s="63" t="s">
        <v>1970</v>
      </c>
      <c r="N338" s="63" t="s">
        <v>1970</v>
      </c>
      <c r="O338" s="63" t="str">
        <f>VLOOKUP(G338,'Sheet 1 (2)'!$H$4:$M$536,6,FALSE)</f>
        <v/>
      </c>
      <c r="P338" s="63" t="str">
        <f t="shared" si="46"/>
        <v>La meta fisica es igual al 100% de personas programadas en el subproducto de referencia.</v>
      </c>
      <c r="Q338" s="63" t="str">
        <f>VLOOKUP(G338,Hoja1!$C$4:$D$146,2,FALSE)</f>
        <v>100%*0086604</v>
      </c>
      <c r="R338" s="63" t="s">
        <v>498</v>
      </c>
      <c r="S338" s="63" t="s">
        <v>304</v>
      </c>
      <c r="T338" s="63" t="str">
        <f>VLOOKUP(G338,'Sheet 1 (2)'!$H$4:$O$536,8,FALSE)</f>
        <v/>
      </c>
      <c r="U338" s="63" t="str">
        <f t="shared" si="48"/>
        <v/>
      </c>
      <c r="V338" s="63"/>
      <c r="W338" s="63" t="s">
        <v>304</v>
      </c>
      <c r="X338" s="63" t="str">
        <f>VLOOKUP(G338,'Sheet 1 (2)'!$H$4:$Q$536,10,FALSE)</f>
        <v/>
      </c>
      <c r="Y338" s="63" t="str">
        <f t="shared" si="40"/>
        <v/>
      </c>
      <c r="Z338" s="63" t="s">
        <v>1971</v>
      </c>
      <c r="AA338" s="63" t="s">
        <v>304</v>
      </c>
      <c r="AB338" s="63" t="str">
        <f>VLOOKUP(G338,'Sheet 1 (2)'!$H$4:$S$536,12,FALSE)</f>
        <v/>
      </c>
      <c r="AC338" s="63" t="str">
        <f t="shared" si="47"/>
        <v/>
      </c>
      <c r="AD338" s="63" t="s">
        <v>304</v>
      </c>
      <c r="AE338" s="63" t="str">
        <f>VLOOKUP(G338,'Sheet 1 (2)'!$H$4:$AF$536,25,FALSE)</f>
        <v/>
      </c>
      <c r="AF338" s="63" t="s">
        <v>632</v>
      </c>
      <c r="AG338" s="63" t="str">
        <f t="shared" si="42"/>
        <v/>
      </c>
      <c r="AH338" s="63" t="s">
        <v>329</v>
      </c>
      <c r="AI338" s="63" t="str">
        <f>VLOOKUP(G338,'Sheet 1 (2)'!$H$4:$AG$536,26,FALSE)</f>
        <v/>
      </c>
      <c r="AJ338" s="63" t="s">
        <v>329</v>
      </c>
      <c r="AK338" s="63" t="s">
        <v>304</v>
      </c>
      <c r="AL338" s="63" t="str">
        <f>VLOOKUP(G338,'Sheet 1 (2)'!$H$4:$AH$536,27,FALSE)</f>
        <v/>
      </c>
      <c r="AM338" s="63" t="str">
        <f t="shared" si="50"/>
        <v/>
      </c>
      <c r="AN338" s="63">
        <v>1</v>
      </c>
      <c r="AO338" s="63">
        <f t="shared" si="51"/>
        <v>1</v>
      </c>
      <c r="AP338" s="71" t="s">
        <v>329</v>
      </c>
      <c r="AQ338" s="71" t="s">
        <v>1871</v>
      </c>
      <c r="AR338" s="71" t="s">
        <v>301</v>
      </c>
    </row>
    <row r="339" spans="1:44" ht="15.75" customHeight="1">
      <c r="A339" s="63" t="s">
        <v>1738</v>
      </c>
      <c r="B339" s="63" t="s">
        <v>128</v>
      </c>
      <c r="C339" s="63" t="s">
        <v>1948</v>
      </c>
      <c r="D339" s="63" t="s">
        <v>160</v>
      </c>
      <c r="E339" s="63" t="s">
        <v>1972</v>
      </c>
      <c r="F339" s="63" t="s">
        <v>162</v>
      </c>
      <c r="G339" s="63" t="s">
        <v>1973</v>
      </c>
      <c r="H339" s="63" t="s">
        <v>1974</v>
      </c>
      <c r="I339" s="63" t="s">
        <v>329</v>
      </c>
      <c r="J339" s="63"/>
      <c r="K339" s="63"/>
      <c r="L339" s="63" t="s">
        <v>1249</v>
      </c>
      <c r="M339" s="63" t="s">
        <v>1975</v>
      </c>
      <c r="N339" s="63" t="s">
        <v>1975</v>
      </c>
      <c r="O339" s="63" t="str">
        <f>VLOOKUP(G339,'Sheet 1 (2)'!$H$4:$M$536,6,FALSE)</f>
        <v/>
      </c>
      <c r="P339" s="63" t="str">
        <f t="shared" si="46"/>
        <v>La meta fisica es igual al 95% de personas programadas en el subproducto de diagnóstico de enfermedades externas del ojo</v>
      </c>
      <c r="Q339" s="91" t="str">
        <f>VLOOKUP(G339,Hoja1!$C$4:$D$146,2,FALSE)</f>
        <v>95%*0086602</v>
      </c>
      <c r="R339" s="63" t="s">
        <v>498</v>
      </c>
      <c r="S339" s="63" t="s">
        <v>304</v>
      </c>
      <c r="T339" s="63" t="str">
        <f>VLOOKUP(G339,'Sheet 1 (2)'!$H$4:$O$536,8,FALSE)</f>
        <v/>
      </c>
      <c r="U339" s="63" t="str">
        <f t="shared" si="48"/>
        <v/>
      </c>
      <c r="V339" s="63"/>
      <c r="W339" s="63" t="s">
        <v>304</v>
      </c>
      <c r="X339" s="63" t="str">
        <f>VLOOKUP(G339,'Sheet 1 (2)'!$H$4:$Q$536,10,FALSE)</f>
        <v/>
      </c>
      <c r="Y339" s="63" t="str">
        <f t="shared" si="40"/>
        <v/>
      </c>
      <c r="Z339" s="63" t="s">
        <v>1976</v>
      </c>
      <c r="AA339" s="63" t="s">
        <v>304</v>
      </c>
      <c r="AB339" s="63" t="str">
        <f>VLOOKUP(G339,'Sheet 1 (2)'!$H$4:$S$536,12,FALSE)</f>
        <v/>
      </c>
      <c r="AC339" s="63" t="str">
        <f t="shared" si="47"/>
        <v/>
      </c>
      <c r="AD339" s="63" t="s">
        <v>304</v>
      </c>
      <c r="AE339" s="63" t="str">
        <f>VLOOKUP(G339,'Sheet 1 (2)'!$H$4:$AF$536,25,FALSE)</f>
        <v/>
      </c>
      <c r="AF339" s="63" t="s">
        <v>797</v>
      </c>
      <c r="AG339" s="63" t="str">
        <f t="shared" si="42"/>
        <v/>
      </c>
      <c r="AH339" s="63" t="s">
        <v>329</v>
      </c>
      <c r="AI339" s="63" t="str">
        <f>VLOOKUP(G339,'Sheet 1 (2)'!$H$4:$AG$536,26,FALSE)</f>
        <v/>
      </c>
      <c r="AJ339" s="63" t="s">
        <v>329</v>
      </c>
      <c r="AK339" s="63" t="s">
        <v>304</v>
      </c>
      <c r="AL339" s="63" t="str">
        <f>VLOOKUP(G339,'Sheet 1 (2)'!$H$4:$AH$536,27,FALSE)</f>
        <v/>
      </c>
      <c r="AM339" s="63" t="str">
        <f t="shared" si="50"/>
        <v/>
      </c>
      <c r="AN339" s="63">
        <v>1</v>
      </c>
      <c r="AO339" s="63">
        <f t="shared" si="51"/>
        <v>1</v>
      </c>
      <c r="AP339" s="71" t="s">
        <v>329</v>
      </c>
      <c r="AQ339" s="71" t="s">
        <v>1871</v>
      </c>
      <c r="AR339" s="71" t="s">
        <v>301</v>
      </c>
    </row>
    <row r="340" spans="1:44" ht="15.75" customHeight="1">
      <c r="A340" s="63" t="s">
        <v>1738</v>
      </c>
      <c r="B340" s="63" t="s">
        <v>128</v>
      </c>
      <c r="C340" s="63" t="s">
        <v>1948</v>
      </c>
      <c r="D340" s="63" t="s">
        <v>160</v>
      </c>
      <c r="E340" s="63" t="s">
        <v>1972</v>
      </c>
      <c r="F340" s="63" t="s">
        <v>162</v>
      </c>
      <c r="G340" s="63" t="s">
        <v>1977</v>
      </c>
      <c r="H340" s="63" t="s">
        <v>1978</v>
      </c>
      <c r="I340" s="63" t="s">
        <v>329</v>
      </c>
      <c r="J340" s="63"/>
      <c r="K340" s="63"/>
      <c r="L340" s="63" t="s">
        <v>1249</v>
      </c>
      <c r="M340" s="63" t="s">
        <v>1979</v>
      </c>
      <c r="N340" s="63" t="s">
        <v>1979</v>
      </c>
      <c r="O340" s="63" t="str">
        <f>VLOOKUP(G340,'Sheet 1 (2)'!$H$4:$M$536,6,FALSE)</f>
        <v/>
      </c>
      <c r="P340" s="63" t="str">
        <f t="shared" si="46"/>
        <v>La meta fisica es igual al 50% de personas programadas para diagnóstico especializado de enfermedades externas del ojo</v>
      </c>
      <c r="Q340" s="91" t="str">
        <f>VLOOKUP(G340,Hoja1!$C$4:$D$146,2,FALSE)</f>
        <v>50%*0086605</v>
      </c>
      <c r="R340" s="63" t="s">
        <v>498</v>
      </c>
      <c r="S340" s="63" t="s">
        <v>304</v>
      </c>
      <c r="T340" s="63" t="str">
        <f>VLOOKUP(G340,'Sheet 1 (2)'!$H$4:$O$536,8,FALSE)</f>
        <v/>
      </c>
      <c r="U340" s="63" t="str">
        <f t="shared" si="48"/>
        <v/>
      </c>
      <c r="V340" s="63"/>
      <c r="W340" s="63" t="s">
        <v>304</v>
      </c>
      <c r="X340" s="63" t="str">
        <f>VLOOKUP(G340,'Sheet 1 (2)'!$H$4:$Q$536,10,FALSE)</f>
        <v/>
      </c>
      <c r="Y340" s="63" t="str">
        <f t="shared" si="40"/>
        <v/>
      </c>
      <c r="Z340" s="63" t="s">
        <v>1980</v>
      </c>
      <c r="AA340" s="63" t="s">
        <v>304</v>
      </c>
      <c r="AB340" s="63" t="str">
        <f>VLOOKUP(G340,'Sheet 1 (2)'!$H$4:$S$536,12,FALSE)</f>
        <v/>
      </c>
      <c r="AC340" s="63" t="str">
        <f t="shared" si="47"/>
        <v/>
      </c>
      <c r="AD340" s="63" t="s">
        <v>304</v>
      </c>
      <c r="AE340" s="63" t="str">
        <f>VLOOKUP(G340,'Sheet 1 (2)'!$H$4:$AF$536,25,FALSE)</f>
        <v/>
      </c>
      <c r="AF340" s="63" t="s">
        <v>429</v>
      </c>
      <c r="AG340" s="63" t="str">
        <f t="shared" si="42"/>
        <v/>
      </c>
      <c r="AH340" s="63" t="s">
        <v>329</v>
      </c>
      <c r="AI340" s="63" t="str">
        <f>VLOOKUP(G340,'Sheet 1 (2)'!$H$4:$AG$536,26,FALSE)</f>
        <v/>
      </c>
      <c r="AJ340" s="63" t="s">
        <v>329</v>
      </c>
      <c r="AK340" s="63" t="s">
        <v>304</v>
      </c>
      <c r="AL340" s="63" t="str">
        <f>VLOOKUP(G340,'Sheet 1 (2)'!$H$4:$AH$536,27,FALSE)</f>
        <v/>
      </c>
      <c r="AM340" s="63" t="str">
        <f t="shared" si="50"/>
        <v/>
      </c>
      <c r="AN340" s="63">
        <v>1</v>
      </c>
      <c r="AO340" s="63">
        <f t="shared" si="51"/>
        <v>1</v>
      </c>
      <c r="AP340" s="71" t="s">
        <v>329</v>
      </c>
      <c r="AQ340" s="71" t="s">
        <v>1871</v>
      </c>
      <c r="AR340" s="71" t="s">
        <v>301</v>
      </c>
    </row>
    <row r="341" spans="1:44" ht="15.75" customHeight="1">
      <c r="A341" s="63" t="s">
        <v>1738</v>
      </c>
      <c r="B341" s="63" t="s">
        <v>128</v>
      </c>
      <c r="C341" s="63" t="s">
        <v>1948</v>
      </c>
      <c r="D341" s="63" t="s">
        <v>160</v>
      </c>
      <c r="E341" s="63" t="s">
        <v>1972</v>
      </c>
      <c r="F341" s="63" t="s">
        <v>162</v>
      </c>
      <c r="G341" s="63" t="s">
        <v>1981</v>
      </c>
      <c r="H341" s="63" t="s">
        <v>1982</v>
      </c>
      <c r="I341" s="63" t="s">
        <v>329</v>
      </c>
      <c r="J341" s="63"/>
      <c r="K341" s="63"/>
      <c r="L341" s="63" t="s">
        <v>1249</v>
      </c>
      <c r="M341" s="63" t="s">
        <v>1983</v>
      </c>
      <c r="N341" s="63" t="s">
        <v>1984</v>
      </c>
      <c r="O341" s="63" t="str">
        <f>VLOOKUP(G341,'Sheet 1 (2)'!$H$4:$M$536,6,FALSE)</f>
        <v/>
      </c>
      <c r="P341" s="63" t="str">
        <f t="shared" si="46"/>
        <v xml:space="preserve">La meta fisica es igual al 30% de personas programadas para diagnóstico especializado de enfermedades externas del ojo. </v>
      </c>
      <c r="Q341" s="91" t="str">
        <f>VLOOKUP(G341,Hoja1!$C$4:$D$146,2,FALSE)</f>
        <v>30%*0086605</v>
      </c>
      <c r="R341" s="63" t="s">
        <v>498</v>
      </c>
      <c r="S341" s="63" t="s">
        <v>304</v>
      </c>
      <c r="T341" s="63" t="str">
        <f>VLOOKUP(G341,'Sheet 1 (2)'!$H$4:$O$536,8,FALSE)</f>
        <v/>
      </c>
      <c r="U341" s="63" t="str">
        <f t="shared" si="48"/>
        <v/>
      </c>
      <c r="V341" s="63"/>
      <c r="W341" s="63" t="s">
        <v>304</v>
      </c>
      <c r="X341" s="63" t="str">
        <f>VLOOKUP(G341,'Sheet 1 (2)'!$H$4:$Q$536,10,FALSE)</f>
        <v/>
      </c>
      <c r="Y341" s="63" t="str">
        <f t="shared" si="40"/>
        <v/>
      </c>
      <c r="Z341" s="63" t="s">
        <v>1985</v>
      </c>
      <c r="AA341" s="63" t="s">
        <v>304</v>
      </c>
      <c r="AB341" s="63" t="str">
        <f>VLOOKUP(G341,'Sheet 1 (2)'!$H$4:$S$536,12,FALSE)</f>
        <v/>
      </c>
      <c r="AC341" s="63" t="str">
        <f t="shared" si="47"/>
        <v/>
      </c>
      <c r="AD341" s="63" t="s">
        <v>304</v>
      </c>
      <c r="AE341" s="63" t="str">
        <f>VLOOKUP(G341,'Sheet 1 (2)'!$H$4:$AF$536,25,FALSE)</f>
        <v/>
      </c>
      <c r="AF341" s="63" t="s">
        <v>429</v>
      </c>
      <c r="AG341" s="63" t="str">
        <f t="shared" si="42"/>
        <v/>
      </c>
      <c r="AH341" s="63" t="s">
        <v>329</v>
      </c>
      <c r="AI341" s="63" t="str">
        <f>VLOOKUP(G341,'Sheet 1 (2)'!$H$4:$AG$536,26,FALSE)</f>
        <v/>
      </c>
      <c r="AJ341" s="63" t="s">
        <v>329</v>
      </c>
      <c r="AK341" s="63" t="s">
        <v>304</v>
      </c>
      <c r="AL341" s="63" t="str">
        <f>VLOOKUP(G341,'Sheet 1 (2)'!$H$4:$AH$536,27,FALSE)</f>
        <v/>
      </c>
      <c r="AM341" s="63" t="str">
        <f t="shared" si="50"/>
        <v/>
      </c>
      <c r="AN341" s="63">
        <v>1</v>
      </c>
      <c r="AO341" s="63">
        <f t="shared" si="51"/>
        <v>1</v>
      </c>
      <c r="AP341" s="71" t="s">
        <v>329</v>
      </c>
      <c r="AQ341" s="71" t="s">
        <v>1871</v>
      </c>
      <c r="AR341" s="71" t="s">
        <v>301</v>
      </c>
    </row>
    <row r="342" spans="1:44" ht="15.75" customHeight="1">
      <c r="A342" s="63" t="s">
        <v>1738</v>
      </c>
      <c r="B342" s="63" t="s">
        <v>128</v>
      </c>
      <c r="C342" s="63" t="s">
        <v>1948</v>
      </c>
      <c r="D342" s="63" t="s">
        <v>160</v>
      </c>
      <c r="E342" s="63" t="s">
        <v>1972</v>
      </c>
      <c r="F342" s="63" t="s">
        <v>162</v>
      </c>
      <c r="G342" s="63" t="s">
        <v>1986</v>
      </c>
      <c r="H342" s="63" t="s">
        <v>1987</v>
      </c>
      <c r="I342" s="63" t="s">
        <v>329</v>
      </c>
      <c r="J342" s="63"/>
      <c r="K342" s="63"/>
      <c r="L342" s="63" t="s">
        <v>1249</v>
      </c>
      <c r="M342" s="63" t="s">
        <v>1988</v>
      </c>
      <c r="N342" s="63" t="s">
        <v>1989</v>
      </c>
      <c r="O342" s="63" t="str">
        <f>VLOOKUP(G342,'Sheet 1 (2)'!$H$4:$M$536,6,FALSE)</f>
        <v/>
      </c>
      <c r="P342" s="63" t="str">
        <f t="shared" si="46"/>
        <v xml:space="preserve">La meta fisica es igual al 20% de personas programadas para diagnóstico especializado de enfermedades externas del ojo. </v>
      </c>
      <c r="Q342" s="91" t="str">
        <f>VLOOKUP(G342,Hoja1!$C$4:$D$146,2,FALSE)</f>
        <v>20%*0086605</v>
      </c>
      <c r="R342" s="63" t="s">
        <v>498</v>
      </c>
      <c r="S342" s="63" t="s">
        <v>304</v>
      </c>
      <c r="T342" s="63" t="str">
        <f>VLOOKUP(G342,'Sheet 1 (2)'!$H$4:$O$536,8,FALSE)</f>
        <v/>
      </c>
      <c r="U342" s="63" t="str">
        <f t="shared" si="48"/>
        <v/>
      </c>
      <c r="V342" s="63"/>
      <c r="W342" s="63" t="s">
        <v>304</v>
      </c>
      <c r="X342" s="63" t="str">
        <f>VLOOKUP(G342,'Sheet 1 (2)'!$H$4:$Q$536,10,FALSE)</f>
        <v/>
      </c>
      <c r="Y342" s="63" t="str">
        <f t="shared" si="40"/>
        <v/>
      </c>
      <c r="Z342" s="63" t="s">
        <v>1985</v>
      </c>
      <c r="AA342" s="63" t="s">
        <v>304</v>
      </c>
      <c r="AB342" s="63" t="str">
        <f>VLOOKUP(G342,'Sheet 1 (2)'!$H$4:$S$536,12,FALSE)</f>
        <v/>
      </c>
      <c r="AC342" s="63" t="str">
        <f t="shared" si="47"/>
        <v/>
      </c>
      <c r="AD342" s="63" t="s">
        <v>304</v>
      </c>
      <c r="AE342" s="63" t="str">
        <f>VLOOKUP(G342,'Sheet 1 (2)'!$H$4:$AF$536,25,FALSE)</f>
        <v/>
      </c>
      <c r="AF342" s="63" t="s">
        <v>905</v>
      </c>
      <c r="AG342" s="63" t="str">
        <f t="shared" si="42"/>
        <v/>
      </c>
      <c r="AH342" s="63" t="s">
        <v>329</v>
      </c>
      <c r="AI342" s="63" t="str">
        <f>VLOOKUP(G342,'Sheet 1 (2)'!$H$4:$AG$536,26,FALSE)</f>
        <v/>
      </c>
      <c r="AJ342" s="63" t="s">
        <v>329</v>
      </c>
      <c r="AK342" s="63" t="s">
        <v>304</v>
      </c>
      <c r="AL342" s="63" t="str">
        <f>VLOOKUP(G342,'Sheet 1 (2)'!$H$4:$AH$536,27,FALSE)</f>
        <v/>
      </c>
      <c r="AM342" s="63" t="str">
        <f t="shared" si="50"/>
        <v/>
      </c>
      <c r="AN342" s="63">
        <v>1</v>
      </c>
      <c r="AO342" s="63">
        <f t="shared" si="51"/>
        <v>1</v>
      </c>
      <c r="AP342" s="71" t="s">
        <v>329</v>
      </c>
      <c r="AQ342" s="71" t="s">
        <v>1871</v>
      </c>
      <c r="AR342" s="71" t="s">
        <v>301</v>
      </c>
    </row>
    <row r="343" spans="1:44" ht="15.75" customHeight="1">
      <c r="A343" s="63" t="s">
        <v>1738</v>
      </c>
      <c r="B343" s="63" t="s">
        <v>128</v>
      </c>
      <c r="C343" s="63" t="s">
        <v>1948</v>
      </c>
      <c r="D343" s="63" t="s">
        <v>160</v>
      </c>
      <c r="E343" s="63" t="s">
        <v>1972</v>
      </c>
      <c r="F343" s="63" t="s">
        <v>162</v>
      </c>
      <c r="G343" s="63" t="s">
        <v>1990</v>
      </c>
      <c r="H343" s="63" t="s">
        <v>1991</v>
      </c>
      <c r="I343" s="63" t="s">
        <v>329</v>
      </c>
      <c r="J343" s="63"/>
      <c r="K343" s="63"/>
      <c r="L343" s="63" t="s">
        <v>1821</v>
      </c>
      <c r="M343" s="63" t="s">
        <v>1992</v>
      </c>
      <c r="N343" s="63" t="s">
        <v>1992</v>
      </c>
      <c r="O343" s="63" t="str">
        <f>VLOOKUP(G343,'Sheet 1 (2)'!$H$4:$M$536,6,FALSE)</f>
        <v/>
      </c>
      <c r="P343" s="63" t="str">
        <f t="shared" si="46"/>
        <v>La meta fisica es igual al 100% de personas programadas para tratamiento tratamiento de enfermedad externa del ojo.</v>
      </c>
      <c r="Q343" s="91" t="str">
        <f>VLOOKUP(G343,Hoja1!$C$4:$D$146,2,FALSE)</f>
        <v>100%*0086606</v>
      </c>
      <c r="R343" s="63" t="s">
        <v>498</v>
      </c>
      <c r="S343" s="63" t="s">
        <v>304</v>
      </c>
      <c r="T343" s="63" t="str">
        <f>VLOOKUP(G343,'Sheet 1 (2)'!$H$4:$O$536,8,FALSE)</f>
        <v/>
      </c>
      <c r="U343" s="63" t="str">
        <f t="shared" si="48"/>
        <v/>
      </c>
      <c r="V343" s="63"/>
      <c r="W343" s="63" t="s">
        <v>304</v>
      </c>
      <c r="X343" s="63" t="str">
        <f>VLOOKUP(G343,'Sheet 1 (2)'!$H$4:$Q$536,10,FALSE)</f>
        <v/>
      </c>
      <c r="Y343" s="63" t="str">
        <f t="shared" si="40"/>
        <v/>
      </c>
      <c r="Z343" s="63" t="s">
        <v>1993</v>
      </c>
      <c r="AA343" s="63" t="s">
        <v>304</v>
      </c>
      <c r="AB343" s="63" t="str">
        <f>VLOOKUP(G343,'Sheet 1 (2)'!$H$4:$S$536,12,FALSE)</f>
        <v/>
      </c>
      <c r="AC343" s="63" t="str">
        <f t="shared" si="47"/>
        <v/>
      </c>
      <c r="AD343" s="63" t="s">
        <v>304</v>
      </c>
      <c r="AE343" s="63" t="str">
        <f>VLOOKUP(G343,'Sheet 1 (2)'!$H$4:$AF$536,25,FALSE)</f>
        <v/>
      </c>
      <c r="AF343" s="63" t="s">
        <v>797</v>
      </c>
      <c r="AG343" s="63" t="str">
        <f t="shared" si="42"/>
        <v/>
      </c>
      <c r="AH343" s="63" t="s">
        <v>329</v>
      </c>
      <c r="AI343" s="63" t="str">
        <f>VLOOKUP(G343,'Sheet 1 (2)'!$H$4:$AG$536,26,FALSE)</f>
        <v/>
      </c>
      <c r="AJ343" s="63" t="s">
        <v>329</v>
      </c>
      <c r="AK343" s="63" t="s">
        <v>304</v>
      </c>
      <c r="AL343" s="63" t="str">
        <f>VLOOKUP(G343,'Sheet 1 (2)'!$H$4:$AH$536,27,FALSE)</f>
        <v/>
      </c>
      <c r="AM343" s="63" t="str">
        <f t="shared" si="50"/>
        <v/>
      </c>
      <c r="AN343" s="63">
        <v>1</v>
      </c>
      <c r="AO343" s="63">
        <f t="shared" si="51"/>
        <v>1</v>
      </c>
      <c r="AP343" s="71" t="s">
        <v>329</v>
      </c>
      <c r="AQ343" s="71" t="s">
        <v>1871</v>
      </c>
      <c r="AR343" s="71" t="s">
        <v>301</v>
      </c>
    </row>
    <row r="344" spans="1:44" ht="15.75" customHeight="1">
      <c r="A344" s="63" t="s">
        <v>1738</v>
      </c>
      <c r="B344" s="63" t="s">
        <v>128</v>
      </c>
      <c r="C344" s="63" t="s">
        <v>1782</v>
      </c>
      <c r="D344" s="63" t="s">
        <v>163</v>
      </c>
      <c r="E344" s="63" t="s">
        <v>1783</v>
      </c>
      <c r="F344" s="63" t="s">
        <v>164</v>
      </c>
      <c r="G344" s="63" t="s">
        <v>1994</v>
      </c>
      <c r="H344" s="63" t="s">
        <v>1995</v>
      </c>
      <c r="I344" s="63" t="s">
        <v>329</v>
      </c>
      <c r="J344" s="63"/>
      <c r="K344" s="63"/>
      <c r="L344" s="63" t="s">
        <v>1996</v>
      </c>
      <c r="M344" s="63" t="s">
        <v>1997</v>
      </c>
      <c r="N344" s="63" t="s">
        <v>304</v>
      </c>
      <c r="O344" s="63" t="str">
        <f>VLOOKUP(G344,'Sheet 1 (2)'!$H$4:$M$536,6,FALSE)</f>
        <v/>
      </c>
      <c r="P344" s="63" t="str">
        <f t="shared" si="46"/>
        <v/>
      </c>
      <c r="Q344" s="91" t="str">
        <f>VLOOKUP(G344,Hoja1!$C$4:$D$146,2,FALSE)</f>
        <v>80%*4399701</v>
      </c>
      <c r="R344" s="63" t="s">
        <v>498</v>
      </c>
      <c r="S344" s="63" t="s">
        <v>304</v>
      </c>
      <c r="T344" s="63" t="str">
        <f>VLOOKUP(G344,'Sheet 1 (2)'!$H$4:$O$536,8,FALSE)</f>
        <v/>
      </c>
      <c r="U344" s="63" t="str">
        <f t="shared" si="48"/>
        <v/>
      </c>
      <c r="V344" s="63"/>
      <c r="W344" s="63" t="s">
        <v>304</v>
      </c>
      <c r="X344" s="63" t="str">
        <f>VLOOKUP(G344,'Sheet 1 (2)'!$H$4:$Q$536,10,FALSE)</f>
        <v/>
      </c>
      <c r="Y344" s="63" t="str">
        <f t="shared" si="40"/>
        <v/>
      </c>
      <c r="Z344" s="63" t="s">
        <v>1998</v>
      </c>
      <c r="AA344" s="63" t="s">
        <v>304</v>
      </c>
      <c r="AB344" s="63" t="str">
        <f>VLOOKUP(G344,'Sheet 1 (2)'!$H$4:$S$536,12,FALSE)</f>
        <v/>
      </c>
      <c r="AC344" s="63" t="str">
        <f t="shared" si="47"/>
        <v/>
      </c>
      <c r="AD344" s="63" t="s">
        <v>304</v>
      </c>
      <c r="AE344" s="63" t="str">
        <f>VLOOKUP(G344,'Sheet 1 (2)'!$H$4:$AF$536,25,FALSE)</f>
        <v/>
      </c>
      <c r="AF344" s="63" t="s">
        <v>1999</v>
      </c>
      <c r="AG344" s="63" t="str">
        <f t="shared" si="42"/>
        <v/>
      </c>
      <c r="AH344" s="63" t="s">
        <v>301</v>
      </c>
      <c r="AI344" s="63" t="str">
        <f>VLOOKUP(G344,'Sheet 1 (2)'!$H$4:$AG$536,26,FALSE)</f>
        <v/>
      </c>
      <c r="AJ344" s="63" t="s">
        <v>301</v>
      </c>
      <c r="AK344" s="63" t="s">
        <v>2000</v>
      </c>
      <c r="AL344" s="63" t="str">
        <f>VLOOKUP(G344,'Sheet 1 (2)'!$H$4:$AH$536,27,FALSE)</f>
        <v/>
      </c>
      <c r="AM344" s="63" t="str">
        <f t="shared" si="50"/>
        <v>ESPERA DE LA BASE DE DATOS DEL Mapa que identifica ámbitos con fuentes de exposición a agentes contaminantes a NIVEL DE EESS, elaborados por la Micro Red, Red o DIRESA. Solo nos mandaron por UBIGEO.</v>
      </c>
      <c r="AN344" s="63">
        <v>1</v>
      </c>
      <c r="AO344" s="63">
        <f t="shared" si="51"/>
        <v>0</v>
      </c>
      <c r="AP344" s="71"/>
      <c r="AQ344" s="71"/>
      <c r="AR344" s="71"/>
    </row>
    <row r="345" spans="1:44" ht="15.75" customHeight="1">
      <c r="A345" s="63" t="s">
        <v>1738</v>
      </c>
      <c r="B345" s="63" t="s">
        <v>128</v>
      </c>
      <c r="C345" s="63" t="s">
        <v>1782</v>
      </c>
      <c r="D345" s="63" t="s">
        <v>163</v>
      </c>
      <c r="E345" s="63" t="s">
        <v>1783</v>
      </c>
      <c r="F345" s="63" t="s">
        <v>164</v>
      </c>
      <c r="G345" s="63" t="s">
        <v>2001</v>
      </c>
      <c r="H345" s="63" t="s">
        <v>2002</v>
      </c>
      <c r="I345" s="63" t="s">
        <v>329</v>
      </c>
      <c r="J345" s="63"/>
      <c r="K345" s="63"/>
      <c r="L345" s="63" t="s">
        <v>709</v>
      </c>
      <c r="M345" s="63" t="s">
        <v>2003</v>
      </c>
      <c r="N345" s="63" t="s">
        <v>304</v>
      </c>
      <c r="O345" s="63" t="str">
        <f>VLOOKUP(G345,'Sheet 1 (2)'!$H$4:$M$536,6,FALSE)</f>
        <v/>
      </c>
      <c r="P345" s="63" t="str">
        <f t="shared" si="46"/>
        <v/>
      </c>
      <c r="Q345" s="91" t="str">
        <f>VLOOKUP(G345,Hoja1!$C$4:$D$146,2,FALSE)</f>
        <v>100%*4399702</v>
      </c>
      <c r="R345" s="63" t="s">
        <v>498</v>
      </c>
      <c r="S345" s="63" t="s">
        <v>304</v>
      </c>
      <c r="T345" s="63" t="str">
        <f>VLOOKUP(G345,'Sheet 1 (2)'!$H$4:$O$536,8,FALSE)</f>
        <v/>
      </c>
      <c r="U345" s="63" t="str">
        <f t="shared" si="48"/>
        <v/>
      </c>
      <c r="V345" s="63"/>
      <c r="W345" s="63" t="s">
        <v>304</v>
      </c>
      <c r="X345" s="63" t="str">
        <f>VLOOKUP(G345,'Sheet 1 (2)'!$H$4:$Q$536,10,FALSE)</f>
        <v/>
      </c>
      <c r="Y345" s="63" t="str">
        <f t="shared" si="40"/>
        <v/>
      </c>
      <c r="Z345" s="63" t="s">
        <v>2004</v>
      </c>
      <c r="AA345" s="63" t="s">
        <v>304</v>
      </c>
      <c r="AB345" s="63" t="str">
        <f>VLOOKUP(G345,'Sheet 1 (2)'!$H$4:$S$536,12,FALSE)</f>
        <v/>
      </c>
      <c r="AC345" s="63" t="str">
        <f t="shared" si="47"/>
        <v/>
      </c>
      <c r="AD345" s="63" t="s">
        <v>304</v>
      </c>
      <c r="AE345" s="63" t="str">
        <f>VLOOKUP(G345,'Sheet 1 (2)'!$H$4:$AF$536,25,FALSE)</f>
        <v/>
      </c>
      <c r="AF345" s="63" t="s">
        <v>307</v>
      </c>
      <c r="AG345" s="63" t="str">
        <f t="shared" si="42"/>
        <v/>
      </c>
      <c r="AH345" s="63" t="s">
        <v>301</v>
      </c>
      <c r="AI345" s="63" t="str">
        <f>VLOOKUP(G345,'Sheet 1 (2)'!$H$4:$AG$536,26,FALSE)</f>
        <v/>
      </c>
      <c r="AJ345" s="63" t="s">
        <v>301</v>
      </c>
      <c r="AK345" s="63" t="s">
        <v>2000</v>
      </c>
      <c r="AL345" s="63" t="str">
        <f>VLOOKUP(G345,'Sheet 1 (2)'!$H$4:$AH$536,27,FALSE)</f>
        <v/>
      </c>
      <c r="AM345" s="63" t="str">
        <f t="shared" si="50"/>
        <v>ESPERA DE LA BASE DE DATOS DEL Mapa que identifica ámbitos con fuentes de exposición a agentes contaminantes a NIVEL DE EESS, elaborados por la Micro Red, Red o DIRESA. Solo nos mandaron por UBIGEO.</v>
      </c>
      <c r="AN345" s="63">
        <v>1</v>
      </c>
      <c r="AO345" s="63">
        <f t="shared" si="51"/>
        <v>0</v>
      </c>
      <c r="AP345" s="71"/>
      <c r="AQ345" s="71"/>
      <c r="AR345" s="71"/>
    </row>
    <row r="346" spans="1:44" ht="15.75" customHeight="1">
      <c r="A346" s="63" t="s">
        <v>1738</v>
      </c>
      <c r="B346" s="63" t="s">
        <v>128</v>
      </c>
      <c r="C346" s="63" t="s">
        <v>1782</v>
      </c>
      <c r="D346" s="63" t="s">
        <v>163</v>
      </c>
      <c r="E346" s="63" t="s">
        <v>1783</v>
      </c>
      <c r="F346" s="63" t="s">
        <v>164</v>
      </c>
      <c r="G346" s="63" t="s">
        <v>2005</v>
      </c>
      <c r="H346" s="63" t="s">
        <v>2006</v>
      </c>
      <c r="I346" s="63" t="s">
        <v>329</v>
      </c>
      <c r="J346" s="63"/>
      <c r="K346" s="63"/>
      <c r="L346" s="63" t="s">
        <v>1249</v>
      </c>
      <c r="M346" s="63" t="s">
        <v>2007</v>
      </c>
      <c r="N346" s="63" t="s">
        <v>304</v>
      </c>
      <c r="O346" s="63" t="str">
        <f>VLOOKUP(G346,'Sheet 1 (2)'!$H$4:$M$536,6,FALSE)</f>
        <v/>
      </c>
      <c r="P346" s="63" t="str">
        <f t="shared" si="46"/>
        <v/>
      </c>
      <c r="Q346" s="91" t="str">
        <f>VLOOKUP(G346,Hoja1!$C$4:$D$146,2,FALSE)</f>
        <v>82.2%*4399703**</v>
      </c>
      <c r="R346" s="63" t="s">
        <v>498</v>
      </c>
      <c r="S346" s="63" t="s">
        <v>304</v>
      </c>
      <c r="T346" s="63" t="str">
        <f>VLOOKUP(G346,'Sheet 1 (2)'!$H$4:$O$536,8,FALSE)</f>
        <v/>
      </c>
      <c r="U346" s="63" t="str">
        <f t="shared" si="48"/>
        <v/>
      </c>
      <c r="V346" s="63"/>
      <c r="W346" s="63" t="s">
        <v>304</v>
      </c>
      <c r="X346" s="63" t="str">
        <f>VLOOKUP(G346,'Sheet 1 (2)'!$H$4:$Q$536,10,FALSE)</f>
        <v/>
      </c>
      <c r="Y346" s="63" t="str">
        <f t="shared" si="40"/>
        <v/>
      </c>
      <c r="Z346" s="63" t="s">
        <v>2008</v>
      </c>
      <c r="AA346" s="63" t="s">
        <v>304</v>
      </c>
      <c r="AB346" s="63" t="str">
        <f>VLOOKUP(G346,'Sheet 1 (2)'!$H$4:$S$536,12,FALSE)</f>
        <v/>
      </c>
      <c r="AC346" s="63" t="str">
        <f t="shared" si="47"/>
        <v/>
      </c>
      <c r="AD346" s="63" t="s">
        <v>304</v>
      </c>
      <c r="AE346" s="63" t="str">
        <f>VLOOKUP(G346,'Sheet 1 (2)'!$H$4:$AF$536,25,FALSE)</f>
        <v/>
      </c>
      <c r="AF346" s="63" t="s">
        <v>1789</v>
      </c>
      <c r="AG346" s="63" t="str">
        <f t="shared" si="42"/>
        <v/>
      </c>
      <c r="AH346" s="63" t="s">
        <v>301</v>
      </c>
      <c r="AI346" s="63" t="str">
        <f>VLOOKUP(G346,'Sheet 1 (2)'!$H$4:$AG$536,26,FALSE)</f>
        <v/>
      </c>
      <c r="AJ346" s="63" t="s">
        <v>301</v>
      </c>
      <c r="AK346" s="63" t="s">
        <v>2000</v>
      </c>
      <c r="AL346" s="63" t="str">
        <f>VLOOKUP(G346,'Sheet 1 (2)'!$H$4:$AH$536,27,FALSE)</f>
        <v/>
      </c>
      <c r="AM346" s="63" t="str">
        <f t="shared" si="50"/>
        <v>ESPERA DE LA BASE DE DATOS DEL Mapa que identifica ámbitos con fuentes de exposición a agentes contaminantes a NIVEL DE EESS, elaborados por la Micro Red, Red o DIRESA. Solo nos mandaron por UBIGEO.</v>
      </c>
      <c r="AN346" s="63">
        <v>1</v>
      </c>
      <c r="AO346" s="63">
        <f t="shared" si="51"/>
        <v>0</v>
      </c>
      <c r="AP346" s="71"/>
      <c r="AQ346" s="71"/>
      <c r="AR346" s="71"/>
    </row>
    <row r="347" spans="1:44" ht="15.75" customHeight="1">
      <c r="A347" s="63" t="s">
        <v>1738</v>
      </c>
      <c r="B347" s="63" t="s">
        <v>128</v>
      </c>
      <c r="C347" s="63" t="s">
        <v>1782</v>
      </c>
      <c r="D347" s="63" t="s">
        <v>163</v>
      </c>
      <c r="E347" s="63" t="s">
        <v>1783</v>
      </c>
      <c r="F347" s="63" t="s">
        <v>164</v>
      </c>
      <c r="G347" s="63" t="s">
        <v>2009</v>
      </c>
      <c r="H347" s="63" t="s">
        <v>2010</v>
      </c>
      <c r="I347" s="63" t="s">
        <v>329</v>
      </c>
      <c r="J347" s="63"/>
      <c r="K347" s="63"/>
      <c r="L347" s="63" t="s">
        <v>1249</v>
      </c>
      <c r="M347" s="63" t="s">
        <v>2011</v>
      </c>
      <c r="N347" s="63" t="s">
        <v>304</v>
      </c>
      <c r="O347" s="63" t="str">
        <f>VLOOKUP(G347,'Sheet 1 (2)'!$H$4:$M$536,6,FALSE)</f>
        <v/>
      </c>
      <c r="P347" s="63" t="str">
        <f t="shared" si="46"/>
        <v/>
      </c>
      <c r="Q347" s="91" t="str">
        <f>VLOOKUP(G347,Hoja1!$C$4:$D$146,2,FALSE)</f>
        <v>82.2%*4399703**</v>
      </c>
      <c r="R347" s="63" t="s">
        <v>498</v>
      </c>
      <c r="S347" s="63" t="s">
        <v>304</v>
      </c>
      <c r="T347" s="63" t="str">
        <f>VLOOKUP(G347,'Sheet 1 (2)'!$H$4:$O$536,8,FALSE)</f>
        <v/>
      </c>
      <c r="U347" s="63" t="str">
        <f t="shared" si="48"/>
        <v/>
      </c>
      <c r="V347" s="63"/>
      <c r="W347" s="63" t="s">
        <v>304</v>
      </c>
      <c r="X347" s="63" t="str">
        <f>VLOOKUP(G347,'Sheet 1 (2)'!$H$4:$Q$536,10,FALSE)</f>
        <v/>
      </c>
      <c r="Y347" s="63" t="str">
        <f t="shared" si="40"/>
        <v/>
      </c>
      <c r="Z347" s="63" t="s">
        <v>2012</v>
      </c>
      <c r="AA347" s="63" t="s">
        <v>304</v>
      </c>
      <c r="AB347" s="63" t="str">
        <f>VLOOKUP(G347,'Sheet 1 (2)'!$H$4:$S$536,12,FALSE)</f>
        <v/>
      </c>
      <c r="AC347" s="63" t="str">
        <f t="shared" si="47"/>
        <v/>
      </c>
      <c r="AD347" s="63" t="s">
        <v>304</v>
      </c>
      <c r="AE347" s="63" t="str">
        <f>VLOOKUP(G347,'Sheet 1 (2)'!$H$4:$AF$536,25,FALSE)</f>
        <v/>
      </c>
      <c r="AF347" s="63" t="s">
        <v>1789</v>
      </c>
      <c r="AG347" s="63" t="str">
        <f t="shared" si="42"/>
        <v/>
      </c>
      <c r="AH347" s="63" t="s">
        <v>301</v>
      </c>
      <c r="AI347" s="63" t="str">
        <f>VLOOKUP(G347,'Sheet 1 (2)'!$H$4:$AG$536,26,FALSE)</f>
        <v/>
      </c>
      <c r="AJ347" s="63" t="s">
        <v>301</v>
      </c>
      <c r="AK347" s="63" t="s">
        <v>2000</v>
      </c>
      <c r="AL347" s="63" t="str">
        <f>VLOOKUP(G347,'Sheet 1 (2)'!$H$4:$AH$536,27,FALSE)</f>
        <v/>
      </c>
      <c r="AM347" s="63" t="str">
        <f t="shared" si="50"/>
        <v>ESPERA DE LA BASE DE DATOS DEL Mapa que identifica ámbitos con fuentes de exposición a agentes contaminantes a NIVEL DE EESS, elaborados por la Micro Red, Red o DIRESA. Solo nos mandaron por UBIGEO.</v>
      </c>
      <c r="AN347" s="63">
        <v>1</v>
      </c>
      <c r="AO347" s="63">
        <f t="shared" si="51"/>
        <v>0</v>
      </c>
      <c r="AP347" s="71"/>
      <c r="AQ347" s="71"/>
      <c r="AR347" s="71"/>
    </row>
    <row r="348" spans="1:44" ht="15.75" customHeight="1">
      <c r="A348" s="63" t="s">
        <v>1738</v>
      </c>
      <c r="B348" s="63" t="s">
        <v>128</v>
      </c>
      <c r="C348" s="63" t="s">
        <v>1782</v>
      </c>
      <c r="D348" s="63" t="s">
        <v>163</v>
      </c>
      <c r="E348" s="63" t="s">
        <v>1783</v>
      </c>
      <c r="F348" s="63" t="s">
        <v>164</v>
      </c>
      <c r="G348" s="63" t="s">
        <v>2013</v>
      </c>
      <c r="H348" s="63" t="s">
        <v>2014</v>
      </c>
      <c r="I348" s="63" t="s">
        <v>329</v>
      </c>
      <c r="J348" s="63"/>
      <c r="K348" s="63"/>
      <c r="L348" s="63" t="s">
        <v>1249</v>
      </c>
      <c r="M348" s="63" t="s">
        <v>2015</v>
      </c>
      <c r="N348" s="63" t="s">
        <v>304</v>
      </c>
      <c r="O348" s="63" t="str">
        <f>VLOOKUP(G348,'Sheet 1 (2)'!$H$4:$M$536,6,FALSE)</f>
        <v/>
      </c>
      <c r="P348" s="63" t="str">
        <f t="shared" si="46"/>
        <v/>
      </c>
      <c r="Q348" s="91" t="str">
        <f>VLOOKUP(G348,Hoja1!$C$4:$D$146,2,FALSE)</f>
        <v>82.2%*4399703**</v>
      </c>
      <c r="R348" s="63" t="s">
        <v>498</v>
      </c>
      <c r="S348" s="63" t="s">
        <v>304</v>
      </c>
      <c r="T348" s="63" t="str">
        <f>VLOOKUP(G348,'Sheet 1 (2)'!$H$4:$O$536,8,FALSE)</f>
        <v/>
      </c>
      <c r="U348" s="63" t="str">
        <f t="shared" si="48"/>
        <v/>
      </c>
      <c r="V348" s="63"/>
      <c r="W348" s="63" t="s">
        <v>304</v>
      </c>
      <c r="X348" s="63" t="str">
        <f>VLOOKUP(G348,'Sheet 1 (2)'!$H$4:$Q$536,10,FALSE)</f>
        <v/>
      </c>
      <c r="Y348" s="63" t="str">
        <f t="shared" si="40"/>
        <v/>
      </c>
      <c r="Z348" s="63" t="s">
        <v>2016</v>
      </c>
      <c r="AA348" s="63" t="s">
        <v>304</v>
      </c>
      <c r="AB348" s="63" t="str">
        <f>VLOOKUP(G348,'Sheet 1 (2)'!$H$4:$S$536,12,FALSE)</f>
        <v/>
      </c>
      <c r="AC348" s="63" t="str">
        <f t="shared" si="47"/>
        <v/>
      </c>
      <c r="AD348" s="63" t="s">
        <v>304</v>
      </c>
      <c r="AE348" s="63" t="str">
        <f>VLOOKUP(G348,'Sheet 1 (2)'!$H$4:$AF$536,25,FALSE)</f>
        <v/>
      </c>
      <c r="AF348" s="63" t="s">
        <v>897</v>
      </c>
      <c r="AG348" s="63" t="str">
        <f t="shared" si="42"/>
        <v/>
      </c>
      <c r="AH348" s="63" t="s">
        <v>301</v>
      </c>
      <c r="AI348" s="63" t="str">
        <f>VLOOKUP(G348,'Sheet 1 (2)'!$H$4:$AG$536,26,FALSE)</f>
        <v/>
      </c>
      <c r="AJ348" s="63" t="s">
        <v>301</v>
      </c>
      <c r="AK348" s="63" t="s">
        <v>2000</v>
      </c>
      <c r="AL348" s="63" t="str">
        <f>VLOOKUP(G348,'Sheet 1 (2)'!$H$4:$AH$536,27,FALSE)</f>
        <v/>
      </c>
      <c r="AM348" s="63" t="str">
        <f t="shared" si="50"/>
        <v>ESPERA DE LA BASE DE DATOS DEL Mapa que identifica ámbitos con fuentes de exposición a agentes contaminantes a NIVEL DE EESS, elaborados por la Micro Red, Red o DIRESA. Solo nos mandaron por UBIGEO.</v>
      </c>
      <c r="AN348" s="63">
        <v>1</v>
      </c>
      <c r="AO348" s="63">
        <f t="shared" si="51"/>
        <v>0</v>
      </c>
      <c r="AP348" s="71"/>
      <c r="AQ348" s="71"/>
      <c r="AR348" s="71"/>
    </row>
    <row r="349" spans="1:44" ht="15.75" customHeight="1">
      <c r="A349" s="63" t="s">
        <v>1738</v>
      </c>
      <c r="B349" s="63" t="s">
        <v>128</v>
      </c>
      <c r="C349" s="63" t="s">
        <v>1782</v>
      </c>
      <c r="D349" s="63" t="s">
        <v>163</v>
      </c>
      <c r="E349" s="63" t="s">
        <v>1783</v>
      </c>
      <c r="F349" s="63" t="s">
        <v>164</v>
      </c>
      <c r="G349" s="63" t="s">
        <v>2017</v>
      </c>
      <c r="H349" s="63" t="s">
        <v>2018</v>
      </c>
      <c r="I349" s="63" t="s">
        <v>329</v>
      </c>
      <c r="J349" s="63"/>
      <c r="K349" s="63"/>
      <c r="L349" s="63" t="s">
        <v>1249</v>
      </c>
      <c r="M349" s="63" t="s">
        <v>2019</v>
      </c>
      <c r="N349" s="63" t="s">
        <v>304</v>
      </c>
      <c r="O349" s="63" t="str">
        <f>VLOOKUP(G349,'Sheet 1 (2)'!$H$4:$M$536,6,FALSE)</f>
        <v/>
      </c>
      <c r="P349" s="63" t="str">
        <f t="shared" si="46"/>
        <v/>
      </c>
      <c r="Q349" s="91" t="str">
        <f>VLOOKUP(G349,Hoja1!$C$4:$D$146,2,FALSE)</f>
        <v>82.2%*4399703**</v>
      </c>
      <c r="R349" s="63" t="s">
        <v>498</v>
      </c>
      <c r="S349" s="63" t="s">
        <v>304</v>
      </c>
      <c r="T349" s="63" t="str">
        <f>VLOOKUP(G349,'Sheet 1 (2)'!$H$4:$O$536,8,FALSE)</f>
        <v/>
      </c>
      <c r="U349" s="63" t="str">
        <f t="shared" si="48"/>
        <v/>
      </c>
      <c r="V349" s="63"/>
      <c r="W349" s="63" t="s">
        <v>304</v>
      </c>
      <c r="X349" s="63" t="str">
        <f>VLOOKUP(G349,'Sheet 1 (2)'!$H$4:$Q$536,10,FALSE)</f>
        <v/>
      </c>
      <c r="Y349" s="63" t="str">
        <f t="shared" si="40"/>
        <v/>
      </c>
      <c r="Z349" s="63" t="s">
        <v>2020</v>
      </c>
      <c r="AA349" s="63" t="s">
        <v>304</v>
      </c>
      <c r="AB349" s="63" t="str">
        <f>VLOOKUP(G349,'Sheet 1 (2)'!$H$4:$S$536,12,FALSE)</f>
        <v/>
      </c>
      <c r="AC349" s="63" t="str">
        <f t="shared" si="47"/>
        <v/>
      </c>
      <c r="AD349" s="63" t="s">
        <v>304</v>
      </c>
      <c r="AE349" s="63" t="str">
        <f>VLOOKUP(G349,'Sheet 1 (2)'!$H$4:$AF$536,25,FALSE)</f>
        <v/>
      </c>
      <c r="AF349" s="63" t="s">
        <v>882</v>
      </c>
      <c r="AG349" s="63" t="str">
        <f t="shared" si="42"/>
        <v/>
      </c>
      <c r="AH349" s="63" t="s">
        <v>301</v>
      </c>
      <c r="AI349" s="63" t="str">
        <f>VLOOKUP(G349,'Sheet 1 (2)'!$H$4:$AG$536,26,FALSE)</f>
        <v/>
      </c>
      <c r="AJ349" s="63" t="s">
        <v>301</v>
      </c>
      <c r="AK349" s="63" t="s">
        <v>2000</v>
      </c>
      <c r="AL349" s="63" t="str">
        <f>VLOOKUP(G349,'Sheet 1 (2)'!$H$4:$AH$536,27,FALSE)</f>
        <v/>
      </c>
      <c r="AM349" s="63" t="str">
        <f t="shared" si="50"/>
        <v>ESPERA DE LA BASE DE DATOS DEL Mapa que identifica ámbitos con fuentes de exposición a agentes contaminantes a NIVEL DE EESS, elaborados por la Micro Red, Red o DIRESA. Solo nos mandaron por UBIGEO.</v>
      </c>
      <c r="AN349" s="63">
        <v>1</v>
      </c>
      <c r="AO349" s="63">
        <f t="shared" si="51"/>
        <v>0</v>
      </c>
      <c r="AP349" s="71"/>
      <c r="AQ349" s="71"/>
      <c r="AR349" s="71"/>
    </row>
    <row r="350" spans="1:44" ht="15.75" customHeight="1">
      <c r="A350" s="63" t="s">
        <v>1738</v>
      </c>
      <c r="B350" s="63" t="s">
        <v>128</v>
      </c>
      <c r="C350" s="63" t="s">
        <v>1782</v>
      </c>
      <c r="D350" s="63" t="s">
        <v>163</v>
      </c>
      <c r="E350" s="63" t="s">
        <v>1783</v>
      </c>
      <c r="F350" s="63" t="s">
        <v>164</v>
      </c>
      <c r="G350" s="63" t="s">
        <v>2021</v>
      </c>
      <c r="H350" s="63" t="s">
        <v>2022</v>
      </c>
      <c r="I350" s="63" t="s">
        <v>329</v>
      </c>
      <c r="J350" s="63"/>
      <c r="K350" s="63"/>
      <c r="L350" s="63" t="s">
        <v>1249</v>
      </c>
      <c r="M350" s="63" t="s">
        <v>2023</v>
      </c>
      <c r="N350" s="63" t="s">
        <v>304</v>
      </c>
      <c r="O350" s="63" t="str">
        <f>VLOOKUP(G350,'Sheet 1 (2)'!$H$4:$M$536,6,FALSE)</f>
        <v/>
      </c>
      <c r="P350" s="63" t="str">
        <f t="shared" si="46"/>
        <v/>
      </c>
      <c r="Q350" s="91" t="str">
        <f>VLOOKUP(G350,Hoja1!$C$4:$D$146,2,FALSE)</f>
        <v>82.2%*4399703**</v>
      </c>
      <c r="R350" s="63" t="s">
        <v>498</v>
      </c>
      <c r="S350" s="63" t="s">
        <v>304</v>
      </c>
      <c r="T350" s="63" t="str">
        <f>VLOOKUP(G350,'Sheet 1 (2)'!$H$4:$O$536,8,FALSE)</f>
        <v/>
      </c>
      <c r="U350" s="63" t="str">
        <f t="shared" si="48"/>
        <v/>
      </c>
      <c r="V350" s="63"/>
      <c r="W350" s="63" t="s">
        <v>304</v>
      </c>
      <c r="X350" s="63" t="str">
        <f>VLOOKUP(G350,'Sheet 1 (2)'!$H$4:$Q$536,10,FALSE)</f>
        <v/>
      </c>
      <c r="Y350" s="63" t="str">
        <f t="shared" si="40"/>
        <v/>
      </c>
      <c r="Z350" s="63" t="s">
        <v>2020</v>
      </c>
      <c r="AA350" s="63" t="s">
        <v>304</v>
      </c>
      <c r="AB350" s="63" t="str">
        <f>VLOOKUP(G350,'Sheet 1 (2)'!$H$4:$S$536,12,FALSE)</f>
        <v/>
      </c>
      <c r="AC350" s="63" t="str">
        <f t="shared" si="47"/>
        <v/>
      </c>
      <c r="AD350" s="63" t="s">
        <v>304</v>
      </c>
      <c r="AE350" s="63" t="str">
        <f>VLOOKUP(G350,'Sheet 1 (2)'!$H$4:$AF$536,25,FALSE)</f>
        <v/>
      </c>
      <c r="AF350" s="63" t="s">
        <v>905</v>
      </c>
      <c r="AG350" s="63" t="str">
        <f t="shared" si="42"/>
        <v/>
      </c>
      <c r="AH350" s="63" t="s">
        <v>301</v>
      </c>
      <c r="AI350" s="63" t="str">
        <f>VLOOKUP(G350,'Sheet 1 (2)'!$H$4:$AG$536,26,FALSE)</f>
        <v/>
      </c>
      <c r="AJ350" s="63" t="s">
        <v>301</v>
      </c>
      <c r="AK350" s="63" t="s">
        <v>2000</v>
      </c>
      <c r="AL350" s="63" t="str">
        <f>VLOOKUP(G350,'Sheet 1 (2)'!$H$4:$AH$536,27,FALSE)</f>
        <v/>
      </c>
      <c r="AM350" s="63" t="str">
        <f t="shared" si="50"/>
        <v>ESPERA DE LA BASE DE DATOS DEL Mapa que identifica ámbitos con fuentes de exposición a agentes contaminantes a NIVEL DE EESS, elaborados por la Micro Red, Red o DIRESA. Solo nos mandaron por UBIGEO.</v>
      </c>
      <c r="AN350" s="63">
        <v>1</v>
      </c>
      <c r="AO350" s="63">
        <f t="shared" si="51"/>
        <v>0</v>
      </c>
      <c r="AP350" s="71"/>
      <c r="AQ350" s="71"/>
      <c r="AR350" s="71"/>
    </row>
    <row r="351" spans="1:44" ht="15.75" customHeight="1">
      <c r="A351" s="63" t="s">
        <v>1738</v>
      </c>
      <c r="B351" s="63" t="s">
        <v>128</v>
      </c>
      <c r="C351" s="63" t="s">
        <v>1782</v>
      </c>
      <c r="D351" s="63" t="s">
        <v>163</v>
      </c>
      <c r="E351" s="63" t="s">
        <v>1783</v>
      </c>
      <c r="F351" s="63" t="s">
        <v>164</v>
      </c>
      <c r="G351" s="63" t="s">
        <v>2024</v>
      </c>
      <c r="H351" s="63" t="s">
        <v>2025</v>
      </c>
      <c r="I351" s="63" t="s">
        <v>329</v>
      </c>
      <c r="J351" s="63"/>
      <c r="K351" s="63"/>
      <c r="L351" s="63" t="s">
        <v>1249</v>
      </c>
      <c r="M351" s="63" t="s">
        <v>2026</v>
      </c>
      <c r="N351" s="63" t="s">
        <v>304</v>
      </c>
      <c r="O351" s="63" t="str">
        <f>VLOOKUP(G351,'Sheet 1 (2)'!$H$4:$M$536,6,FALSE)</f>
        <v/>
      </c>
      <c r="P351" s="63" t="str">
        <f t="shared" si="46"/>
        <v/>
      </c>
      <c r="Q351" s="91" t="str">
        <f>VLOOKUP(G351,Hoja1!$C$4:$D$146,2,FALSE)</f>
        <v>50%*(4399708+4399721+4399717+4399725)*</v>
      </c>
      <c r="R351" s="63" t="s">
        <v>498</v>
      </c>
      <c r="S351" s="63" t="s">
        <v>304</v>
      </c>
      <c r="T351" s="63" t="str">
        <f>VLOOKUP(G351,'Sheet 1 (2)'!$H$4:$O$536,8,FALSE)</f>
        <v/>
      </c>
      <c r="U351" s="63" t="str">
        <f t="shared" si="48"/>
        <v/>
      </c>
      <c r="V351" s="63"/>
      <c r="W351" s="63" t="s">
        <v>304</v>
      </c>
      <c r="X351" s="63" t="str">
        <f>VLOOKUP(G351,'Sheet 1 (2)'!$H$4:$Q$536,10,FALSE)</f>
        <v/>
      </c>
      <c r="Y351" s="63" t="str">
        <f t="shared" si="40"/>
        <v/>
      </c>
      <c r="Z351" s="63" t="s">
        <v>2027</v>
      </c>
      <c r="AA351" s="63" t="s">
        <v>304</v>
      </c>
      <c r="AB351" s="63" t="str">
        <f>VLOOKUP(G351,'Sheet 1 (2)'!$H$4:$S$536,12,FALSE)</f>
        <v/>
      </c>
      <c r="AC351" s="63" t="str">
        <f t="shared" si="47"/>
        <v/>
      </c>
      <c r="AD351" s="63" t="s">
        <v>304</v>
      </c>
      <c r="AE351" s="63" t="str">
        <f>VLOOKUP(G351,'Sheet 1 (2)'!$H$4:$AF$536,25,FALSE)</f>
        <v/>
      </c>
      <c r="AF351" s="63" t="s">
        <v>905</v>
      </c>
      <c r="AG351" s="63" t="str">
        <f t="shared" si="42"/>
        <v/>
      </c>
      <c r="AH351" s="63" t="s">
        <v>301</v>
      </c>
      <c r="AI351" s="63" t="str">
        <f>VLOOKUP(G351,'Sheet 1 (2)'!$H$4:$AG$536,26,FALSE)</f>
        <v/>
      </c>
      <c r="AJ351" s="63" t="s">
        <v>301</v>
      </c>
      <c r="AK351" s="63" t="s">
        <v>2000</v>
      </c>
      <c r="AL351" s="63" t="str">
        <f>VLOOKUP(G351,'Sheet 1 (2)'!$H$4:$AH$536,27,FALSE)</f>
        <v/>
      </c>
      <c r="AM351" s="63" t="str">
        <f t="shared" si="50"/>
        <v>ESPERA DE LA BASE DE DATOS DEL Mapa que identifica ámbitos con fuentes de exposición a agentes contaminantes a NIVEL DE EESS, elaborados por la Micro Red, Red o DIRESA. Solo nos mandaron por UBIGEO.</v>
      </c>
      <c r="AN351" s="63">
        <v>1</v>
      </c>
      <c r="AO351" s="63">
        <f t="shared" si="51"/>
        <v>0</v>
      </c>
      <c r="AP351" s="71"/>
      <c r="AQ351" s="71"/>
      <c r="AR351" s="71"/>
    </row>
    <row r="352" spans="1:44" ht="15.75" customHeight="1">
      <c r="A352" s="63" t="s">
        <v>1738</v>
      </c>
      <c r="B352" s="63" t="s">
        <v>128</v>
      </c>
      <c r="C352" s="63" t="s">
        <v>1782</v>
      </c>
      <c r="D352" s="63" t="s">
        <v>163</v>
      </c>
      <c r="E352" s="63" t="s">
        <v>1783</v>
      </c>
      <c r="F352" s="63" t="s">
        <v>164</v>
      </c>
      <c r="G352" s="63" t="s">
        <v>2028</v>
      </c>
      <c r="H352" s="63" t="s">
        <v>2029</v>
      </c>
      <c r="I352" s="63" t="s">
        <v>329</v>
      </c>
      <c r="J352" s="63"/>
      <c r="K352" s="63"/>
      <c r="L352" s="63" t="s">
        <v>1249</v>
      </c>
      <c r="M352" s="63" t="s">
        <v>2030</v>
      </c>
      <c r="N352" s="63" t="s">
        <v>304</v>
      </c>
      <c r="O352" s="63" t="str">
        <f>VLOOKUP(G352,'Sheet 1 (2)'!$H$4:$M$536,6,FALSE)</f>
        <v/>
      </c>
      <c r="P352" s="63" t="str">
        <f t="shared" si="46"/>
        <v/>
      </c>
      <c r="Q352" s="63" t="str">
        <f>VLOOKUP(G352,Hoja1!$C$4:$D$146,2,FALSE)</f>
        <v>'2%*(4399707+4399708)</v>
      </c>
      <c r="R352" s="63" t="s">
        <v>498</v>
      </c>
      <c r="S352" s="63" t="s">
        <v>304</v>
      </c>
      <c r="T352" s="63" t="str">
        <f>VLOOKUP(G352,'Sheet 1 (2)'!$H$4:$O$536,8,FALSE)</f>
        <v/>
      </c>
      <c r="U352" s="63" t="str">
        <f t="shared" si="48"/>
        <v/>
      </c>
      <c r="V352" s="63"/>
      <c r="W352" s="63" t="s">
        <v>304</v>
      </c>
      <c r="X352" s="63" t="str">
        <f>VLOOKUP(G352,'Sheet 1 (2)'!$H$4:$Q$536,10,FALSE)</f>
        <v/>
      </c>
      <c r="Y352" s="63" t="str">
        <f t="shared" si="40"/>
        <v/>
      </c>
      <c r="Z352" s="63" t="s">
        <v>2031</v>
      </c>
      <c r="AA352" s="63" t="s">
        <v>304</v>
      </c>
      <c r="AB352" s="63" t="str">
        <f>VLOOKUP(G352,'Sheet 1 (2)'!$H$4:$S$536,12,FALSE)</f>
        <v/>
      </c>
      <c r="AC352" s="63" t="str">
        <f t="shared" si="47"/>
        <v/>
      </c>
      <c r="AD352" s="63" t="s">
        <v>304</v>
      </c>
      <c r="AE352" s="63" t="str">
        <f>VLOOKUP(G352,'Sheet 1 (2)'!$H$4:$AF$536,25,FALSE)</f>
        <v/>
      </c>
      <c r="AF352" s="63" t="s">
        <v>905</v>
      </c>
      <c r="AG352" s="63" t="str">
        <f t="shared" si="42"/>
        <v/>
      </c>
      <c r="AH352" s="63" t="s">
        <v>301</v>
      </c>
      <c r="AI352" s="63" t="str">
        <f>VLOOKUP(G352,'Sheet 1 (2)'!$H$4:$AG$536,26,FALSE)</f>
        <v/>
      </c>
      <c r="AJ352" s="63" t="s">
        <v>301</v>
      </c>
      <c r="AK352" s="63" t="s">
        <v>2000</v>
      </c>
      <c r="AL352" s="63" t="str">
        <f>VLOOKUP(G352,'Sheet 1 (2)'!$H$4:$AH$536,27,FALSE)</f>
        <v/>
      </c>
      <c r="AM352" s="63" t="str">
        <f t="shared" si="50"/>
        <v>ESPERA DE LA BASE DE DATOS DEL Mapa que identifica ámbitos con fuentes de exposición a agentes contaminantes a NIVEL DE EESS, elaborados por la Micro Red, Red o DIRESA. Solo nos mandaron por UBIGEO.</v>
      </c>
      <c r="AN352" s="63">
        <v>1</v>
      </c>
      <c r="AO352" s="63">
        <f t="shared" si="51"/>
        <v>0</v>
      </c>
      <c r="AP352" s="71"/>
      <c r="AQ352" s="71"/>
      <c r="AR352" s="71"/>
    </row>
    <row r="353" spans="1:44" ht="15.75" customHeight="1">
      <c r="A353" s="63" t="s">
        <v>1738</v>
      </c>
      <c r="B353" s="63" t="s">
        <v>128</v>
      </c>
      <c r="C353" s="63" t="s">
        <v>1782</v>
      </c>
      <c r="D353" s="63" t="s">
        <v>163</v>
      </c>
      <c r="E353" s="63" t="s">
        <v>1783</v>
      </c>
      <c r="F353" s="63" t="s">
        <v>164</v>
      </c>
      <c r="G353" s="63" t="s">
        <v>2032</v>
      </c>
      <c r="H353" s="63" t="s">
        <v>2033</v>
      </c>
      <c r="I353" s="63" t="s">
        <v>329</v>
      </c>
      <c r="J353" s="63"/>
      <c r="K353" s="63"/>
      <c r="L353" s="63" t="s">
        <v>1996</v>
      </c>
      <c r="M353" s="63" t="s">
        <v>2034</v>
      </c>
      <c r="N353" s="63" t="s">
        <v>304</v>
      </c>
      <c r="O353" s="63" t="str">
        <f>VLOOKUP(G353,'Sheet 1 (2)'!$H$4:$M$536,6,FALSE)</f>
        <v/>
      </c>
      <c r="P353" s="63" t="str">
        <f t="shared" si="46"/>
        <v/>
      </c>
      <c r="Q353" s="91" t="str">
        <f>VLOOKUP(G353,Hoja1!$C$4:$D$146,2,FALSE)</f>
        <v>80%*4399705</v>
      </c>
      <c r="R353" s="63" t="s">
        <v>498</v>
      </c>
      <c r="S353" s="63" t="s">
        <v>304</v>
      </c>
      <c r="T353" s="63" t="str">
        <f>VLOOKUP(G353,'Sheet 1 (2)'!$H$4:$O$536,8,FALSE)</f>
        <v/>
      </c>
      <c r="U353" s="63" t="str">
        <f t="shared" si="48"/>
        <v/>
      </c>
      <c r="V353" s="63"/>
      <c r="W353" s="63" t="s">
        <v>304</v>
      </c>
      <c r="X353" s="63" t="str">
        <f>VLOOKUP(G353,'Sheet 1 (2)'!$H$4:$Q$536,10,FALSE)</f>
        <v/>
      </c>
      <c r="Y353" s="63" t="str">
        <f t="shared" si="40"/>
        <v/>
      </c>
      <c r="Z353" s="63" t="s">
        <v>2035</v>
      </c>
      <c r="AA353" s="63" t="s">
        <v>304</v>
      </c>
      <c r="AB353" s="63" t="str">
        <f>VLOOKUP(G353,'Sheet 1 (2)'!$H$4:$S$536,12,FALSE)</f>
        <v/>
      </c>
      <c r="AC353" s="63" t="str">
        <f t="shared" si="47"/>
        <v/>
      </c>
      <c r="AD353" s="63" t="s">
        <v>304</v>
      </c>
      <c r="AE353" s="63" t="str">
        <f>VLOOKUP(G353,'Sheet 1 (2)'!$H$4:$AF$536,25,FALSE)</f>
        <v/>
      </c>
      <c r="AF353" s="63" t="s">
        <v>326</v>
      </c>
      <c r="AG353" s="63" t="str">
        <f t="shared" si="42"/>
        <v/>
      </c>
      <c r="AH353" s="63" t="s">
        <v>301</v>
      </c>
      <c r="AI353" s="63" t="str">
        <f>VLOOKUP(G353,'Sheet 1 (2)'!$H$4:$AG$536,26,FALSE)</f>
        <v/>
      </c>
      <c r="AJ353" s="63" t="s">
        <v>301</v>
      </c>
      <c r="AK353" s="63" t="s">
        <v>2000</v>
      </c>
      <c r="AL353" s="63" t="str">
        <f>VLOOKUP(G353,'Sheet 1 (2)'!$H$4:$AH$536,27,FALSE)</f>
        <v/>
      </c>
      <c r="AM353" s="63" t="str">
        <f t="shared" si="50"/>
        <v>ESPERA DE LA BASE DE DATOS DEL Mapa que identifica ámbitos con fuentes de exposición a agentes contaminantes a NIVEL DE EESS, elaborados por la Micro Red, Red o DIRESA. Solo nos mandaron por UBIGEO.</v>
      </c>
      <c r="AN353" s="63">
        <v>1</v>
      </c>
      <c r="AO353" s="63">
        <f t="shared" si="51"/>
        <v>0</v>
      </c>
      <c r="AP353" s="71"/>
      <c r="AQ353" s="71"/>
      <c r="AR353" s="71"/>
    </row>
    <row r="354" spans="1:44" ht="15.75" customHeight="1">
      <c r="A354" s="63" t="s">
        <v>1738</v>
      </c>
      <c r="B354" s="63" t="s">
        <v>128</v>
      </c>
      <c r="C354" s="63" t="s">
        <v>1782</v>
      </c>
      <c r="D354" s="63" t="s">
        <v>163</v>
      </c>
      <c r="E354" s="63" t="s">
        <v>1783</v>
      </c>
      <c r="F354" s="63" t="s">
        <v>164</v>
      </c>
      <c r="G354" s="63" t="s">
        <v>2036</v>
      </c>
      <c r="H354" s="63" t="s">
        <v>2037</v>
      </c>
      <c r="I354" s="63" t="s">
        <v>329</v>
      </c>
      <c r="J354" s="63"/>
      <c r="K354" s="63"/>
      <c r="L354" s="63" t="s">
        <v>1996</v>
      </c>
      <c r="M354" s="63" t="s">
        <v>2038</v>
      </c>
      <c r="N354" s="63" t="s">
        <v>304</v>
      </c>
      <c r="O354" s="63" t="str">
        <f>VLOOKUP(G354,'Sheet 1 (2)'!$H$4:$M$536,6,FALSE)</f>
        <v/>
      </c>
      <c r="P354" s="63" t="str">
        <f t="shared" si="46"/>
        <v/>
      </c>
      <c r="Q354" s="91" t="str">
        <f>VLOOKUP(G354,Hoja1!$C$4:$D$146,2,FALSE)</f>
        <v>80%*4399706</v>
      </c>
      <c r="R354" s="63" t="s">
        <v>498</v>
      </c>
      <c r="S354" s="63" t="s">
        <v>304</v>
      </c>
      <c r="T354" s="63" t="str">
        <f>VLOOKUP(G354,'Sheet 1 (2)'!$H$4:$O$536,8,FALSE)</f>
        <v/>
      </c>
      <c r="U354" s="63" t="str">
        <f t="shared" si="48"/>
        <v/>
      </c>
      <c r="V354" s="63"/>
      <c r="W354" s="63" t="s">
        <v>304</v>
      </c>
      <c r="X354" s="63" t="str">
        <f>VLOOKUP(G354,'Sheet 1 (2)'!$H$4:$Q$536,10,FALSE)</f>
        <v/>
      </c>
      <c r="Y354" s="63" t="str">
        <f t="shared" si="40"/>
        <v/>
      </c>
      <c r="Z354" s="63" t="s">
        <v>2035</v>
      </c>
      <c r="AA354" s="63" t="s">
        <v>304</v>
      </c>
      <c r="AB354" s="63" t="str">
        <f>VLOOKUP(G354,'Sheet 1 (2)'!$H$4:$S$536,12,FALSE)</f>
        <v/>
      </c>
      <c r="AC354" s="63" t="str">
        <f t="shared" si="47"/>
        <v/>
      </c>
      <c r="AD354" s="63" t="s">
        <v>304</v>
      </c>
      <c r="AE354" s="63" t="str">
        <f>VLOOKUP(G354,'Sheet 1 (2)'!$H$4:$AF$536,25,FALSE)</f>
        <v/>
      </c>
      <c r="AF354" s="63" t="s">
        <v>326</v>
      </c>
      <c r="AG354" s="63" t="str">
        <f t="shared" si="42"/>
        <v/>
      </c>
      <c r="AH354" s="63" t="s">
        <v>301</v>
      </c>
      <c r="AI354" s="63" t="str">
        <f>VLOOKUP(G354,'Sheet 1 (2)'!$H$4:$AG$536,26,FALSE)</f>
        <v/>
      </c>
      <c r="AJ354" s="63" t="s">
        <v>301</v>
      </c>
      <c r="AK354" s="63" t="s">
        <v>2000</v>
      </c>
      <c r="AL354" s="63" t="str">
        <f>VLOOKUP(G354,'Sheet 1 (2)'!$H$4:$AH$536,27,FALSE)</f>
        <v/>
      </c>
      <c r="AM354" s="63" t="str">
        <f t="shared" si="50"/>
        <v>ESPERA DE LA BASE DE DATOS DEL Mapa que identifica ámbitos con fuentes de exposición a agentes contaminantes a NIVEL DE EESS, elaborados por la Micro Red, Red o DIRESA. Solo nos mandaron por UBIGEO.</v>
      </c>
      <c r="AN354" s="63">
        <v>1</v>
      </c>
      <c r="AO354" s="63">
        <f t="shared" si="51"/>
        <v>0</v>
      </c>
      <c r="AP354" s="71"/>
      <c r="AQ354" s="71"/>
      <c r="AR354" s="71"/>
    </row>
    <row r="355" spans="1:44" ht="15.75" customHeight="1">
      <c r="A355" s="63" t="s">
        <v>1738</v>
      </c>
      <c r="B355" s="63" t="s">
        <v>128</v>
      </c>
      <c r="C355" s="63" t="s">
        <v>1782</v>
      </c>
      <c r="D355" s="63" t="s">
        <v>163</v>
      </c>
      <c r="E355" s="63" t="s">
        <v>1783</v>
      </c>
      <c r="F355" s="63" t="s">
        <v>164</v>
      </c>
      <c r="G355" s="63" t="s">
        <v>2039</v>
      </c>
      <c r="H355" s="63" t="s">
        <v>2040</v>
      </c>
      <c r="I355" s="63" t="s">
        <v>329</v>
      </c>
      <c r="J355" s="63"/>
      <c r="K355" s="63"/>
      <c r="L355" s="63" t="s">
        <v>1996</v>
      </c>
      <c r="M355" s="63" t="s">
        <v>2041</v>
      </c>
      <c r="N355" s="63" t="s">
        <v>304</v>
      </c>
      <c r="O355" s="63" t="str">
        <f>VLOOKUP(G355,'Sheet 1 (2)'!$H$4:$M$536,6,FALSE)</f>
        <v/>
      </c>
      <c r="P355" s="63" t="str">
        <f t="shared" si="46"/>
        <v/>
      </c>
      <c r="Q355" s="91" t="str">
        <f>VLOOKUP(G355,Hoja1!$C$4:$D$146,2,FALSE)</f>
        <v>80%*(4399707+4399708)</v>
      </c>
      <c r="R355" s="63" t="s">
        <v>498</v>
      </c>
      <c r="S355" s="63" t="s">
        <v>304</v>
      </c>
      <c r="T355" s="63" t="str">
        <f>VLOOKUP(G355,'Sheet 1 (2)'!$H$4:$O$536,8,FALSE)</f>
        <v/>
      </c>
      <c r="U355" s="63" t="str">
        <f t="shared" si="48"/>
        <v/>
      </c>
      <c r="V355" s="63"/>
      <c r="W355" s="63" t="s">
        <v>304</v>
      </c>
      <c r="X355" s="63" t="str">
        <f>VLOOKUP(G355,'Sheet 1 (2)'!$H$4:$Q$536,10,FALSE)</f>
        <v/>
      </c>
      <c r="Y355" s="63" t="str">
        <f t="shared" si="40"/>
        <v/>
      </c>
      <c r="Z355" s="63" t="s">
        <v>2042</v>
      </c>
      <c r="AA355" s="63" t="s">
        <v>304</v>
      </c>
      <c r="AB355" s="63" t="str">
        <f>VLOOKUP(G355,'Sheet 1 (2)'!$H$4:$S$536,12,FALSE)</f>
        <v/>
      </c>
      <c r="AC355" s="63" t="str">
        <f t="shared" si="47"/>
        <v/>
      </c>
      <c r="AD355" s="63" t="s">
        <v>304</v>
      </c>
      <c r="AE355" s="63" t="str">
        <f>VLOOKUP(G355,'Sheet 1 (2)'!$H$4:$AF$536,25,FALSE)</f>
        <v/>
      </c>
      <c r="AF355" s="63" t="s">
        <v>2043</v>
      </c>
      <c r="AG355" s="63" t="str">
        <f t="shared" si="42"/>
        <v/>
      </c>
      <c r="AH355" s="63" t="s">
        <v>301</v>
      </c>
      <c r="AI355" s="63" t="str">
        <f>VLOOKUP(G355,'Sheet 1 (2)'!$H$4:$AG$536,26,FALSE)</f>
        <v/>
      </c>
      <c r="AJ355" s="63" t="s">
        <v>301</v>
      </c>
      <c r="AK355" s="63" t="s">
        <v>2000</v>
      </c>
      <c r="AL355" s="63" t="str">
        <f>VLOOKUP(G355,'Sheet 1 (2)'!$H$4:$AH$536,27,FALSE)</f>
        <v/>
      </c>
      <c r="AM355" s="63" t="str">
        <f t="shared" si="50"/>
        <v>ESPERA DE LA BASE DE DATOS DEL Mapa que identifica ámbitos con fuentes de exposición a agentes contaminantes a NIVEL DE EESS, elaborados por la Micro Red, Red o DIRESA. Solo nos mandaron por UBIGEO.</v>
      </c>
      <c r="AN355" s="63">
        <v>1</v>
      </c>
      <c r="AO355" s="63">
        <f t="shared" si="51"/>
        <v>0</v>
      </c>
      <c r="AP355" s="71"/>
      <c r="AQ355" s="71"/>
      <c r="AR355" s="71"/>
    </row>
    <row r="356" spans="1:44" ht="15.75" customHeight="1">
      <c r="A356" s="63" t="s">
        <v>1738</v>
      </c>
      <c r="B356" s="63" t="s">
        <v>128</v>
      </c>
      <c r="C356" s="63" t="s">
        <v>1782</v>
      </c>
      <c r="D356" s="63" t="s">
        <v>163</v>
      </c>
      <c r="E356" s="63" t="s">
        <v>1783</v>
      </c>
      <c r="F356" s="63" t="s">
        <v>164</v>
      </c>
      <c r="G356" s="63" t="s">
        <v>2044</v>
      </c>
      <c r="H356" s="63" t="s">
        <v>2045</v>
      </c>
      <c r="I356" s="63" t="s">
        <v>329</v>
      </c>
      <c r="J356" s="63"/>
      <c r="K356" s="63"/>
      <c r="L356" s="63" t="s">
        <v>1249</v>
      </c>
      <c r="M356" s="63" t="s">
        <v>2046</v>
      </c>
      <c r="N356" s="63" t="s">
        <v>304</v>
      </c>
      <c r="O356" s="63" t="str">
        <f>VLOOKUP(G356,'Sheet 1 (2)'!$H$4:$M$536,6,FALSE)</f>
        <v/>
      </c>
      <c r="P356" s="63" t="str">
        <f t="shared" si="46"/>
        <v/>
      </c>
      <c r="Q356" s="91" t="str">
        <f>VLOOKUP(G356,Hoja1!$C$4:$D$146,2,FALSE)</f>
        <v>0.3%*4399703**</v>
      </c>
      <c r="R356" s="63" t="s">
        <v>498</v>
      </c>
      <c r="S356" s="63" t="s">
        <v>304</v>
      </c>
      <c r="T356" s="63" t="str">
        <f>VLOOKUP(G356,'Sheet 1 (2)'!$H$4:$O$536,8,FALSE)</f>
        <v/>
      </c>
      <c r="U356" s="63" t="str">
        <f t="shared" si="48"/>
        <v/>
      </c>
      <c r="V356" s="63"/>
      <c r="W356" s="63" t="s">
        <v>304</v>
      </c>
      <c r="X356" s="63" t="str">
        <f>VLOOKUP(G356,'Sheet 1 (2)'!$H$4:$Q$536,10,FALSE)</f>
        <v/>
      </c>
      <c r="Y356" s="63" t="str">
        <f t="shared" si="40"/>
        <v/>
      </c>
      <c r="Z356" s="63" t="s">
        <v>2047</v>
      </c>
      <c r="AA356" s="63" t="s">
        <v>304</v>
      </c>
      <c r="AB356" s="63" t="str">
        <f>VLOOKUP(G356,'Sheet 1 (2)'!$H$4:$S$536,12,FALSE)</f>
        <v/>
      </c>
      <c r="AC356" s="63" t="str">
        <f t="shared" si="47"/>
        <v/>
      </c>
      <c r="AD356" s="63" t="s">
        <v>304</v>
      </c>
      <c r="AE356" s="63" t="str">
        <f>VLOOKUP(G356,'Sheet 1 (2)'!$H$4:$AF$536,25,FALSE)</f>
        <v/>
      </c>
      <c r="AF356" s="63" t="s">
        <v>2043</v>
      </c>
      <c r="AG356" s="63" t="str">
        <f t="shared" si="42"/>
        <v/>
      </c>
      <c r="AH356" s="63" t="s">
        <v>301</v>
      </c>
      <c r="AI356" s="63" t="str">
        <f>VLOOKUP(G356,'Sheet 1 (2)'!$H$4:$AG$536,26,FALSE)</f>
        <v/>
      </c>
      <c r="AJ356" s="63" t="s">
        <v>301</v>
      </c>
      <c r="AK356" s="63" t="s">
        <v>2000</v>
      </c>
      <c r="AL356" s="63" t="str">
        <f>VLOOKUP(G356,'Sheet 1 (2)'!$H$4:$AH$536,27,FALSE)</f>
        <v/>
      </c>
      <c r="AM356" s="63" t="str">
        <f t="shared" si="50"/>
        <v>ESPERA DE LA BASE DE DATOS DEL Mapa que identifica ámbitos con fuentes de exposición a agentes contaminantes a NIVEL DE EESS, elaborados por la Micro Red, Red o DIRESA. Solo nos mandaron por UBIGEO.</v>
      </c>
      <c r="AN356" s="63">
        <v>1</v>
      </c>
      <c r="AO356" s="63">
        <f t="shared" si="51"/>
        <v>0</v>
      </c>
      <c r="AP356" s="71"/>
      <c r="AQ356" s="71"/>
      <c r="AR356" s="71"/>
    </row>
    <row r="357" spans="1:44" ht="15.75" customHeight="1">
      <c r="A357" s="63" t="s">
        <v>1738</v>
      </c>
      <c r="B357" s="63" t="s">
        <v>128</v>
      </c>
      <c r="C357" s="63" t="s">
        <v>1782</v>
      </c>
      <c r="D357" s="63" t="s">
        <v>163</v>
      </c>
      <c r="E357" s="63" t="s">
        <v>1783</v>
      </c>
      <c r="F357" s="63" t="s">
        <v>164</v>
      </c>
      <c r="G357" s="63" t="s">
        <v>2048</v>
      </c>
      <c r="H357" s="63" t="s">
        <v>2049</v>
      </c>
      <c r="I357" s="63" t="s">
        <v>329</v>
      </c>
      <c r="J357" s="63"/>
      <c r="K357" s="63"/>
      <c r="L357" s="63" t="s">
        <v>1249</v>
      </c>
      <c r="M357" s="63" t="s">
        <v>2050</v>
      </c>
      <c r="N357" s="63" t="s">
        <v>304</v>
      </c>
      <c r="O357" s="63" t="str">
        <f>VLOOKUP(G357,'Sheet 1 (2)'!$H$4:$M$536,6,FALSE)</f>
        <v/>
      </c>
      <c r="P357" s="63" t="str">
        <f t="shared" si="46"/>
        <v/>
      </c>
      <c r="Q357" s="91" t="str">
        <f>VLOOKUP(G357,Hoja1!$C$4:$D$146,2,FALSE)</f>
        <v>0.3%*4399703)**</v>
      </c>
      <c r="R357" s="63" t="s">
        <v>498</v>
      </c>
      <c r="S357" s="63" t="s">
        <v>304</v>
      </c>
      <c r="T357" s="63" t="str">
        <f>VLOOKUP(G357,'Sheet 1 (2)'!$H$4:$O$536,8,FALSE)</f>
        <v/>
      </c>
      <c r="U357" s="63" t="str">
        <f t="shared" si="48"/>
        <v/>
      </c>
      <c r="V357" s="63"/>
      <c r="W357" s="63" t="s">
        <v>304</v>
      </c>
      <c r="X357" s="63" t="str">
        <f>VLOOKUP(G357,'Sheet 1 (2)'!$H$4:$Q$536,10,FALSE)</f>
        <v/>
      </c>
      <c r="Y357" s="63" t="str">
        <f t="shared" si="40"/>
        <v/>
      </c>
      <c r="Z357" s="63" t="s">
        <v>2051</v>
      </c>
      <c r="AA357" s="63" t="s">
        <v>304</v>
      </c>
      <c r="AB357" s="63" t="str">
        <f>VLOOKUP(G357,'Sheet 1 (2)'!$H$4:$S$536,12,FALSE)</f>
        <v/>
      </c>
      <c r="AC357" s="63" t="str">
        <f t="shared" si="47"/>
        <v/>
      </c>
      <c r="AD357" s="63" t="s">
        <v>304</v>
      </c>
      <c r="AE357" s="63" t="str">
        <f>VLOOKUP(G357,'Sheet 1 (2)'!$H$4:$AF$536,25,FALSE)</f>
        <v/>
      </c>
      <c r="AF357" s="63" t="s">
        <v>905</v>
      </c>
      <c r="AG357" s="63" t="str">
        <f t="shared" si="42"/>
        <v/>
      </c>
      <c r="AH357" s="63" t="s">
        <v>301</v>
      </c>
      <c r="AI357" s="63" t="str">
        <f>VLOOKUP(G357,'Sheet 1 (2)'!$H$4:$AG$536,26,FALSE)</f>
        <v/>
      </c>
      <c r="AJ357" s="63" t="s">
        <v>301</v>
      </c>
      <c r="AK357" s="63" t="s">
        <v>2000</v>
      </c>
      <c r="AL357" s="63" t="str">
        <f>VLOOKUP(G357,'Sheet 1 (2)'!$H$4:$AH$536,27,FALSE)</f>
        <v/>
      </c>
      <c r="AM357" s="63" t="str">
        <f t="shared" si="50"/>
        <v>ESPERA DE LA BASE DE DATOS DEL Mapa que identifica ámbitos con fuentes de exposición a agentes contaminantes a NIVEL DE EESS, elaborados por la Micro Red, Red o DIRESA. Solo nos mandaron por UBIGEO.</v>
      </c>
      <c r="AN357" s="63">
        <v>1</v>
      </c>
      <c r="AO357" s="63">
        <f t="shared" si="51"/>
        <v>0</v>
      </c>
      <c r="AP357" s="71"/>
      <c r="AQ357" s="71"/>
      <c r="AR357" s="71"/>
    </row>
    <row r="358" spans="1:44" ht="15.75" customHeight="1">
      <c r="A358" s="63" t="s">
        <v>1738</v>
      </c>
      <c r="B358" s="63" t="s">
        <v>128</v>
      </c>
      <c r="C358" s="63" t="s">
        <v>1782</v>
      </c>
      <c r="D358" s="63" t="s">
        <v>163</v>
      </c>
      <c r="E358" s="63" t="s">
        <v>1783</v>
      </c>
      <c r="F358" s="63" t="s">
        <v>164</v>
      </c>
      <c r="G358" s="63" t="s">
        <v>2052</v>
      </c>
      <c r="H358" s="63" t="s">
        <v>2053</v>
      </c>
      <c r="I358" s="63" t="s">
        <v>329</v>
      </c>
      <c r="J358" s="63"/>
      <c r="K358" s="63"/>
      <c r="L358" s="63" t="s">
        <v>1249</v>
      </c>
      <c r="M358" s="63" t="s">
        <v>2054</v>
      </c>
      <c r="N358" s="63" t="s">
        <v>304</v>
      </c>
      <c r="O358" s="63" t="str">
        <f>VLOOKUP(G358,'Sheet 1 (2)'!$H$4:$M$536,6,FALSE)</f>
        <v/>
      </c>
      <c r="P358" s="63" t="str">
        <f t="shared" si="46"/>
        <v/>
      </c>
      <c r="Q358" s="91" t="str">
        <f>VLOOKUP(G358,Hoja1!$C$4:$D$146,2,FALSE)</f>
        <v>0.3%*4399703)**</v>
      </c>
      <c r="R358" s="63" t="s">
        <v>498</v>
      </c>
      <c r="S358" s="63" t="s">
        <v>304</v>
      </c>
      <c r="T358" s="63" t="str">
        <f>VLOOKUP(G358,'Sheet 1 (2)'!$H$4:$O$536,8,FALSE)</f>
        <v/>
      </c>
      <c r="U358" s="63" t="str">
        <f t="shared" si="48"/>
        <v/>
      </c>
      <c r="V358" s="63"/>
      <c r="W358" s="63" t="s">
        <v>304</v>
      </c>
      <c r="X358" s="63" t="str">
        <f>VLOOKUP(G358,'Sheet 1 (2)'!$H$4:$Q$536,10,FALSE)</f>
        <v/>
      </c>
      <c r="Y358" s="63" t="str">
        <f t="shared" si="40"/>
        <v/>
      </c>
      <c r="Z358" s="63" t="s">
        <v>2051</v>
      </c>
      <c r="AA358" s="63" t="s">
        <v>304</v>
      </c>
      <c r="AB358" s="63" t="str">
        <f>VLOOKUP(G358,'Sheet 1 (2)'!$H$4:$S$536,12,FALSE)</f>
        <v/>
      </c>
      <c r="AC358" s="63" t="str">
        <f t="shared" si="47"/>
        <v/>
      </c>
      <c r="AD358" s="63" t="s">
        <v>304</v>
      </c>
      <c r="AE358" s="63" t="str">
        <f>VLOOKUP(G358,'Sheet 1 (2)'!$H$4:$AF$536,25,FALSE)</f>
        <v/>
      </c>
      <c r="AF358" s="63" t="s">
        <v>418</v>
      </c>
      <c r="AG358" s="63" t="str">
        <f t="shared" si="42"/>
        <v/>
      </c>
      <c r="AH358" s="63" t="s">
        <v>301</v>
      </c>
      <c r="AI358" s="63" t="str">
        <f>VLOOKUP(G358,'Sheet 1 (2)'!$H$4:$AG$536,26,FALSE)</f>
        <v/>
      </c>
      <c r="AJ358" s="63" t="s">
        <v>301</v>
      </c>
      <c r="AK358" s="63" t="s">
        <v>2000</v>
      </c>
      <c r="AL358" s="63" t="str">
        <f>VLOOKUP(G358,'Sheet 1 (2)'!$H$4:$AH$536,27,FALSE)</f>
        <v/>
      </c>
      <c r="AM358" s="63" t="str">
        <f t="shared" si="50"/>
        <v>ESPERA DE LA BASE DE DATOS DEL Mapa que identifica ámbitos con fuentes de exposición a agentes contaminantes a NIVEL DE EESS, elaborados por la Micro Red, Red o DIRESA. Solo nos mandaron por UBIGEO.</v>
      </c>
      <c r="AN358" s="63">
        <v>1</v>
      </c>
      <c r="AO358" s="63">
        <f t="shared" si="51"/>
        <v>0</v>
      </c>
      <c r="AP358" s="71"/>
      <c r="AQ358" s="71"/>
      <c r="AR358" s="71"/>
    </row>
    <row r="359" spans="1:44" ht="15.75" customHeight="1">
      <c r="A359" s="63" t="s">
        <v>1738</v>
      </c>
      <c r="B359" s="63" t="s">
        <v>128</v>
      </c>
      <c r="C359" s="63" t="s">
        <v>1782</v>
      </c>
      <c r="D359" s="63" t="s">
        <v>163</v>
      </c>
      <c r="E359" s="63" t="s">
        <v>1783</v>
      </c>
      <c r="F359" s="63" t="s">
        <v>164</v>
      </c>
      <c r="G359" s="63" t="s">
        <v>2055</v>
      </c>
      <c r="H359" s="63" t="s">
        <v>2056</v>
      </c>
      <c r="I359" s="63" t="s">
        <v>329</v>
      </c>
      <c r="J359" s="63"/>
      <c r="K359" s="63"/>
      <c r="L359" s="63" t="s">
        <v>1249</v>
      </c>
      <c r="M359" s="63" t="s">
        <v>2057</v>
      </c>
      <c r="N359" s="63" t="s">
        <v>304</v>
      </c>
      <c r="O359" s="63" t="str">
        <f>VLOOKUP(G359,'Sheet 1 (2)'!$H$4:$M$536,6,FALSE)</f>
        <v/>
      </c>
      <c r="P359" s="63" t="str">
        <f t="shared" si="46"/>
        <v/>
      </c>
      <c r="Q359" s="91" t="str">
        <f>VLOOKUP(G359,Hoja1!$C$4:$D$146,2,FALSE)</f>
        <v>0.3%*4399703)**</v>
      </c>
      <c r="R359" s="63" t="s">
        <v>498</v>
      </c>
      <c r="S359" s="63" t="s">
        <v>304</v>
      </c>
      <c r="T359" s="63" t="str">
        <f>VLOOKUP(G359,'Sheet 1 (2)'!$H$4:$O$536,8,FALSE)</f>
        <v/>
      </c>
      <c r="U359" s="63" t="str">
        <f t="shared" si="48"/>
        <v/>
      </c>
      <c r="V359" s="63"/>
      <c r="W359" s="63" t="s">
        <v>304</v>
      </c>
      <c r="X359" s="63" t="str">
        <f>VLOOKUP(G359,'Sheet 1 (2)'!$H$4:$Q$536,10,FALSE)</f>
        <v/>
      </c>
      <c r="Y359" s="63" t="str">
        <f t="shared" si="40"/>
        <v/>
      </c>
      <c r="Z359" s="63" t="s">
        <v>2058</v>
      </c>
      <c r="AA359" s="63" t="s">
        <v>304</v>
      </c>
      <c r="AB359" s="63" t="str">
        <f>VLOOKUP(G359,'Sheet 1 (2)'!$H$4:$S$536,12,FALSE)</f>
        <v/>
      </c>
      <c r="AC359" s="63" t="str">
        <f t="shared" si="47"/>
        <v/>
      </c>
      <c r="AD359" s="63" t="s">
        <v>304</v>
      </c>
      <c r="AE359" s="63" t="str">
        <f>VLOOKUP(G359,'Sheet 1 (2)'!$H$4:$AF$536,25,FALSE)</f>
        <v/>
      </c>
      <c r="AF359" s="63" t="s">
        <v>905</v>
      </c>
      <c r="AG359" s="63" t="str">
        <f t="shared" si="42"/>
        <v/>
      </c>
      <c r="AH359" s="63" t="s">
        <v>301</v>
      </c>
      <c r="AI359" s="63" t="str">
        <f>VLOOKUP(G359,'Sheet 1 (2)'!$H$4:$AG$536,26,FALSE)</f>
        <v/>
      </c>
      <c r="AJ359" s="63" t="s">
        <v>301</v>
      </c>
      <c r="AK359" s="63" t="s">
        <v>2000</v>
      </c>
      <c r="AL359" s="63" t="str">
        <f>VLOOKUP(G359,'Sheet 1 (2)'!$H$4:$AH$536,27,FALSE)</f>
        <v/>
      </c>
      <c r="AM359" s="63" t="str">
        <f t="shared" si="50"/>
        <v>ESPERA DE LA BASE DE DATOS DEL Mapa que identifica ámbitos con fuentes de exposición a agentes contaminantes a NIVEL DE EESS, elaborados por la Micro Red, Red o DIRESA. Solo nos mandaron por UBIGEO.</v>
      </c>
      <c r="AN359" s="63">
        <v>1</v>
      </c>
      <c r="AO359" s="63">
        <f t="shared" si="51"/>
        <v>0</v>
      </c>
      <c r="AP359" s="71"/>
      <c r="AQ359" s="71"/>
      <c r="AR359" s="71"/>
    </row>
    <row r="360" spans="1:44" ht="15.75" customHeight="1">
      <c r="A360" s="63" t="s">
        <v>1738</v>
      </c>
      <c r="B360" s="63" t="s">
        <v>128</v>
      </c>
      <c r="C360" s="63" t="s">
        <v>1782</v>
      </c>
      <c r="D360" s="63" t="s">
        <v>163</v>
      </c>
      <c r="E360" s="63" t="s">
        <v>1783</v>
      </c>
      <c r="F360" s="63" t="s">
        <v>164</v>
      </c>
      <c r="G360" s="63" t="s">
        <v>2059</v>
      </c>
      <c r="H360" s="63" t="s">
        <v>2060</v>
      </c>
      <c r="I360" s="63" t="s">
        <v>329</v>
      </c>
      <c r="J360" s="63"/>
      <c r="K360" s="63"/>
      <c r="L360" s="63" t="s">
        <v>1249</v>
      </c>
      <c r="M360" s="63" t="s">
        <v>2061</v>
      </c>
      <c r="N360" s="63" t="s">
        <v>304</v>
      </c>
      <c r="O360" s="63" t="str">
        <f>VLOOKUP(G360,'Sheet 1 (2)'!$H$4:$M$536,6,FALSE)</f>
        <v/>
      </c>
      <c r="P360" s="63" t="str">
        <f t="shared" si="46"/>
        <v/>
      </c>
      <c r="Q360" s="91" t="str">
        <f>VLOOKUP(G360,Hoja1!$C$4:$D$146,2,FALSE)</f>
        <v>11.35%*4399703)**</v>
      </c>
      <c r="R360" s="63" t="s">
        <v>498</v>
      </c>
      <c r="S360" s="63" t="s">
        <v>304</v>
      </c>
      <c r="T360" s="63" t="str">
        <f>VLOOKUP(G360,'Sheet 1 (2)'!$H$4:$O$536,8,FALSE)</f>
        <v/>
      </c>
      <c r="U360" s="63" t="str">
        <f t="shared" si="48"/>
        <v/>
      </c>
      <c r="V360" s="63"/>
      <c r="W360" s="63" t="s">
        <v>304</v>
      </c>
      <c r="X360" s="63" t="str">
        <f>VLOOKUP(G360,'Sheet 1 (2)'!$H$4:$Q$536,10,FALSE)</f>
        <v/>
      </c>
      <c r="Y360" s="63" t="str">
        <f t="shared" si="40"/>
        <v/>
      </c>
      <c r="Z360" s="63" t="s">
        <v>2058</v>
      </c>
      <c r="AA360" s="63" t="s">
        <v>304</v>
      </c>
      <c r="AB360" s="63" t="str">
        <f>VLOOKUP(G360,'Sheet 1 (2)'!$H$4:$S$536,12,FALSE)</f>
        <v/>
      </c>
      <c r="AC360" s="63" t="str">
        <f t="shared" si="47"/>
        <v/>
      </c>
      <c r="AD360" s="63" t="s">
        <v>304</v>
      </c>
      <c r="AE360" s="63" t="str">
        <f>VLOOKUP(G360,'Sheet 1 (2)'!$H$4:$AF$536,25,FALSE)</f>
        <v/>
      </c>
      <c r="AF360" s="63" t="s">
        <v>2062</v>
      </c>
      <c r="AG360" s="63" t="str">
        <f t="shared" si="42"/>
        <v/>
      </c>
      <c r="AH360" s="63" t="s">
        <v>301</v>
      </c>
      <c r="AI360" s="63" t="str">
        <f>VLOOKUP(G360,'Sheet 1 (2)'!$H$4:$AG$536,26,FALSE)</f>
        <v/>
      </c>
      <c r="AJ360" s="63" t="s">
        <v>301</v>
      </c>
      <c r="AK360" s="63" t="s">
        <v>2000</v>
      </c>
      <c r="AL360" s="63" t="str">
        <f>VLOOKUP(G360,'Sheet 1 (2)'!$H$4:$AH$536,27,FALSE)</f>
        <v/>
      </c>
      <c r="AM360" s="63" t="str">
        <f t="shared" si="50"/>
        <v>ESPERA DE LA BASE DE DATOS DEL Mapa que identifica ámbitos con fuentes de exposición a agentes contaminantes a NIVEL DE EESS, elaborados por la Micro Red, Red o DIRESA. Solo nos mandaron por UBIGEO.</v>
      </c>
      <c r="AN360" s="63">
        <v>1</v>
      </c>
      <c r="AO360" s="63">
        <f t="shared" si="51"/>
        <v>0</v>
      </c>
      <c r="AP360" s="71"/>
      <c r="AQ360" s="71"/>
      <c r="AR360" s="71"/>
    </row>
    <row r="361" spans="1:44" ht="15.75" customHeight="1">
      <c r="A361" s="63" t="s">
        <v>1738</v>
      </c>
      <c r="B361" s="63" t="s">
        <v>128</v>
      </c>
      <c r="C361" s="63" t="s">
        <v>1782</v>
      </c>
      <c r="D361" s="63" t="s">
        <v>163</v>
      </c>
      <c r="E361" s="63" t="s">
        <v>1783</v>
      </c>
      <c r="F361" s="63" t="s">
        <v>164</v>
      </c>
      <c r="G361" s="63" t="s">
        <v>2063</v>
      </c>
      <c r="H361" s="63" t="s">
        <v>2064</v>
      </c>
      <c r="I361" s="63" t="s">
        <v>329</v>
      </c>
      <c r="J361" s="63"/>
      <c r="K361" s="63"/>
      <c r="L361" s="63" t="s">
        <v>1249</v>
      </c>
      <c r="M361" s="63" t="s">
        <v>2065</v>
      </c>
      <c r="N361" s="63" t="s">
        <v>304</v>
      </c>
      <c r="O361" s="63" t="str">
        <f>VLOOKUP(G361,'Sheet 1 (2)'!$H$4:$M$536,6,FALSE)</f>
        <v/>
      </c>
      <c r="P361" s="63" t="str">
        <f t="shared" si="46"/>
        <v/>
      </c>
      <c r="Q361" s="91" t="str">
        <f>VLOOKUP(G361,Hoja1!$C$4:$D$146,2,FALSE)</f>
        <v>11.35%*4399703)**</v>
      </c>
      <c r="R361" s="63" t="s">
        <v>498</v>
      </c>
      <c r="S361" s="63" t="s">
        <v>304</v>
      </c>
      <c r="T361" s="63" t="str">
        <f>VLOOKUP(G361,'Sheet 1 (2)'!$H$4:$O$536,8,FALSE)</f>
        <v/>
      </c>
      <c r="U361" s="63" t="str">
        <f t="shared" si="48"/>
        <v/>
      </c>
      <c r="V361" s="63"/>
      <c r="W361" s="63" t="s">
        <v>304</v>
      </c>
      <c r="X361" s="63" t="str">
        <f>VLOOKUP(G361,'Sheet 1 (2)'!$H$4:$Q$536,10,FALSE)</f>
        <v/>
      </c>
      <c r="Y361" s="63" t="str">
        <f t="shared" si="40"/>
        <v/>
      </c>
      <c r="Z361" s="63" t="s">
        <v>2066</v>
      </c>
      <c r="AA361" s="63" t="s">
        <v>304</v>
      </c>
      <c r="AB361" s="63" t="str">
        <f>VLOOKUP(G361,'Sheet 1 (2)'!$H$4:$S$536,12,FALSE)</f>
        <v/>
      </c>
      <c r="AC361" s="63" t="str">
        <f t="shared" si="47"/>
        <v/>
      </c>
      <c r="AD361" s="63" t="s">
        <v>304</v>
      </c>
      <c r="AE361" s="63" t="str">
        <f>VLOOKUP(G361,'Sheet 1 (2)'!$H$4:$AF$536,25,FALSE)</f>
        <v/>
      </c>
      <c r="AF361" s="63" t="s">
        <v>905</v>
      </c>
      <c r="AG361" s="63" t="str">
        <f t="shared" si="42"/>
        <v/>
      </c>
      <c r="AH361" s="63" t="s">
        <v>301</v>
      </c>
      <c r="AI361" s="63" t="str">
        <f>VLOOKUP(G361,'Sheet 1 (2)'!$H$4:$AG$536,26,FALSE)</f>
        <v/>
      </c>
      <c r="AJ361" s="63" t="s">
        <v>301</v>
      </c>
      <c r="AK361" s="63" t="s">
        <v>2000</v>
      </c>
      <c r="AL361" s="63" t="str">
        <f>VLOOKUP(G361,'Sheet 1 (2)'!$H$4:$AH$536,27,FALSE)</f>
        <v/>
      </c>
      <c r="AM361" s="63" t="str">
        <f t="shared" si="50"/>
        <v>ESPERA DE LA BASE DE DATOS DEL Mapa que identifica ámbitos con fuentes de exposición a agentes contaminantes a NIVEL DE EESS, elaborados por la Micro Red, Red o DIRESA. Solo nos mandaron por UBIGEO.</v>
      </c>
      <c r="AN361" s="63">
        <v>1</v>
      </c>
      <c r="AO361" s="63">
        <f t="shared" si="51"/>
        <v>0</v>
      </c>
      <c r="AP361" s="71"/>
      <c r="AQ361" s="71"/>
      <c r="AR361" s="71"/>
    </row>
    <row r="362" spans="1:44" ht="15.75" customHeight="1">
      <c r="A362" s="63" t="s">
        <v>1738</v>
      </c>
      <c r="B362" s="63" t="s">
        <v>128</v>
      </c>
      <c r="C362" s="63" t="s">
        <v>1782</v>
      </c>
      <c r="D362" s="63" t="s">
        <v>163</v>
      </c>
      <c r="E362" s="63" t="s">
        <v>1783</v>
      </c>
      <c r="F362" s="63" t="s">
        <v>164</v>
      </c>
      <c r="G362" s="63" t="s">
        <v>2067</v>
      </c>
      <c r="H362" s="63" t="s">
        <v>2068</v>
      </c>
      <c r="I362" s="63" t="s">
        <v>329</v>
      </c>
      <c r="J362" s="63"/>
      <c r="K362" s="63"/>
      <c r="L362" s="63" t="s">
        <v>1249</v>
      </c>
      <c r="M362" s="63" t="s">
        <v>2069</v>
      </c>
      <c r="N362" s="63" t="s">
        <v>304</v>
      </c>
      <c r="O362" s="63" t="str">
        <f>VLOOKUP(G362,'Sheet 1 (2)'!$H$4:$M$536,6,FALSE)</f>
        <v/>
      </c>
      <c r="P362" s="63" t="str">
        <f t="shared" si="46"/>
        <v/>
      </c>
      <c r="Q362" s="91" t="str">
        <f>VLOOKUP(G362,Hoja1!$C$4:$D$146,2,FALSE)</f>
        <v>11.35%*4399703)**</v>
      </c>
      <c r="R362" s="63" t="s">
        <v>498</v>
      </c>
      <c r="S362" s="63" t="s">
        <v>304</v>
      </c>
      <c r="T362" s="63" t="str">
        <f>VLOOKUP(G362,'Sheet 1 (2)'!$H$4:$O$536,8,FALSE)</f>
        <v/>
      </c>
      <c r="U362" s="63" t="str">
        <f t="shared" si="48"/>
        <v/>
      </c>
      <c r="V362" s="63"/>
      <c r="W362" s="63" t="s">
        <v>304</v>
      </c>
      <c r="X362" s="63" t="str">
        <f>VLOOKUP(G362,'Sheet 1 (2)'!$H$4:$Q$536,10,FALSE)</f>
        <v/>
      </c>
      <c r="Y362" s="63" t="str">
        <f t="shared" si="40"/>
        <v/>
      </c>
      <c r="Z362" s="63" t="s">
        <v>2051</v>
      </c>
      <c r="AA362" s="63" t="s">
        <v>304</v>
      </c>
      <c r="AB362" s="63" t="str">
        <f>VLOOKUP(G362,'Sheet 1 (2)'!$H$4:$S$536,12,FALSE)</f>
        <v/>
      </c>
      <c r="AC362" s="63" t="str">
        <f t="shared" si="47"/>
        <v/>
      </c>
      <c r="AD362" s="63" t="s">
        <v>304</v>
      </c>
      <c r="AE362" s="63" t="str">
        <f>VLOOKUP(G362,'Sheet 1 (2)'!$H$4:$AF$536,25,FALSE)</f>
        <v/>
      </c>
      <c r="AF362" s="63" t="s">
        <v>418</v>
      </c>
      <c r="AG362" s="63" t="str">
        <f t="shared" si="42"/>
        <v/>
      </c>
      <c r="AH362" s="63" t="s">
        <v>301</v>
      </c>
      <c r="AI362" s="63" t="str">
        <f>VLOOKUP(G362,'Sheet 1 (2)'!$H$4:$AG$536,26,FALSE)</f>
        <v/>
      </c>
      <c r="AJ362" s="63" t="s">
        <v>301</v>
      </c>
      <c r="AK362" s="63" t="s">
        <v>2000</v>
      </c>
      <c r="AL362" s="63" t="str">
        <f>VLOOKUP(G362,'Sheet 1 (2)'!$H$4:$AH$536,27,FALSE)</f>
        <v/>
      </c>
      <c r="AM362" s="63" t="str">
        <f t="shared" si="50"/>
        <v>ESPERA DE LA BASE DE DATOS DEL Mapa que identifica ámbitos con fuentes de exposición a agentes contaminantes a NIVEL DE EESS, elaborados por la Micro Red, Red o DIRESA. Solo nos mandaron por UBIGEO.</v>
      </c>
      <c r="AN362" s="63">
        <v>1</v>
      </c>
      <c r="AO362" s="63">
        <f t="shared" si="51"/>
        <v>0</v>
      </c>
      <c r="AP362" s="71"/>
      <c r="AQ362" s="71"/>
      <c r="AR362" s="71"/>
    </row>
    <row r="363" spans="1:44" ht="15.75" customHeight="1">
      <c r="A363" s="63" t="s">
        <v>1738</v>
      </c>
      <c r="B363" s="63" t="s">
        <v>128</v>
      </c>
      <c r="C363" s="63" t="s">
        <v>1782</v>
      </c>
      <c r="D363" s="63" t="s">
        <v>163</v>
      </c>
      <c r="E363" s="63" t="s">
        <v>1783</v>
      </c>
      <c r="F363" s="63" t="s">
        <v>164</v>
      </c>
      <c r="G363" s="63" t="s">
        <v>2070</v>
      </c>
      <c r="H363" s="63" t="s">
        <v>2071</v>
      </c>
      <c r="I363" s="63" t="s">
        <v>329</v>
      </c>
      <c r="J363" s="63"/>
      <c r="K363" s="63"/>
      <c r="L363" s="63" t="s">
        <v>1249</v>
      </c>
      <c r="M363" s="63" t="s">
        <v>2072</v>
      </c>
      <c r="N363" s="63" t="s">
        <v>304</v>
      </c>
      <c r="O363" s="63" t="str">
        <f>VLOOKUP(G363,'Sheet 1 (2)'!$H$4:$M$536,6,FALSE)</f>
        <v/>
      </c>
      <c r="P363" s="63" t="str">
        <f t="shared" si="46"/>
        <v/>
      </c>
      <c r="Q363" s="91" t="str">
        <f>VLOOKUP(G363,Hoja1!$C$4:$D$146,2,FALSE)</f>
        <v>11.35%*4399703)**</v>
      </c>
      <c r="R363" s="63" t="s">
        <v>498</v>
      </c>
      <c r="S363" s="63" t="s">
        <v>304</v>
      </c>
      <c r="T363" s="63" t="str">
        <f>VLOOKUP(G363,'Sheet 1 (2)'!$H$4:$O$536,8,FALSE)</f>
        <v/>
      </c>
      <c r="U363" s="63" t="str">
        <f t="shared" si="48"/>
        <v/>
      </c>
      <c r="V363" s="63"/>
      <c r="W363" s="63" t="s">
        <v>304</v>
      </c>
      <c r="X363" s="63" t="str">
        <f>VLOOKUP(G363,'Sheet 1 (2)'!$H$4:$Q$536,10,FALSE)</f>
        <v/>
      </c>
      <c r="Y363" s="63" t="str">
        <f t="shared" si="40"/>
        <v/>
      </c>
      <c r="Z363" s="63" t="s">
        <v>2073</v>
      </c>
      <c r="AA363" s="63" t="s">
        <v>304</v>
      </c>
      <c r="AB363" s="63" t="str">
        <f>VLOOKUP(G363,'Sheet 1 (2)'!$H$4:$S$536,12,FALSE)</f>
        <v/>
      </c>
      <c r="AC363" s="63" t="str">
        <f t="shared" si="47"/>
        <v/>
      </c>
      <c r="AD363" s="63" t="s">
        <v>304</v>
      </c>
      <c r="AE363" s="63" t="str">
        <f>VLOOKUP(G363,'Sheet 1 (2)'!$H$4:$AF$536,25,FALSE)</f>
        <v/>
      </c>
      <c r="AF363" s="63" t="s">
        <v>905</v>
      </c>
      <c r="AG363" s="63" t="str">
        <f t="shared" si="42"/>
        <v/>
      </c>
      <c r="AH363" s="63" t="s">
        <v>301</v>
      </c>
      <c r="AI363" s="63" t="str">
        <f>VLOOKUP(G363,'Sheet 1 (2)'!$H$4:$AG$536,26,FALSE)</f>
        <v/>
      </c>
      <c r="AJ363" s="63" t="s">
        <v>301</v>
      </c>
      <c r="AK363" s="63" t="s">
        <v>2000</v>
      </c>
      <c r="AL363" s="63" t="str">
        <f>VLOOKUP(G363,'Sheet 1 (2)'!$H$4:$AH$536,27,FALSE)</f>
        <v/>
      </c>
      <c r="AM363" s="63" t="str">
        <f t="shared" si="50"/>
        <v>ESPERA DE LA BASE DE DATOS DEL Mapa que identifica ámbitos con fuentes de exposición a agentes contaminantes a NIVEL DE EESS, elaborados por la Micro Red, Red o DIRESA. Solo nos mandaron por UBIGEO.</v>
      </c>
      <c r="AN363" s="63">
        <v>1</v>
      </c>
      <c r="AO363" s="63">
        <f t="shared" si="51"/>
        <v>0</v>
      </c>
      <c r="AP363" s="71"/>
      <c r="AQ363" s="71"/>
      <c r="AR363" s="71"/>
    </row>
    <row r="364" spans="1:44" ht="15.75" customHeight="1">
      <c r="A364" s="63" t="s">
        <v>1738</v>
      </c>
      <c r="B364" s="63" t="s">
        <v>128</v>
      </c>
      <c r="C364" s="63" t="s">
        <v>1782</v>
      </c>
      <c r="D364" s="63" t="s">
        <v>163</v>
      </c>
      <c r="E364" s="63" t="s">
        <v>1783</v>
      </c>
      <c r="F364" s="63" t="s">
        <v>164</v>
      </c>
      <c r="G364" s="63" t="s">
        <v>2074</v>
      </c>
      <c r="H364" s="63" t="s">
        <v>2075</v>
      </c>
      <c r="I364" s="63" t="s">
        <v>329</v>
      </c>
      <c r="J364" s="63"/>
      <c r="K364" s="63"/>
      <c r="L364" s="63" t="s">
        <v>1249</v>
      </c>
      <c r="M364" s="63" t="s">
        <v>2076</v>
      </c>
      <c r="N364" s="63" t="s">
        <v>304</v>
      </c>
      <c r="O364" s="63" t="str">
        <f>VLOOKUP(G364,'Sheet 1 (2)'!$H$4:$M$536,6,FALSE)</f>
        <v/>
      </c>
      <c r="P364" s="63" t="str">
        <f t="shared" si="46"/>
        <v/>
      </c>
      <c r="Q364" s="91" t="str">
        <f>VLOOKUP(G364,Hoja1!$C$4:$D$146,2,FALSE)</f>
        <v>0.2%*4399703)**</v>
      </c>
      <c r="R364" s="63" t="s">
        <v>498</v>
      </c>
      <c r="S364" s="63" t="s">
        <v>304</v>
      </c>
      <c r="T364" s="63" t="str">
        <f>VLOOKUP(G364,'Sheet 1 (2)'!$H$4:$O$536,8,FALSE)</f>
        <v/>
      </c>
      <c r="U364" s="63" t="str">
        <f t="shared" si="48"/>
        <v/>
      </c>
      <c r="V364" s="63"/>
      <c r="W364" s="63" t="s">
        <v>304</v>
      </c>
      <c r="X364" s="63" t="str">
        <f>VLOOKUP(G364,'Sheet 1 (2)'!$H$4:$Q$536,10,FALSE)</f>
        <v/>
      </c>
      <c r="Y364" s="63" t="str">
        <f t="shared" si="40"/>
        <v/>
      </c>
      <c r="Z364" s="63" t="s">
        <v>2077</v>
      </c>
      <c r="AA364" s="63" t="s">
        <v>304</v>
      </c>
      <c r="AB364" s="63" t="str">
        <f>VLOOKUP(G364,'Sheet 1 (2)'!$H$4:$S$536,12,FALSE)</f>
        <v/>
      </c>
      <c r="AC364" s="63" t="str">
        <f t="shared" si="47"/>
        <v/>
      </c>
      <c r="AD364" s="63" t="s">
        <v>304</v>
      </c>
      <c r="AE364" s="63" t="str">
        <f>VLOOKUP(G364,'Sheet 1 (2)'!$H$4:$AF$536,25,FALSE)</f>
        <v/>
      </c>
      <c r="AF364" s="63" t="s">
        <v>2062</v>
      </c>
      <c r="AG364" s="63" t="str">
        <f t="shared" si="42"/>
        <v/>
      </c>
      <c r="AH364" s="63" t="s">
        <v>301</v>
      </c>
      <c r="AI364" s="63" t="str">
        <f>VLOOKUP(G364,'Sheet 1 (2)'!$H$4:$AG$536,26,FALSE)</f>
        <v/>
      </c>
      <c r="AJ364" s="63" t="s">
        <v>301</v>
      </c>
      <c r="AK364" s="63" t="s">
        <v>2000</v>
      </c>
      <c r="AL364" s="63" t="str">
        <f>VLOOKUP(G364,'Sheet 1 (2)'!$H$4:$AH$536,27,FALSE)</f>
        <v/>
      </c>
      <c r="AM364" s="63" t="str">
        <f t="shared" si="50"/>
        <v>ESPERA DE LA BASE DE DATOS DEL Mapa que identifica ámbitos con fuentes de exposición a agentes contaminantes a NIVEL DE EESS, elaborados por la Micro Red, Red o DIRESA. Solo nos mandaron por UBIGEO.</v>
      </c>
      <c r="AN364" s="63">
        <v>1</v>
      </c>
      <c r="AO364" s="63">
        <f t="shared" si="51"/>
        <v>0</v>
      </c>
      <c r="AP364" s="71"/>
      <c r="AQ364" s="71"/>
      <c r="AR364" s="71"/>
    </row>
    <row r="365" spans="1:44" ht="15.75" customHeight="1">
      <c r="A365" s="63" t="s">
        <v>1738</v>
      </c>
      <c r="B365" s="63" t="s">
        <v>128</v>
      </c>
      <c r="C365" s="63" t="s">
        <v>1782</v>
      </c>
      <c r="D365" s="63" t="s">
        <v>163</v>
      </c>
      <c r="E365" s="63" t="s">
        <v>1783</v>
      </c>
      <c r="F365" s="63" t="s">
        <v>164</v>
      </c>
      <c r="G365" s="63" t="s">
        <v>2078</v>
      </c>
      <c r="H365" s="63" t="s">
        <v>2079</v>
      </c>
      <c r="I365" s="63" t="s">
        <v>329</v>
      </c>
      <c r="J365" s="63"/>
      <c r="K365" s="63"/>
      <c r="L365" s="63" t="s">
        <v>1249</v>
      </c>
      <c r="M365" s="63" t="s">
        <v>2080</v>
      </c>
      <c r="N365" s="63" t="s">
        <v>304</v>
      </c>
      <c r="O365" s="63" t="str">
        <f>VLOOKUP(G365,'Sheet 1 (2)'!$H$4:$M$536,6,FALSE)</f>
        <v/>
      </c>
      <c r="P365" s="63" t="str">
        <f t="shared" si="46"/>
        <v/>
      </c>
      <c r="Q365" s="91" t="str">
        <f>VLOOKUP(G365,Hoja1!$C$4:$D$146,2,FALSE)</f>
        <v>0.2%*4399703)**</v>
      </c>
      <c r="R365" s="63" t="s">
        <v>498</v>
      </c>
      <c r="S365" s="63" t="s">
        <v>304</v>
      </c>
      <c r="T365" s="63" t="str">
        <f>VLOOKUP(G365,'Sheet 1 (2)'!$H$4:$O$536,8,FALSE)</f>
        <v/>
      </c>
      <c r="U365" s="63" t="str">
        <f t="shared" si="48"/>
        <v/>
      </c>
      <c r="V365" s="63"/>
      <c r="W365" s="63" t="s">
        <v>304</v>
      </c>
      <c r="X365" s="63" t="str">
        <f>VLOOKUP(G365,'Sheet 1 (2)'!$H$4:$Q$536,10,FALSE)</f>
        <v/>
      </c>
      <c r="Y365" s="63" t="str">
        <f t="shared" si="40"/>
        <v/>
      </c>
      <c r="Z365" s="63" t="s">
        <v>2081</v>
      </c>
      <c r="AA365" s="63" t="s">
        <v>304</v>
      </c>
      <c r="AB365" s="63" t="str">
        <f>VLOOKUP(G365,'Sheet 1 (2)'!$H$4:$S$536,12,FALSE)</f>
        <v/>
      </c>
      <c r="AC365" s="63" t="str">
        <f t="shared" si="47"/>
        <v/>
      </c>
      <c r="AD365" s="63" t="s">
        <v>304</v>
      </c>
      <c r="AE365" s="63" t="str">
        <f>VLOOKUP(G365,'Sheet 1 (2)'!$H$4:$AF$536,25,FALSE)</f>
        <v/>
      </c>
      <c r="AF365" s="63" t="s">
        <v>429</v>
      </c>
      <c r="AG365" s="63" t="str">
        <f t="shared" si="42"/>
        <v/>
      </c>
      <c r="AH365" s="63" t="s">
        <v>301</v>
      </c>
      <c r="AI365" s="63" t="str">
        <f>VLOOKUP(G365,'Sheet 1 (2)'!$H$4:$AG$536,26,FALSE)</f>
        <v/>
      </c>
      <c r="AJ365" s="63" t="s">
        <v>301</v>
      </c>
      <c r="AK365" s="63" t="s">
        <v>2000</v>
      </c>
      <c r="AL365" s="63" t="str">
        <f>VLOOKUP(G365,'Sheet 1 (2)'!$H$4:$AH$536,27,FALSE)</f>
        <v/>
      </c>
      <c r="AM365" s="63" t="str">
        <f t="shared" si="50"/>
        <v>ESPERA DE LA BASE DE DATOS DEL Mapa que identifica ámbitos con fuentes de exposición a agentes contaminantes a NIVEL DE EESS, elaborados por la Micro Red, Red o DIRESA. Solo nos mandaron por UBIGEO.</v>
      </c>
      <c r="AN365" s="63">
        <v>1</v>
      </c>
      <c r="AO365" s="63">
        <f t="shared" si="51"/>
        <v>0</v>
      </c>
      <c r="AP365" s="71"/>
      <c r="AQ365" s="71"/>
      <c r="AR365" s="71"/>
    </row>
    <row r="366" spans="1:44" ht="15.75" customHeight="1">
      <c r="A366" s="63" t="s">
        <v>1738</v>
      </c>
      <c r="B366" s="63" t="s">
        <v>128</v>
      </c>
      <c r="C366" s="63" t="s">
        <v>1782</v>
      </c>
      <c r="D366" s="63" t="s">
        <v>163</v>
      </c>
      <c r="E366" s="63" t="s">
        <v>1783</v>
      </c>
      <c r="F366" s="63" t="s">
        <v>164</v>
      </c>
      <c r="G366" s="63" t="s">
        <v>2082</v>
      </c>
      <c r="H366" s="63" t="s">
        <v>2083</v>
      </c>
      <c r="I366" s="63" t="s">
        <v>329</v>
      </c>
      <c r="J366" s="63"/>
      <c r="K366" s="63"/>
      <c r="L366" s="63" t="s">
        <v>1249</v>
      </c>
      <c r="M366" s="63" t="s">
        <v>2084</v>
      </c>
      <c r="N366" s="63" t="s">
        <v>304</v>
      </c>
      <c r="O366" s="63" t="str">
        <f>VLOOKUP(G366,'Sheet 1 (2)'!$H$4:$M$536,6,FALSE)</f>
        <v/>
      </c>
      <c r="P366" s="63" t="str">
        <f t="shared" si="46"/>
        <v/>
      </c>
      <c r="Q366" s="91" t="str">
        <f>VLOOKUP(G366,Hoja1!$C$4:$D$146,2,FALSE)</f>
        <v>0.2%*4399703)**</v>
      </c>
      <c r="R366" s="63" t="s">
        <v>498</v>
      </c>
      <c r="S366" s="63" t="s">
        <v>304</v>
      </c>
      <c r="T366" s="63" t="str">
        <f>VLOOKUP(G366,'Sheet 1 (2)'!$H$4:$O$536,8,FALSE)</f>
        <v/>
      </c>
      <c r="U366" s="63" t="str">
        <f t="shared" si="48"/>
        <v/>
      </c>
      <c r="V366" s="63"/>
      <c r="W366" s="63" t="s">
        <v>304</v>
      </c>
      <c r="X366" s="63" t="str">
        <f>VLOOKUP(G366,'Sheet 1 (2)'!$H$4:$Q$536,10,FALSE)</f>
        <v/>
      </c>
      <c r="Y366" s="63" t="str">
        <f t="shared" si="40"/>
        <v/>
      </c>
      <c r="Z366" s="63" t="s">
        <v>2077</v>
      </c>
      <c r="AA366" s="63" t="s">
        <v>304</v>
      </c>
      <c r="AB366" s="63" t="str">
        <f>VLOOKUP(G366,'Sheet 1 (2)'!$H$4:$S$536,12,FALSE)</f>
        <v/>
      </c>
      <c r="AC366" s="63" t="str">
        <f t="shared" si="47"/>
        <v/>
      </c>
      <c r="AD366" s="63" t="s">
        <v>304</v>
      </c>
      <c r="AE366" s="63" t="str">
        <f>VLOOKUP(G366,'Sheet 1 (2)'!$H$4:$AF$536,25,FALSE)</f>
        <v/>
      </c>
      <c r="AF366" s="63" t="s">
        <v>429</v>
      </c>
      <c r="AG366" s="63" t="str">
        <f t="shared" si="42"/>
        <v/>
      </c>
      <c r="AH366" s="63" t="s">
        <v>301</v>
      </c>
      <c r="AI366" s="63" t="str">
        <f>VLOOKUP(G366,'Sheet 1 (2)'!$H$4:$AG$536,26,FALSE)</f>
        <v/>
      </c>
      <c r="AJ366" s="63" t="s">
        <v>301</v>
      </c>
      <c r="AK366" s="63" t="s">
        <v>2000</v>
      </c>
      <c r="AL366" s="63" t="str">
        <f>VLOOKUP(G366,'Sheet 1 (2)'!$H$4:$AH$536,27,FALSE)</f>
        <v/>
      </c>
      <c r="AM366" s="63" t="str">
        <f t="shared" si="50"/>
        <v>ESPERA DE LA BASE DE DATOS DEL Mapa que identifica ámbitos con fuentes de exposición a agentes contaminantes a NIVEL DE EESS, elaborados por la Micro Red, Red o DIRESA. Solo nos mandaron por UBIGEO.</v>
      </c>
      <c r="AN366" s="63">
        <v>1</v>
      </c>
      <c r="AO366" s="63">
        <f t="shared" si="51"/>
        <v>0</v>
      </c>
      <c r="AP366" s="71"/>
      <c r="AQ366" s="71"/>
      <c r="AR366" s="71"/>
    </row>
    <row r="367" spans="1:44" ht="15.75" customHeight="1">
      <c r="A367" s="63" t="s">
        <v>1738</v>
      </c>
      <c r="B367" s="63" t="s">
        <v>128</v>
      </c>
      <c r="C367" s="63" t="s">
        <v>1782</v>
      </c>
      <c r="D367" s="63" t="s">
        <v>163</v>
      </c>
      <c r="E367" s="63" t="s">
        <v>1783</v>
      </c>
      <c r="F367" s="63" t="s">
        <v>164</v>
      </c>
      <c r="G367" s="63" t="s">
        <v>2085</v>
      </c>
      <c r="H367" s="63" t="s">
        <v>2086</v>
      </c>
      <c r="I367" s="63" t="s">
        <v>329</v>
      </c>
      <c r="J367" s="63"/>
      <c r="K367" s="63"/>
      <c r="L367" s="63" t="s">
        <v>1249</v>
      </c>
      <c r="M367" s="63" t="s">
        <v>2087</v>
      </c>
      <c r="N367" s="63" t="s">
        <v>304</v>
      </c>
      <c r="O367" s="63" t="str">
        <f>VLOOKUP(G367,'Sheet 1 (2)'!$H$4:$M$536,6,FALSE)</f>
        <v/>
      </c>
      <c r="P367" s="63" t="str">
        <f t="shared" si="46"/>
        <v/>
      </c>
      <c r="Q367" s="91" t="str">
        <f>VLOOKUP(G367,Hoja1!$C$4:$D$146,2,FALSE)</f>
        <v>0.2%*4399703)**</v>
      </c>
      <c r="R367" s="63" t="s">
        <v>498</v>
      </c>
      <c r="S367" s="63" t="s">
        <v>304</v>
      </c>
      <c r="T367" s="63" t="str">
        <f>VLOOKUP(G367,'Sheet 1 (2)'!$H$4:$O$536,8,FALSE)</f>
        <v/>
      </c>
      <c r="U367" s="63" t="str">
        <f t="shared" si="48"/>
        <v/>
      </c>
      <c r="V367" s="63"/>
      <c r="W367" s="63" t="s">
        <v>304</v>
      </c>
      <c r="X367" s="63" t="str">
        <f>VLOOKUP(G367,'Sheet 1 (2)'!$H$4:$Q$536,10,FALSE)</f>
        <v/>
      </c>
      <c r="Y367" s="63" t="str">
        <f t="shared" si="40"/>
        <v/>
      </c>
      <c r="Z367" s="63" t="s">
        <v>2088</v>
      </c>
      <c r="AA367" s="63" t="s">
        <v>304</v>
      </c>
      <c r="AB367" s="63" t="str">
        <f>VLOOKUP(G367,'Sheet 1 (2)'!$H$4:$S$536,12,FALSE)</f>
        <v/>
      </c>
      <c r="AC367" s="63" t="str">
        <f t="shared" si="47"/>
        <v/>
      </c>
      <c r="AD367" s="63" t="s">
        <v>304</v>
      </c>
      <c r="AE367" s="63" t="str">
        <f>VLOOKUP(G367,'Sheet 1 (2)'!$H$4:$AF$536,25,FALSE)</f>
        <v/>
      </c>
      <c r="AF367" s="63" t="s">
        <v>905</v>
      </c>
      <c r="AG367" s="63" t="str">
        <f t="shared" si="42"/>
        <v/>
      </c>
      <c r="AH367" s="63" t="s">
        <v>301</v>
      </c>
      <c r="AI367" s="63" t="str">
        <f>VLOOKUP(G367,'Sheet 1 (2)'!$H$4:$AG$536,26,FALSE)</f>
        <v/>
      </c>
      <c r="AJ367" s="63" t="s">
        <v>301</v>
      </c>
      <c r="AK367" s="63" t="s">
        <v>2000</v>
      </c>
      <c r="AL367" s="63" t="str">
        <f>VLOOKUP(G367,'Sheet 1 (2)'!$H$4:$AH$536,27,FALSE)</f>
        <v/>
      </c>
      <c r="AM367" s="63" t="str">
        <f t="shared" si="50"/>
        <v>ESPERA DE LA BASE DE DATOS DEL Mapa que identifica ámbitos con fuentes de exposición a agentes contaminantes a NIVEL DE EESS, elaborados por la Micro Red, Red o DIRESA. Solo nos mandaron por UBIGEO.</v>
      </c>
      <c r="AN367" s="63">
        <v>1</v>
      </c>
      <c r="AO367" s="63">
        <f t="shared" si="51"/>
        <v>0</v>
      </c>
      <c r="AP367" s="71"/>
      <c r="AQ367" s="71"/>
      <c r="AR367" s="71"/>
    </row>
    <row r="368" spans="1:44" ht="15.75" customHeight="1">
      <c r="A368" s="63" t="s">
        <v>1738</v>
      </c>
      <c r="B368" s="63" t="s">
        <v>128</v>
      </c>
      <c r="C368" s="63" t="s">
        <v>1739</v>
      </c>
      <c r="D368" s="63" t="s">
        <v>143</v>
      </c>
      <c r="E368" s="63" t="s">
        <v>1740</v>
      </c>
      <c r="F368" s="63" t="s">
        <v>144</v>
      </c>
      <c r="G368" s="63" t="s">
        <v>2089</v>
      </c>
      <c r="H368" s="63" t="s">
        <v>2090</v>
      </c>
      <c r="I368" s="63" t="s">
        <v>329</v>
      </c>
      <c r="J368" s="63"/>
      <c r="K368" s="63"/>
      <c r="L368" s="63" t="s">
        <v>709</v>
      </c>
      <c r="M368" s="63" t="s">
        <v>2091</v>
      </c>
      <c r="N368" s="63" t="s">
        <v>304</v>
      </c>
      <c r="O368" s="63" t="str">
        <f>VLOOKUP(G368,'Sheet 1 (2)'!$H$4:$M$536,6,FALSE)</f>
        <v/>
      </c>
      <c r="P368" s="63" t="str">
        <f t="shared" si="46"/>
        <v/>
      </c>
      <c r="Q368" s="63">
        <f>VLOOKUP(G368,Hoja1!$C$4:$D$146,2,FALSE)</f>
        <v>0</v>
      </c>
      <c r="R368" s="63" t="s">
        <v>1744</v>
      </c>
      <c r="S368" s="63" t="s">
        <v>304</v>
      </c>
      <c r="T368" s="63" t="str">
        <f>VLOOKUP(G368,'Sheet 1 (2)'!$H$4:$O$536,8,FALSE)</f>
        <v/>
      </c>
      <c r="U368" s="63" t="str">
        <f t="shared" si="48"/>
        <v/>
      </c>
      <c r="V368" s="63"/>
      <c r="W368" s="63" t="s">
        <v>304</v>
      </c>
      <c r="X368" s="63" t="str">
        <f>VLOOKUP(G368,'Sheet 1 (2)'!$H$4:$Q$536,10,FALSE)</f>
        <v/>
      </c>
      <c r="Y368" s="63" t="str">
        <f t="shared" si="40"/>
        <v/>
      </c>
      <c r="Z368" s="63" t="s">
        <v>2092</v>
      </c>
      <c r="AA368" s="63" t="s">
        <v>304</v>
      </c>
      <c r="AB368" s="63" t="str">
        <f>VLOOKUP(G368,'Sheet 1 (2)'!$H$4:$S$536,12,FALSE)</f>
        <v/>
      </c>
      <c r="AC368" s="63" t="str">
        <f t="shared" si="47"/>
        <v/>
      </c>
      <c r="AD368" s="63" t="s">
        <v>304</v>
      </c>
      <c r="AE368" s="63" t="str">
        <f>VLOOKUP(G368,'Sheet 1 (2)'!$H$4:$AF$536,25,FALSE)</f>
        <v/>
      </c>
      <c r="AF368" s="63" t="s">
        <v>364</v>
      </c>
      <c r="AG368" s="63" t="str">
        <f t="shared" si="42"/>
        <v/>
      </c>
      <c r="AH368" s="63" t="s">
        <v>301</v>
      </c>
      <c r="AI368" s="63" t="str">
        <f>VLOOKUP(G368,'Sheet 1 (2)'!$H$4:$AG$536,26,FALSE)</f>
        <v/>
      </c>
      <c r="AJ368" s="68" t="s">
        <v>329</v>
      </c>
      <c r="AK368" s="63" t="s">
        <v>1747</v>
      </c>
      <c r="AL368" s="63" t="str">
        <f>VLOOKUP(G368,'Sheet 1 (2)'!$H$4:$AH$536,27,FALSE)</f>
        <v/>
      </c>
      <c r="AM368" s="63" t="s">
        <v>2093</v>
      </c>
      <c r="AN368" s="63">
        <v>1</v>
      </c>
      <c r="AO368" s="63">
        <f t="shared" si="51"/>
        <v>1</v>
      </c>
      <c r="AP368" s="71" t="s">
        <v>329</v>
      </c>
      <c r="AQ368" s="71" t="s">
        <v>329</v>
      </c>
      <c r="AR368" s="71" t="s">
        <v>329</v>
      </c>
    </row>
    <row r="369" spans="1:44" ht="15.75" customHeight="1">
      <c r="A369" s="63" t="s">
        <v>1738</v>
      </c>
      <c r="B369" s="63" t="s">
        <v>128</v>
      </c>
      <c r="C369" s="63" t="s">
        <v>1739</v>
      </c>
      <c r="D369" s="63" t="s">
        <v>143</v>
      </c>
      <c r="E369" s="63" t="s">
        <v>1740</v>
      </c>
      <c r="F369" s="63" t="s">
        <v>144</v>
      </c>
      <c r="G369" s="63" t="s">
        <v>2094</v>
      </c>
      <c r="H369" s="63" t="s">
        <v>2095</v>
      </c>
      <c r="I369" s="63" t="s">
        <v>329</v>
      </c>
      <c r="J369" s="63"/>
      <c r="K369" s="63"/>
      <c r="L369" s="63" t="s">
        <v>709</v>
      </c>
      <c r="M369" s="63" t="s">
        <v>2096</v>
      </c>
      <c r="N369" s="63" t="s">
        <v>304</v>
      </c>
      <c r="O369" s="63" t="str">
        <f>VLOOKUP(G369,'Sheet 1 (2)'!$H$4:$M$536,6,FALSE)</f>
        <v/>
      </c>
      <c r="P369" s="63" t="str">
        <f t="shared" si="46"/>
        <v/>
      </c>
      <c r="Q369" s="63">
        <f>VLOOKUP(G369,Hoja1!$C$4:$D$146,2,FALSE)</f>
        <v>0</v>
      </c>
      <c r="R369" s="63" t="s">
        <v>1744</v>
      </c>
      <c r="S369" s="63" t="s">
        <v>304</v>
      </c>
      <c r="T369" s="63" t="str">
        <f>VLOOKUP(G369,'Sheet 1 (2)'!$H$4:$O$536,8,FALSE)</f>
        <v/>
      </c>
      <c r="U369" s="63" t="str">
        <f t="shared" si="48"/>
        <v/>
      </c>
      <c r="V369" s="63"/>
      <c r="W369" s="63" t="s">
        <v>304</v>
      </c>
      <c r="X369" s="63" t="str">
        <f>VLOOKUP(G369,'Sheet 1 (2)'!$H$4:$Q$536,10,FALSE)</f>
        <v/>
      </c>
      <c r="Y369" s="63" t="str">
        <f t="shared" si="40"/>
        <v/>
      </c>
      <c r="Z369" s="63" t="s">
        <v>2097</v>
      </c>
      <c r="AA369" s="63" t="s">
        <v>304</v>
      </c>
      <c r="AB369" s="63" t="str">
        <f>VLOOKUP(G369,'Sheet 1 (2)'!$H$4:$S$536,12,FALSE)</f>
        <v/>
      </c>
      <c r="AC369" s="63" t="str">
        <f t="shared" si="47"/>
        <v/>
      </c>
      <c r="AD369" s="63" t="s">
        <v>304</v>
      </c>
      <c r="AE369" s="63" t="str">
        <f>VLOOKUP(G369,'Sheet 1 (2)'!$H$4:$AF$536,25,FALSE)</f>
        <v/>
      </c>
      <c r="AF369" s="63" t="s">
        <v>364</v>
      </c>
      <c r="AG369" s="63" t="str">
        <f t="shared" si="42"/>
        <v/>
      </c>
      <c r="AH369" s="63" t="s">
        <v>301</v>
      </c>
      <c r="AI369" s="63" t="str">
        <f>VLOOKUP(G369,'Sheet 1 (2)'!$H$4:$AG$536,26,FALSE)</f>
        <v/>
      </c>
      <c r="AJ369" s="68" t="s">
        <v>329</v>
      </c>
      <c r="AK369" s="63" t="s">
        <v>1747</v>
      </c>
      <c r="AL369" s="63" t="str">
        <f>VLOOKUP(G369,'Sheet 1 (2)'!$H$4:$AH$536,27,FALSE)</f>
        <v/>
      </c>
      <c r="AM369" s="63"/>
      <c r="AN369" s="63">
        <v>1</v>
      </c>
      <c r="AO369" s="63">
        <f t="shared" si="51"/>
        <v>1</v>
      </c>
      <c r="AP369" s="71" t="s">
        <v>329</v>
      </c>
      <c r="AQ369" s="71" t="s">
        <v>329</v>
      </c>
      <c r="AR369" s="71" t="s">
        <v>329</v>
      </c>
    </row>
    <row r="370" spans="1:44" ht="15.75" customHeight="1">
      <c r="A370" s="63" t="s">
        <v>1738</v>
      </c>
      <c r="B370" s="63" t="s">
        <v>128</v>
      </c>
      <c r="C370" s="63" t="s">
        <v>1739</v>
      </c>
      <c r="D370" s="63" t="s">
        <v>143</v>
      </c>
      <c r="E370" s="63" t="s">
        <v>1740</v>
      </c>
      <c r="F370" s="63" t="s">
        <v>144</v>
      </c>
      <c r="G370" s="63" t="s">
        <v>2098</v>
      </c>
      <c r="H370" s="63" t="s">
        <v>2099</v>
      </c>
      <c r="I370" s="63" t="s">
        <v>329</v>
      </c>
      <c r="J370" s="63"/>
      <c r="K370" s="63"/>
      <c r="L370" s="63" t="s">
        <v>709</v>
      </c>
      <c r="M370" s="63" t="s">
        <v>2100</v>
      </c>
      <c r="N370" s="63" t="s">
        <v>304</v>
      </c>
      <c r="O370" s="63" t="str">
        <f>VLOOKUP(G370,'Sheet 1 (2)'!$H$4:$M$536,6,FALSE)</f>
        <v/>
      </c>
      <c r="P370" s="63" t="str">
        <f t="shared" si="46"/>
        <v/>
      </c>
      <c r="Q370" s="63">
        <f>VLOOKUP(G370,Hoja1!$C$4:$D$146,2,FALSE)</f>
        <v>0</v>
      </c>
      <c r="R370" s="63" t="s">
        <v>1744</v>
      </c>
      <c r="S370" s="63" t="s">
        <v>304</v>
      </c>
      <c r="T370" s="63" t="str">
        <f>VLOOKUP(G370,'Sheet 1 (2)'!$H$4:$O$536,8,FALSE)</f>
        <v/>
      </c>
      <c r="U370" s="63" t="str">
        <f t="shared" si="48"/>
        <v/>
      </c>
      <c r="V370" s="63"/>
      <c r="W370" s="63" t="s">
        <v>304</v>
      </c>
      <c r="X370" s="63" t="str">
        <f>VLOOKUP(G370,'Sheet 1 (2)'!$H$4:$Q$536,10,FALSE)</f>
        <v/>
      </c>
      <c r="Y370" s="63" t="str">
        <f t="shared" si="40"/>
        <v/>
      </c>
      <c r="Z370" s="63" t="s">
        <v>2101</v>
      </c>
      <c r="AA370" s="63" t="s">
        <v>304</v>
      </c>
      <c r="AB370" s="63" t="str">
        <f>VLOOKUP(G370,'Sheet 1 (2)'!$H$4:$S$536,12,FALSE)</f>
        <v/>
      </c>
      <c r="AC370" s="63" t="str">
        <f t="shared" si="47"/>
        <v/>
      </c>
      <c r="AD370" s="63" t="s">
        <v>304</v>
      </c>
      <c r="AE370" s="63" t="str">
        <f>VLOOKUP(G370,'Sheet 1 (2)'!$H$4:$AF$536,25,FALSE)</f>
        <v/>
      </c>
      <c r="AF370" s="63" t="s">
        <v>364</v>
      </c>
      <c r="AG370" s="63" t="str">
        <f t="shared" si="42"/>
        <v/>
      </c>
      <c r="AH370" s="63" t="s">
        <v>301</v>
      </c>
      <c r="AI370" s="63" t="str">
        <f>VLOOKUP(G370,'Sheet 1 (2)'!$H$4:$AG$536,26,FALSE)</f>
        <v/>
      </c>
      <c r="AJ370" s="68" t="s">
        <v>329</v>
      </c>
      <c r="AK370" s="63" t="s">
        <v>1747</v>
      </c>
      <c r="AL370" s="63" t="str">
        <f>VLOOKUP(G370,'Sheet 1 (2)'!$H$4:$AH$536,27,FALSE)</f>
        <v/>
      </c>
      <c r="AM370" s="63" t="s">
        <v>2102</v>
      </c>
      <c r="AN370" s="63">
        <v>1</v>
      </c>
      <c r="AO370" s="63">
        <f t="shared" si="51"/>
        <v>1</v>
      </c>
      <c r="AP370" s="71" t="s">
        <v>329</v>
      </c>
      <c r="AQ370" s="71" t="s">
        <v>329</v>
      </c>
      <c r="AR370" s="71" t="s">
        <v>329</v>
      </c>
    </row>
    <row r="371" spans="1:44" ht="15.75" customHeight="1">
      <c r="A371" s="63" t="s">
        <v>1738</v>
      </c>
      <c r="B371" s="63" t="s">
        <v>128</v>
      </c>
      <c r="C371" s="63" t="s">
        <v>1739</v>
      </c>
      <c r="D371" s="63" t="s">
        <v>143</v>
      </c>
      <c r="E371" s="63" t="s">
        <v>1740</v>
      </c>
      <c r="F371" s="63" t="s">
        <v>144</v>
      </c>
      <c r="G371" s="63" t="s">
        <v>2103</v>
      </c>
      <c r="H371" s="63" t="s">
        <v>2104</v>
      </c>
      <c r="I371" s="63" t="s">
        <v>329</v>
      </c>
      <c r="J371" s="63"/>
      <c r="K371" s="63"/>
      <c r="L371" s="63" t="s">
        <v>709</v>
      </c>
      <c r="M371" s="63" t="s">
        <v>2105</v>
      </c>
      <c r="N371" s="63" t="s">
        <v>304</v>
      </c>
      <c r="O371" s="63" t="str">
        <f>VLOOKUP(G371,'Sheet 1 (2)'!$H$4:$M$536,6,FALSE)</f>
        <v/>
      </c>
      <c r="P371" s="63" t="str">
        <f t="shared" si="46"/>
        <v/>
      </c>
      <c r="Q371" s="63">
        <f>VLOOKUP(G371,Hoja1!$C$4:$D$146,2,FALSE)</f>
        <v>0</v>
      </c>
      <c r="R371" s="63" t="s">
        <v>1744</v>
      </c>
      <c r="S371" s="63" t="s">
        <v>304</v>
      </c>
      <c r="T371" s="63" t="str">
        <f>VLOOKUP(G371,'Sheet 1 (2)'!$H$4:$O$536,8,FALSE)</f>
        <v/>
      </c>
      <c r="U371" s="63" t="str">
        <f t="shared" si="48"/>
        <v/>
      </c>
      <c r="V371" s="63"/>
      <c r="W371" s="63" t="s">
        <v>304</v>
      </c>
      <c r="X371" s="63" t="str">
        <f>VLOOKUP(G371,'Sheet 1 (2)'!$H$4:$Q$536,10,FALSE)</f>
        <v/>
      </c>
      <c r="Y371" s="63" t="str">
        <f t="shared" si="40"/>
        <v/>
      </c>
      <c r="Z371" s="63" t="s">
        <v>2106</v>
      </c>
      <c r="AA371" s="63" t="s">
        <v>304</v>
      </c>
      <c r="AB371" s="63" t="str">
        <f>VLOOKUP(G371,'Sheet 1 (2)'!$H$4:$S$536,12,FALSE)</f>
        <v/>
      </c>
      <c r="AC371" s="63" t="str">
        <f t="shared" si="47"/>
        <v/>
      </c>
      <c r="AD371" s="63" t="s">
        <v>304</v>
      </c>
      <c r="AE371" s="63" t="str">
        <f>VLOOKUP(G371,'Sheet 1 (2)'!$H$4:$AF$536,25,FALSE)</f>
        <v/>
      </c>
      <c r="AF371" s="63" t="s">
        <v>364</v>
      </c>
      <c r="AG371" s="63" t="str">
        <f t="shared" si="42"/>
        <v/>
      </c>
      <c r="AH371" s="63" t="s">
        <v>301</v>
      </c>
      <c r="AI371" s="63" t="str">
        <f>VLOOKUP(G371,'Sheet 1 (2)'!$H$4:$AG$536,26,FALSE)</f>
        <v/>
      </c>
      <c r="AJ371" s="68" t="s">
        <v>329</v>
      </c>
      <c r="AK371" s="63" t="s">
        <v>1747</v>
      </c>
      <c r="AL371" s="63" t="str">
        <f>VLOOKUP(G371,'Sheet 1 (2)'!$H$4:$AH$536,27,FALSE)</f>
        <v/>
      </c>
      <c r="AM371" s="63" t="s">
        <v>2107</v>
      </c>
      <c r="AN371" s="63">
        <v>1</v>
      </c>
      <c r="AO371" s="63">
        <f t="shared" si="51"/>
        <v>1</v>
      </c>
      <c r="AP371" s="71" t="s">
        <v>329</v>
      </c>
      <c r="AQ371" s="71" t="s">
        <v>329</v>
      </c>
      <c r="AR371" s="71" t="s">
        <v>329</v>
      </c>
    </row>
    <row r="372" spans="1:44" ht="15.75" customHeight="1">
      <c r="A372" s="63" t="s">
        <v>1738</v>
      </c>
      <c r="B372" s="63" t="s">
        <v>128</v>
      </c>
      <c r="C372" s="63" t="s">
        <v>1752</v>
      </c>
      <c r="D372" s="63" t="s">
        <v>145</v>
      </c>
      <c r="E372" s="63" t="s">
        <v>1753</v>
      </c>
      <c r="F372" s="63" t="s">
        <v>146</v>
      </c>
      <c r="G372" s="63" t="s">
        <v>2108</v>
      </c>
      <c r="H372" s="63" t="s">
        <v>2109</v>
      </c>
      <c r="I372" s="63" t="s">
        <v>329</v>
      </c>
      <c r="J372" s="63"/>
      <c r="K372" s="63"/>
      <c r="L372" s="63" t="s">
        <v>1756</v>
      </c>
      <c r="M372" s="63" t="s">
        <v>2110</v>
      </c>
      <c r="N372" s="63" t="s">
        <v>304</v>
      </c>
      <c r="O372" s="63" t="str">
        <f>VLOOKUP(G372,'Sheet 1 (2)'!$H$4:$M$536,6,FALSE)</f>
        <v/>
      </c>
      <c r="P372" s="63" t="str">
        <f t="shared" si="46"/>
        <v/>
      </c>
      <c r="Q372" s="63">
        <f>VLOOKUP(G372,Hoja1!$C$4:$D$146,2,FALSE)</f>
        <v>0</v>
      </c>
      <c r="R372" s="63" t="s">
        <v>1744</v>
      </c>
      <c r="S372" s="63" t="s">
        <v>304</v>
      </c>
      <c r="T372" s="63" t="str">
        <f>VLOOKUP(G372,'Sheet 1 (2)'!$H$4:$O$536,8,FALSE)</f>
        <v/>
      </c>
      <c r="U372" s="63" t="str">
        <f t="shared" si="48"/>
        <v/>
      </c>
      <c r="V372" s="63"/>
      <c r="W372" s="63" t="s">
        <v>304</v>
      </c>
      <c r="X372" s="63" t="str">
        <f>VLOOKUP(G372,'Sheet 1 (2)'!$H$4:$Q$536,10,FALSE)</f>
        <v/>
      </c>
      <c r="Y372" s="63" t="str">
        <f t="shared" si="40"/>
        <v/>
      </c>
      <c r="Z372" s="63" t="s">
        <v>2111</v>
      </c>
      <c r="AA372" s="63" t="s">
        <v>304</v>
      </c>
      <c r="AB372" s="63" t="str">
        <f>VLOOKUP(G372,'Sheet 1 (2)'!$H$4:$S$536,12,FALSE)</f>
        <v/>
      </c>
      <c r="AC372" s="63" t="str">
        <f t="shared" si="47"/>
        <v/>
      </c>
      <c r="AD372" s="63" t="s">
        <v>304</v>
      </c>
      <c r="AE372" s="63" t="str">
        <f>VLOOKUP(G372,'Sheet 1 (2)'!$H$4:$AF$536,25,FALSE)</f>
        <v/>
      </c>
      <c r="AF372" s="63" t="s">
        <v>364</v>
      </c>
      <c r="AG372" s="63" t="str">
        <f t="shared" si="42"/>
        <v/>
      </c>
      <c r="AH372" s="63" t="s">
        <v>301</v>
      </c>
      <c r="AI372" s="63" t="str">
        <f>VLOOKUP(G372,'Sheet 1 (2)'!$H$4:$AG$536,26,FALSE)</f>
        <v/>
      </c>
      <c r="AJ372" s="68" t="s">
        <v>329</v>
      </c>
      <c r="AK372" s="63"/>
      <c r="AL372" s="63" t="str">
        <f>VLOOKUP(G372,'Sheet 1 (2)'!$H$4:$AH$536,27,FALSE)</f>
        <v/>
      </c>
      <c r="AM372" s="63"/>
      <c r="AN372" s="63">
        <v>1</v>
      </c>
      <c r="AO372" s="63">
        <f t="shared" si="51"/>
        <v>1</v>
      </c>
      <c r="AP372" s="71" t="s">
        <v>329</v>
      </c>
      <c r="AQ372" s="71" t="s">
        <v>329</v>
      </c>
      <c r="AR372" s="71" t="s">
        <v>329</v>
      </c>
    </row>
    <row r="373" spans="1:44" ht="15.75" customHeight="1">
      <c r="A373" s="63" t="s">
        <v>1738</v>
      </c>
      <c r="B373" s="63" t="s">
        <v>128</v>
      </c>
      <c r="C373" s="63" t="s">
        <v>1752</v>
      </c>
      <c r="D373" s="63" t="s">
        <v>145</v>
      </c>
      <c r="E373" s="63" t="s">
        <v>1753</v>
      </c>
      <c r="F373" s="63" t="s">
        <v>146</v>
      </c>
      <c r="G373" s="63" t="s">
        <v>2112</v>
      </c>
      <c r="H373" s="63" t="s">
        <v>2113</v>
      </c>
      <c r="I373" s="63" t="s">
        <v>329</v>
      </c>
      <c r="J373" s="63"/>
      <c r="K373" s="63"/>
      <c r="L373" s="63" t="s">
        <v>1756</v>
      </c>
      <c r="M373" s="63" t="s">
        <v>2114</v>
      </c>
      <c r="N373" s="63" t="s">
        <v>304</v>
      </c>
      <c r="O373" s="63" t="str">
        <f>VLOOKUP(G373,'Sheet 1 (2)'!$H$4:$M$536,6,FALSE)</f>
        <v/>
      </c>
      <c r="P373" s="63" t="str">
        <f t="shared" si="46"/>
        <v/>
      </c>
      <c r="Q373" s="63">
        <f>VLOOKUP(G373,Hoja1!$C$4:$D$146,2,FALSE)</f>
        <v>0</v>
      </c>
      <c r="R373" s="63" t="s">
        <v>1744</v>
      </c>
      <c r="S373" s="63" t="s">
        <v>304</v>
      </c>
      <c r="T373" s="63" t="str">
        <f>VLOOKUP(G373,'Sheet 1 (2)'!$H$4:$O$536,8,FALSE)</f>
        <v/>
      </c>
      <c r="U373" s="63" t="str">
        <f t="shared" si="48"/>
        <v/>
      </c>
      <c r="V373" s="63"/>
      <c r="W373" s="63" t="s">
        <v>304</v>
      </c>
      <c r="X373" s="63" t="str">
        <f>VLOOKUP(G373,'Sheet 1 (2)'!$H$4:$Q$536,10,FALSE)</f>
        <v/>
      </c>
      <c r="Y373" s="63" t="str">
        <f t="shared" si="40"/>
        <v/>
      </c>
      <c r="Z373" s="63" t="s">
        <v>2115</v>
      </c>
      <c r="AA373" s="63" t="s">
        <v>304</v>
      </c>
      <c r="AB373" s="63" t="str">
        <f>VLOOKUP(G373,'Sheet 1 (2)'!$H$4:$S$536,12,FALSE)</f>
        <v/>
      </c>
      <c r="AC373" s="63" t="str">
        <f t="shared" si="47"/>
        <v/>
      </c>
      <c r="AD373" s="63" t="s">
        <v>304</v>
      </c>
      <c r="AE373" s="63" t="str">
        <f>VLOOKUP(G373,'Sheet 1 (2)'!$H$4:$AF$536,25,FALSE)</f>
        <v/>
      </c>
      <c r="AF373" s="63" t="s">
        <v>364</v>
      </c>
      <c r="AG373" s="63" t="str">
        <f t="shared" si="42"/>
        <v/>
      </c>
      <c r="AH373" s="63" t="s">
        <v>301</v>
      </c>
      <c r="AI373" s="63" t="str">
        <f>VLOOKUP(G373,'Sheet 1 (2)'!$H$4:$AG$536,26,FALSE)</f>
        <v/>
      </c>
      <c r="AJ373" s="68" t="s">
        <v>329</v>
      </c>
      <c r="AK373" s="63"/>
      <c r="AL373" s="63" t="str">
        <f>VLOOKUP(G373,'Sheet 1 (2)'!$H$4:$AH$536,27,FALSE)</f>
        <v/>
      </c>
      <c r="AM373" s="63"/>
      <c r="AN373" s="63">
        <v>1</v>
      </c>
      <c r="AO373" s="63">
        <f t="shared" si="51"/>
        <v>1</v>
      </c>
      <c r="AP373" s="71" t="s">
        <v>329</v>
      </c>
      <c r="AQ373" s="71" t="s">
        <v>329</v>
      </c>
      <c r="AR373" s="71" t="s">
        <v>329</v>
      </c>
    </row>
    <row r="374" spans="1:44" ht="15.75" customHeight="1">
      <c r="A374" s="63" t="s">
        <v>1738</v>
      </c>
      <c r="B374" s="63" t="s">
        <v>128</v>
      </c>
      <c r="C374" s="63" t="s">
        <v>1752</v>
      </c>
      <c r="D374" s="63" t="s">
        <v>145</v>
      </c>
      <c r="E374" s="63" t="s">
        <v>1753</v>
      </c>
      <c r="F374" s="63" t="s">
        <v>146</v>
      </c>
      <c r="G374" s="63" t="s">
        <v>2116</v>
      </c>
      <c r="H374" s="63" t="s">
        <v>2117</v>
      </c>
      <c r="I374" s="63" t="s">
        <v>329</v>
      </c>
      <c r="J374" s="63"/>
      <c r="K374" s="63"/>
      <c r="L374" s="63" t="s">
        <v>1756</v>
      </c>
      <c r="M374" s="63" t="s">
        <v>2118</v>
      </c>
      <c r="N374" s="63" t="s">
        <v>304</v>
      </c>
      <c r="O374" s="63" t="str">
        <f>VLOOKUP(G374,'Sheet 1 (2)'!$H$4:$M$536,6,FALSE)</f>
        <v/>
      </c>
      <c r="P374" s="63" t="str">
        <f t="shared" si="46"/>
        <v/>
      </c>
      <c r="Q374" s="63">
        <f>VLOOKUP(G374,Hoja1!$C$4:$D$146,2,FALSE)</f>
        <v>0</v>
      </c>
      <c r="R374" s="63" t="s">
        <v>1744</v>
      </c>
      <c r="S374" s="63" t="s">
        <v>304</v>
      </c>
      <c r="T374" s="63" t="str">
        <f>VLOOKUP(G374,'Sheet 1 (2)'!$H$4:$O$536,8,FALSE)</f>
        <v/>
      </c>
      <c r="U374" s="63" t="str">
        <f t="shared" si="48"/>
        <v/>
      </c>
      <c r="V374" s="63"/>
      <c r="W374" s="63" t="s">
        <v>304</v>
      </c>
      <c r="X374" s="63" t="str">
        <f>VLOOKUP(G374,'Sheet 1 (2)'!$H$4:$Q$536,10,FALSE)</f>
        <v/>
      </c>
      <c r="Y374" s="63" t="str">
        <f t="shared" si="40"/>
        <v/>
      </c>
      <c r="Z374" s="63" t="s">
        <v>2119</v>
      </c>
      <c r="AA374" s="63" t="s">
        <v>304</v>
      </c>
      <c r="AB374" s="63" t="str">
        <f>VLOOKUP(G374,'Sheet 1 (2)'!$H$4:$S$536,12,FALSE)</f>
        <v/>
      </c>
      <c r="AC374" s="63" t="str">
        <f t="shared" si="47"/>
        <v/>
      </c>
      <c r="AD374" s="63" t="s">
        <v>304</v>
      </c>
      <c r="AE374" s="63" t="str">
        <f>VLOOKUP(G374,'Sheet 1 (2)'!$H$4:$AF$536,25,FALSE)</f>
        <v/>
      </c>
      <c r="AF374" s="63" t="s">
        <v>364</v>
      </c>
      <c r="AG374" s="63" t="str">
        <f t="shared" si="42"/>
        <v/>
      </c>
      <c r="AH374" s="63" t="s">
        <v>301</v>
      </c>
      <c r="AI374" s="63" t="str">
        <f>VLOOKUP(G374,'Sheet 1 (2)'!$H$4:$AG$536,26,FALSE)</f>
        <v/>
      </c>
      <c r="AJ374" s="68" t="s">
        <v>329</v>
      </c>
      <c r="AK374" s="63"/>
      <c r="AL374" s="63" t="str">
        <f>VLOOKUP(G374,'Sheet 1 (2)'!$H$4:$AH$536,27,FALSE)</f>
        <v/>
      </c>
      <c r="AM374" s="63"/>
      <c r="AN374" s="63">
        <v>1</v>
      </c>
      <c r="AO374" s="63">
        <f t="shared" si="51"/>
        <v>1</v>
      </c>
      <c r="AP374" s="71" t="s">
        <v>329</v>
      </c>
      <c r="AQ374" s="71" t="s">
        <v>329</v>
      </c>
      <c r="AR374" s="71" t="s">
        <v>329</v>
      </c>
    </row>
    <row r="375" spans="1:44" ht="15.75" customHeight="1">
      <c r="A375" s="63" t="s">
        <v>1738</v>
      </c>
      <c r="B375" s="63" t="s">
        <v>128</v>
      </c>
      <c r="C375" s="63" t="s">
        <v>1752</v>
      </c>
      <c r="D375" s="63" t="s">
        <v>145</v>
      </c>
      <c r="E375" s="63" t="s">
        <v>1753</v>
      </c>
      <c r="F375" s="63" t="s">
        <v>146</v>
      </c>
      <c r="G375" s="63" t="s">
        <v>2120</v>
      </c>
      <c r="H375" s="63" t="s">
        <v>2121</v>
      </c>
      <c r="I375" s="63" t="s">
        <v>329</v>
      </c>
      <c r="J375" s="63"/>
      <c r="K375" s="63"/>
      <c r="L375" s="63" t="s">
        <v>1756</v>
      </c>
      <c r="M375" s="63" t="s">
        <v>2122</v>
      </c>
      <c r="N375" s="63" t="s">
        <v>304</v>
      </c>
      <c r="O375" s="63" t="str">
        <f>VLOOKUP(G375,'Sheet 1 (2)'!$H$4:$M$536,6,FALSE)</f>
        <v/>
      </c>
      <c r="P375" s="63" t="str">
        <f t="shared" si="46"/>
        <v/>
      </c>
      <c r="Q375" s="63">
        <f>VLOOKUP(G375,Hoja1!$C$4:$D$146,2,FALSE)</f>
        <v>0</v>
      </c>
      <c r="R375" s="63" t="s">
        <v>1744</v>
      </c>
      <c r="S375" s="63" t="s">
        <v>304</v>
      </c>
      <c r="T375" s="63" t="str">
        <f>VLOOKUP(G375,'Sheet 1 (2)'!$H$4:$O$536,8,FALSE)</f>
        <v/>
      </c>
      <c r="U375" s="63" t="str">
        <f t="shared" si="48"/>
        <v/>
      </c>
      <c r="V375" s="63"/>
      <c r="W375" s="63" t="s">
        <v>304</v>
      </c>
      <c r="X375" s="63" t="str">
        <f>VLOOKUP(G375,'Sheet 1 (2)'!$H$4:$Q$536,10,FALSE)</f>
        <v/>
      </c>
      <c r="Y375" s="63" t="str">
        <f t="shared" si="40"/>
        <v/>
      </c>
      <c r="Z375" s="63" t="s">
        <v>2123</v>
      </c>
      <c r="AA375" s="63" t="s">
        <v>304</v>
      </c>
      <c r="AB375" s="63" t="str">
        <f>VLOOKUP(G375,'Sheet 1 (2)'!$H$4:$S$536,12,FALSE)</f>
        <v/>
      </c>
      <c r="AC375" s="63" t="str">
        <f t="shared" si="47"/>
        <v/>
      </c>
      <c r="AD375" s="63" t="s">
        <v>304</v>
      </c>
      <c r="AE375" s="63" t="str">
        <f>VLOOKUP(G375,'Sheet 1 (2)'!$H$4:$AF$536,25,FALSE)</f>
        <v/>
      </c>
      <c r="AF375" s="63" t="s">
        <v>364</v>
      </c>
      <c r="AG375" s="63" t="str">
        <f t="shared" si="42"/>
        <v/>
      </c>
      <c r="AH375" s="63" t="s">
        <v>301</v>
      </c>
      <c r="AI375" s="63" t="str">
        <f>VLOOKUP(G375,'Sheet 1 (2)'!$H$4:$AG$536,26,FALSE)</f>
        <v/>
      </c>
      <c r="AJ375" s="68" t="s">
        <v>329</v>
      </c>
      <c r="AK375" s="63"/>
      <c r="AL375" s="63" t="str">
        <f>VLOOKUP(G375,'Sheet 1 (2)'!$H$4:$AH$536,27,FALSE)</f>
        <v/>
      </c>
      <c r="AM375" s="63"/>
      <c r="AN375" s="63">
        <v>1</v>
      </c>
      <c r="AO375" s="63">
        <f t="shared" si="51"/>
        <v>1</v>
      </c>
      <c r="AP375" s="71" t="s">
        <v>329</v>
      </c>
      <c r="AQ375" s="71" t="s">
        <v>329</v>
      </c>
      <c r="AR375" s="71" t="s">
        <v>329</v>
      </c>
    </row>
    <row r="376" spans="1:44" ht="15.75" customHeight="1">
      <c r="A376" s="63" t="s">
        <v>1738</v>
      </c>
      <c r="B376" s="63" t="s">
        <v>128</v>
      </c>
      <c r="C376" s="63" t="s">
        <v>1752</v>
      </c>
      <c r="D376" s="63" t="s">
        <v>145</v>
      </c>
      <c r="E376" s="63" t="s">
        <v>1753</v>
      </c>
      <c r="F376" s="63" t="s">
        <v>146</v>
      </c>
      <c r="G376" s="63" t="s">
        <v>2124</v>
      </c>
      <c r="H376" s="63" t="s">
        <v>2125</v>
      </c>
      <c r="I376" s="63" t="s">
        <v>329</v>
      </c>
      <c r="J376" s="63"/>
      <c r="K376" s="63"/>
      <c r="L376" s="63" t="s">
        <v>1756</v>
      </c>
      <c r="M376" s="63" t="s">
        <v>2126</v>
      </c>
      <c r="N376" s="63" t="s">
        <v>304</v>
      </c>
      <c r="O376" s="63" t="str">
        <f>VLOOKUP(G376,'Sheet 1 (2)'!$H$4:$M$536,6,FALSE)</f>
        <v/>
      </c>
      <c r="P376" s="63" t="str">
        <f t="shared" si="46"/>
        <v/>
      </c>
      <c r="Q376" s="63">
        <f>VLOOKUP(G376,Hoja1!$C$4:$D$146,2,FALSE)</f>
        <v>0</v>
      </c>
      <c r="R376" s="63" t="s">
        <v>1744</v>
      </c>
      <c r="S376" s="63" t="s">
        <v>304</v>
      </c>
      <c r="T376" s="63" t="str">
        <f>VLOOKUP(G376,'Sheet 1 (2)'!$H$4:$O$536,8,FALSE)</f>
        <v/>
      </c>
      <c r="U376" s="63" t="str">
        <f t="shared" si="48"/>
        <v/>
      </c>
      <c r="V376" s="63"/>
      <c r="W376" s="63" t="s">
        <v>304</v>
      </c>
      <c r="X376" s="63" t="str">
        <f>VLOOKUP(G376,'Sheet 1 (2)'!$H$4:$Q$536,10,FALSE)</f>
        <v/>
      </c>
      <c r="Y376" s="63" t="str">
        <f t="shared" si="40"/>
        <v/>
      </c>
      <c r="Z376" s="63" t="s">
        <v>2127</v>
      </c>
      <c r="AA376" s="63" t="s">
        <v>304</v>
      </c>
      <c r="AB376" s="63" t="str">
        <f>VLOOKUP(G376,'Sheet 1 (2)'!$H$4:$S$536,12,FALSE)</f>
        <v/>
      </c>
      <c r="AC376" s="63" t="str">
        <f t="shared" si="47"/>
        <v/>
      </c>
      <c r="AD376" s="63" t="s">
        <v>304</v>
      </c>
      <c r="AE376" s="63" t="str">
        <f>VLOOKUP(G376,'Sheet 1 (2)'!$H$4:$AF$536,25,FALSE)</f>
        <v/>
      </c>
      <c r="AF376" s="63" t="s">
        <v>364</v>
      </c>
      <c r="AG376" s="63" t="str">
        <f t="shared" si="42"/>
        <v/>
      </c>
      <c r="AH376" s="63" t="s">
        <v>301</v>
      </c>
      <c r="AI376" s="63" t="str">
        <f>VLOOKUP(G376,'Sheet 1 (2)'!$H$4:$AG$536,26,FALSE)</f>
        <v/>
      </c>
      <c r="AJ376" s="68" t="s">
        <v>329</v>
      </c>
      <c r="AK376" s="63"/>
      <c r="AL376" s="63" t="str">
        <f>VLOOKUP(G376,'Sheet 1 (2)'!$H$4:$AH$536,27,FALSE)</f>
        <v/>
      </c>
      <c r="AM376" s="63"/>
      <c r="AN376" s="63">
        <v>1</v>
      </c>
      <c r="AO376" s="63">
        <f t="shared" si="51"/>
        <v>1</v>
      </c>
      <c r="AP376" s="71" t="s">
        <v>329</v>
      </c>
      <c r="AQ376" s="71" t="s">
        <v>329</v>
      </c>
      <c r="AR376" s="71" t="s">
        <v>329</v>
      </c>
    </row>
    <row r="377" spans="1:44" ht="15.75" customHeight="1">
      <c r="A377" s="63" t="s">
        <v>1738</v>
      </c>
      <c r="B377" s="63" t="s">
        <v>128</v>
      </c>
      <c r="C377" s="63" t="s">
        <v>1764</v>
      </c>
      <c r="D377" s="63" t="s">
        <v>147</v>
      </c>
      <c r="E377" s="63" t="s">
        <v>1765</v>
      </c>
      <c r="F377" s="63" t="s">
        <v>148</v>
      </c>
      <c r="G377" s="63" t="s">
        <v>2128</v>
      </c>
      <c r="H377" s="63" t="s">
        <v>2129</v>
      </c>
      <c r="I377" s="63" t="s">
        <v>329</v>
      </c>
      <c r="J377" s="63"/>
      <c r="K377" s="63"/>
      <c r="L377" s="63" t="s">
        <v>1756</v>
      </c>
      <c r="M377" s="63" t="s">
        <v>2130</v>
      </c>
      <c r="N377" s="63" t="s">
        <v>304</v>
      </c>
      <c r="O377" s="63" t="str">
        <f>VLOOKUP(G377,'Sheet 1 (2)'!$H$4:$M$536,6,FALSE)</f>
        <v/>
      </c>
      <c r="P377" s="63" t="str">
        <f t="shared" si="46"/>
        <v/>
      </c>
      <c r="Q377" s="63">
        <f>VLOOKUP(G377,Hoja1!$C$4:$D$146,2,FALSE)</f>
        <v>0</v>
      </c>
      <c r="R377" s="63" t="s">
        <v>1744</v>
      </c>
      <c r="S377" s="63" t="s">
        <v>304</v>
      </c>
      <c r="T377" s="63" t="str">
        <f>VLOOKUP(G377,'Sheet 1 (2)'!$H$4:$O$536,8,FALSE)</f>
        <v/>
      </c>
      <c r="U377" s="63" t="str">
        <f t="shared" si="48"/>
        <v/>
      </c>
      <c r="V377" s="63"/>
      <c r="W377" s="63" t="s">
        <v>304</v>
      </c>
      <c r="X377" s="63" t="str">
        <f>VLOOKUP(G377,'Sheet 1 (2)'!$H$4:$Q$536,10,FALSE)</f>
        <v/>
      </c>
      <c r="Y377" s="63" t="str">
        <f t="shared" si="40"/>
        <v/>
      </c>
      <c r="Z377" s="63" t="s">
        <v>2131</v>
      </c>
      <c r="AA377" s="63" t="s">
        <v>304</v>
      </c>
      <c r="AB377" s="63" t="str">
        <f>VLOOKUP(G377,'Sheet 1 (2)'!$H$4:$S$536,12,FALSE)</f>
        <v/>
      </c>
      <c r="AC377" s="63" t="str">
        <f t="shared" si="47"/>
        <v/>
      </c>
      <c r="AD377" s="63" t="s">
        <v>304</v>
      </c>
      <c r="AE377" s="63" t="str">
        <f>VLOOKUP(G377,'Sheet 1 (2)'!$H$4:$AF$536,25,FALSE)</f>
        <v/>
      </c>
      <c r="AF377" s="63" t="s">
        <v>797</v>
      </c>
      <c r="AG377" s="63" t="str">
        <f t="shared" si="42"/>
        <v/>
      </c>
      <c r="AH377" s="63" t="s">
        <v>301</v>
      </c>
      <c r="AI377" s="63" t="str">
        <f>VLOOKUP(G377,'Sheet 1 (2)'!$H$4:$AG$536,26,FALSE)</f>
        <v/>
      </c>
      <c r="AJ377" s="68" t="s">
        <v>329</v>
      </c>
      <c r="AK377" s="63" t="s">
        <v>1747</v>
      </c>
      <c r="AL377" s="63" t="str">
        <f>VLOOKUP(G377,'Sheet 1 (2)'!$H$4:$AH$536,27,FALSE)</f>
        <v/>
      </c>
      <c r="AM377" s="63" t="str">
        <f t="shared" ref="AM377:AM417" si="52">IF(AK377&lt;&gt;"",AK377,AL377)</f>
        <v>Espera de la lista de establecimientos de salud con población asignada. // **O lo que se podría hacer es programar  para los ESS que brindaron el subproducto el periodo pasado.</v>
      </c>
      <c r="AN377" s="63">
        <v>1</v>
      </c>
      <c r="AO377" s="63">
        <f t="shared" si="51"/>
        <v>1</v>
      </c>
      <c r="AP377" s="71" t="s">
        <v>329</v>
      </c>
      <c r="AQ377" s="71" t="s">
        <v>329</v>
      </c>
      <c r="AR377" s="71" t="s">
        <v>301</v>
      </c>
    </row>
    <row r="378" spans="1:44" ht="15.75" customHeight="1">
      <c r="A378" s="63" t="s">
        <v>1738</v>
      </c>
      <c r="B378" s="63" t="s">
        <v>128</v>
      </c>
      <c r="C378" s="63" t="s">
        <v>1764</v>
      </c>
      <c r="D378" s="63" t="s">
        <v>147</v>
      </c>
      <c r="E378" s="63" t="s">
        <v>1765</v>
      </c>
      <c r="F378" s="63" t="s">
        <v>148</v>
      </c>
      <c r="G378" s="63" t="s">
        <v>2132</v>
      </c>
      <c r="H378" s="63" t="s">
        <v>2133</v>
      </c>
      <c r="I378" s="63" t="s">
        <v>329</v>
      </c>
      <c r="J378" s="63"/>
      <c r="K378" s="63"/>
      <c r="L378" s="63" t="s">
        <v>1756</v>
      </c>
      <c r="M378" s="63" t="s">
        <v>2134</v>
      </c>
      <c r="N378" s="63" t="s">
        <v>304</v>
      </c>
      <c r="O378" s="63" t="str">
        <f>VLOOKUP(G378,'Sheet 1 (2)'!$H$4:$M$536,6,FALSE)</f>
        <v/>
      </c>
      <c r="P378" s="63" t="str">
        <f t="shared" si="46"/>
        <v/>
      </c>
      <c r="Q378" s="63">
        <f>VLOOKUP(G378,Hoja1!$C$4:$D$146,2,FALSE)</f>
        <v>0</v>
      </c>
      <c r="R378" s="63" t="s">
        <v>1744</v>
      </c>
      <c r="S378" s="63" t="s">
        <v>304</v>
      </c>
      <c r="T378" s="63" t="str">
        <f>VLOOKUP(G378,'Sheet 1 (2)'!$H$4:$O$536,8,FALSE)</f>
        <v/>
      </c>
      <c r="U378" s="63" t="str">
        <f t="shared" si="48"/>
        <v/>
      </c>
      <c r="V378" s="63"/>
      <c r="W378" s="63" t="s">
        <v>304</v>
      </c>
      <c r="X378" s="63" t="str">
        <f>VLOOKUP(G378,'Sheet 1 (2)'!$H$4:$Q$536,10,FALSE)</f>
        <v/>
      </c>
      <c r="Y378" s="63" t="str">
        <f t="shared" si="40"/>
        <v/>
      </c>
      <c r="Z378" s="63" t="s">
        <v>2135</v>
      </c>
      <c r="AA378" s="63" t="s">
        <v>304</v>
      </c>
      <c r="AB378" s="63" t="str">
        <f>VLOOKUP(G378,'Sheet 1 (2)'!$H$4:$S$536,12,FALSE)</f>
        <v/>
      </c>
      <c r="AC378" s="63" t="str">
        <f t="shared" si="47"/>
        <v/>
      </c>
      <c r="AD378" s="63" t="s">
        <v>304</v>
      </c>
      <c r="AE378" s="63" t="str">
        <f>VLOOKUP(G378,'Sheet 1 (2)'!$H$4:$AF$536,25,FALSE)</f>
        <v/>
      </c>
      <c r="AF378" s="63" t="s">
        <v>797</v>
      </c>
      <c r="AG378" s="63" t="str">
        <f t="shared" si="42"/>
        <v/>
      </c>
      <c r="AH378" s="63" t="s">
        <v>301</v>
      </c>
      <c r="AI378" s="63" t="str">
        <f>VLOOKUP(G378,'Sheet 1 (2)'!$H$4:$AG$536,26,FALSE)</f>
        <v/>
      </c>
      <c r="AJ378" s="68" t="s">
        <v>329</v>
      </c>
      <c r="AK378" s="63" t="s">
        <v>1747</v>
      </c>
      <c r="AL378" s="63" t="str">
        <f>VLOOKUP(G378,'Sheet 1 (2)'!$H$4:$AH$536,27,FALSE)</f>
        <v/>
      </c>
      <c r="AM378" s="63" t="str">
        <f t="shared" si="52"/>
        <v>Espera de la lista de establecimientos de salud con población asignada. // **O lo que se podría hacer es programar  para los ESS que brindaron el subproducto el periodo pasado.</v>
      </c>
      <c r="AN378" s="63">
        <v>1</v>
      </c>
      <c r="AO378" s="63">
        <f t="shared" si="51"/>
        <v>1</v>
      </c>
      <c r="AP378" s="71" t="s">
        <v>329</v>
      </c>
      <c r="AQ378" s="71" t="s">
        <v>329</v>
      </c>
      <c r="AR378" s="71" t="s">
        <v>301</v>
      </c>
    </row>
    <row r="379" spans="1:44" ht="15.75" customHeight="1">
      <c r="A379" s="63" t="s">
        <v>1738</v>
      </c>
      <c r="B379" s="63" t="s">
        <v>128</v>
      </c>
      <c r="C379" s="63" t="s">
        <v>1764</v>
      </c>
      <c r="D379" s="63" t="s">
        <v>147</v>
      </c>
      <c r="E379" s="63" t="s">
        <v>1765</v>
      </c>
      <c r="F379" s="63" t="s">
        <v>148</v>
      </c>
      <c r="G379" s="63" t="s">
        <v>2136</v>
      </c>
      <c r="H379" s="63" t="s">
        <v>2137</v>
      </c>
      <c r="I379" s="63" t="s">
        <v>329</v>
      </c>
      <c r="J379" s="63"/>
      <c r="K379" s="63"/>
      <c r="L379" s="63" t="s">
        <v>1756</v>
      </c>
      <c r="M379" s="63" t="s">
        <v>2138</v>
      </c>
      <c r="N379" s="63" t="s">
        <v>304</v>
      </c>
      <c r="O379" s="63" t="str">
        <f>VLOOKUP(G379,'Sheet 1 (2)'!$H$4:$M$536,6,FALSE)</f>
        <v/>
      </c>
      <c r="P379" s="63" t="str">
        <f t="shared" si="46"/>
        <v/>
      </c>
      <c r="Q379" s="63">
        <f>VLOOKUP(G379,Hoja1!$C$4:$D$146,2,FALSE)</f>
        <v>0</v>
      </c>
      <c r="R379" s="63" t="s">
        <v>1744</v>
      </c>
      <c r="S379" s="63" t="s">
        <v>304</v>
      </c>
      <c r="T379" s="63" t="str">
        <f>VLOOKUP(G379,'Sheet 1 (2)'!$H$4:$O$536,8,FALSE)</f>
        <v/>
      </c>
      <c r="U379" s="63" t="str">
        <f t="shared" si="48"/>
        <v/>
      </c>
      <c r="V379" s="63"/>
      <c r="W379" s="63" t="s">
        <v>304</v>
      </c>
      <c r="X379" s="63" t="str">
        <f>VLOOKUP(G379,'Sheet 1 (2)'!$H$4:$Q$536,10,FALSE)</f>
        <v/>
      </c>
      <c r="Y379" s="63" t="str">
        <f t="shared" si="40"/>
        <v/>
      </c>
      <c r="Z379" s="63" t="s">
        <v>2139</v>
      </c>
      <c r="AA379" s="63" t="s">
        <v>304</v>
      </c>
      <c r="AB379" s="63" t="str">
        <f>VLOOKUP(G379,'Sheet 1 (2)'!$H$4:$S$536,12,FALSE)</f>
        <v/>
      </c>
      <c r="AC379" s="63" t="str">
        <f t="shared" si="47"/>
        <v/>
      </c>
      <c r="AD379" s="63" t="s">
        <v>304</v>
      </c>
      <c r="AE379" s="63" t="str">
        <f>VLOOKUP(G379,'Sheet 1 (2)'!$H$4:$AF$536,25,FALSE)</f>
        <v/>
      </c>
      <c r="AF379" s="63" t="s">
        <v>797</v>
      </c>
      <c r="AG379" s="63" t="str">
        <f t="shared" si="42"/>
        <v/>
      </c>
      <c r="AH379" s="63" t="s">
        <v>301</v>
      </c>
      <c r="AI379" s="63" t="str">
        <f>VLOOKUP(G379,'Sheet 1 (2)'!$H$4:$AG$536,26,FALSE)</f>
        <v/>
      </c>
      <c r="AJ379" s="68" t="s">
        <v>329</v>
      </c>
      <c r="AK379" s="63" t="s">
        <v>1747</v>
      </c>
      <c r="AL379" s="63" t="str">
        <f>VLOOKUP(G379,'Sheet 1 (2)'!$H$4:$AH$536,27,FALSE)</f>
        <v/>
      </c>
      <c r="AM379" s="63" t="str">
        <f t="shared" si="52"/>
        <v>Espera de la lista de establecimientos de salud con población asignada. // **O lo que se podría hacer es programar  para los ESS que brindaron el subproducto el periodo pasado.</v>
      </c>
      <c r="AN379" s="63">
        <v>1</v>
      </c>
      <c r="AO379" s="63">
        <f t="shared" si="51"/>
        <v>1</v>
      </c>
      <c r="AP379" s="71" t="s">
        <v>329</v>
      </c>
      <c r="AQ379" s="71" t="s">
        <v>329</v>
      </c>
      <c r="AR379" s="71" t="s">
        <v>301</v>
      </c>
    </row>
    <row r="380" spans="1:44" ht="15.75" customHeight="1">
      <c r="A380" s="63" t="s">
        <v>1738</v>
      </c>
      <c r="B380" s="63" t="s">
        <v>128</v>
      </c>
      <c r="C380" s="63" t="s">
        <v>1764</v>
      </c>
      <c r="D380" s="63" t="s">
        <v>147</v>
      </c>
      <c r="E380" s="63" t="s">
        <v>1765</v>
      </c>
      <c r="F380" s="63" t="s">
        <v>148</v>
      </c>
      <c r="G380" s="63" t="s">
        <v>2140</v>
      </c>
      <c r="H380" s="63" t="s">
        <v>2141</v>
      </c>
      <c r="I380" s="63" t="s">
        <v>329</v>
      </c>
      <c r="J380" s="63"/>
      <c r="K380" s="63"/>
      <c r="L380" s="63" t="s">
        <v>1756</v>
      </c>
      <c r="M380" s="63" t="s">
        <v>2142</v>
      </c>
      <c r="N380" s="63" t="s">
        <v>304</v>
      </c>
      <c r="O380" s="63" t="str">
        <f>VLOOKUP(G380,'Sheet 1 (2)'!$H$4:$M$536,6,FALSE)</f>
        <v/>
      </c>
      <c r="P380" s="63" t="str">
        <f t="shared" si="46"/>
        <v/>
      </c>
      <c r="Q380" s="63">
        <f>VLOOKUP(G380,Hoja1!$C$4:$D$146,2,FALSE)</f>
        <v>0</v>
      </c>
      <c r="R380" s="63" t="s">
        <v>1744</v>
      </c>
      <c r="S380" s="63" t="s">
        <v>304</v>
      </c>
      <c r="T380" s="63" t="str">
        <f>VLOOKUP(G380,'Sheet 1 (2)'!$H$4:$O$536,8,FALSE)</f>
        <v/>
      </c>
      <c r="U380" s="63" t="str">
        <f t="shared" si="48"/>
        <v/>
      </c>
      <c r="V380" s="63"/>
      <c r="W380" s="63" t="s">
        <v>304</v>
      </c>
      <c r="X380" s="63" t="str">
        <f>VLOOKUP(G380,'Sheet 1 (2)'!$H$4:$Q$536,10,FALSE)</f>
        <v/>
      </c>
      <c r="Y380" s="63" t="str">
        <f t="shared" si="40"/>
        <v/>
      </c>
      <c r="Z380" s="63" t="s">
        <v>2143</v>
      </c>
      <c r="AA380" s="63" t="s">
        <v>304</v>
      </c>
      <c r="AB380" s="63" t="str">
        <f>VLOOKUP(G380,'Sheet 1 (2)'!$H$4:$S$536,12,FALSE)</f>
        <v/>
      </c>
      <c r="AC380" s="63" t="str">
        <f t="shared" si="47"/>
        <v/>
      </c>
      <c r="AD380" s="63" t="s">
        <v>304</v>
      </c>
      <c r="AE380" s="63" t="str">
        <f>VLOOKUP(G380,'Sheet 1 (2)'!$H$4:$AF$536,25,FALSE)</f>
        <v/>
      </c>
      <c r="AF380" s="63" t="s">
        <v>418</v>
      </c>
      <c r="AG380" s="63" t="str">
        <f t="shared" si="42"/>
        <v/>
      </c>
      <c r="AH380" s="63" t="s">
        <v>301</v>
      </c>
      <c r="AI380" s="63" t="str">
        <f>VLOOKUP(G380,'Sheet 1 (2)'!$H$4:$AG$536,26,FALSE)</f>
        <v/>
      </c>
      <c r="AJ380" s="68" t="s">
        <v>329</v>
      </c>
      <c r="AK380" s="63" t="s">
        <v>1747</v>
      </c>
      <c r="AL380" s="63" t="str">
        <f>VLOOKUP(G380,'Sheet 1 (2)'!$H$4:$AH$536,27,FALSE)</f>
        <v/>
      </c>
      <c r="AM380" s="63" t="str">
        <f t="shared" si="52"/>
        <v>Espera de la lista de establecimientos de salud con población asignada. // **O lo que se podría hacer es programar  para los ESS que brindaron el subproducto el periodo pasado.</v>
      </c>
      <c r="AN380" s="63">
        <v>1</v>
      </c>
      <c r="AO380" s="63">
        <f t="shared" si="51"/>
        <v>1</v>
      </c>
      <c r="AP380" s="71" t="s">
        <v>329</v>
      </c>
      <c r="AQ380" s="71" t="s">
        <v>329</v>
      </c>
      <c r="AR380" s="71" t="s">
        <v>301</v>
      </c>
    </row>
    <row r="381" spans="1:44" ht="15.75" customHeight="1">
      <c r="A381" s="63" t="s">
        <v>1738</v>
      </c>
      <c r="B381" s="63" t="s">
        <v>128</v>
      </c>
      <c r="C381" s="63" t="s">
        <v>1764</v>
      </c>
      <c r="D381" s="63" t="s">
        <v>147</v>
      </c>
      <c r="E381" s="63" t="s">
        <v>1765</v>
      </c>
      <c r="F381" s="63" t="s">
        <v>148</v>
      </c>
      <c r="G381" s="63" t="s">
        <v>2144</v>
      </c>
      <c r="H381" s="63" t="s">
        <v>2145</v>
      </c>
      <c r="I381" s="63" t="s">
        <v>329</v>
      </c>
      <c r="J381" s="63"/>
      <c r="K381" s="63"/>
      <c r="L381" s="63" t="s">
        <v>1756</v>
      </c>
      <c r="M381" s="63" t="s">
        <v>2146</v>
      </c>
      <c r="N381" s="63" t="s">
        <v>304</v>
      </c>
      <c r="O381" s="63" t="str">
        <f>VLOOKUP(G381,'Sheet 1 (2)'!$H$4:$M$536,6,FALSE)</f>
        <v/>
      </c>
      <c r="P381" s="63" t="str">
        <f t="shared" si="46"/>
        <v/>
      </c>
      <c r="Q381" s="63">
        <f>VLOOKUP(G381,Hoja1!$C$4:$D$146,2,FALSE)</f>
        <v>0</v>
      </c>
      <c r="R381" s="63" t="s">
        <v>1744</v>
      </c>
      <c r="S381" s="63" t="s">
        <v>304</v>
      </c>
      <c r="T381" s="63" t="str">
        <f>VLOOKUP(G381,'Sheet 1 (2)'!$H$4:$O$536,8,FALSE)</f>
        <v/>
      </c>
      <c r="U381" s="63" t="str">
        <f t="shared" si="48"/>
        <v/>
      </c>
      <c r="V381" s="63"/>
      <c r="W381" s="63" t="s">
        <v>304</v>
      </c>
      <c r="X381" s="63" t="str">
        <f>VLOOKUP(G381,'Sheet 1 (2)'!$H$4:$Q$536,10,FALSE)</f>
        <v/>
      </c>
      <c r="Y381" s="63" t="str">
        <f t="shared" si="40"/>
        <v/>
      </c>
      <c r="Z381" s="63" t="s">
        <v>2147</v>
      </c>
      <c r="AA381" s="63" t="s">
        <v>304</v>
      </c>
      <c r="AB381" s="63" t="str">
        <f>VLOOKUP(G381,'Sheet 1 (2)'!$H$4:$S$536,12,FALSE)</f>
        <v/>
      </c>
      <c r="AC381" s="63" t="str">
        <f t="shared" si="47"/>
        <v/>
      </c>
      <c r="AD381" s="63" t="s">
        <v>304</v>
      </c>
      <c r="AE381" s="63" t="str">
        <f>VLOOKUP(G381,'Sheet 1 (2)'!$H$4:$AF$536,25,FALSE)</f>
        <v/>
      </c>
      <c r="AF381" s="63" t="s">
        <v>418</v>
      </c>
      <c r="AG381" s="63" t="str">
        <f t="shared" si="42"/>
        <v/>
      </c>
      <c r="AH381" s="63" t="s">
        <v>301</v>
      </c>
      <c r="AI381" s="63" t="str">
        <f>VLOOKUP(G381,'Sheet 1 (2)'!$H$4:$AG$536,26,FALSE)</f>
        <v/>
      </c>
      <c r="AJ381" s="68" t="s">
        <v>329</v>
      </c>
      <c r="AK381" s="63" t="s">
        <v>1747</v>
      </c>
      <c r="AL381" s="63" t="str">
        <f>VLOOKUP(G381,'Sheet 1 (2)'!$H$4:$AH$536,27,FALSE)</f>
        <v/>
      </c>
      <c r="AM381" s="63" t="str">
        <f t="shared" si="52"/>
        <v>Espera de la lista de establecimientos de salud con población asignada. // **O lo que se podría hacer es programar  para los ESS que brindaron el subproducto el periodo pasado.</v>
      </c>
      <c r="AN381" s="63">
        <v>1</v>
      </c>
      <c r="AO381" s="63">
        <f t="shared" si="51"/>
        <v>1</v>
      </c>
      <c r="AP381" s="71" t="s">
        <v>329</v>
      </c>
      <c r="AQ381" s="71" t="s">
        <v>329</v>
      </c>
      <c r="AR381" s="71" t="s">
        <v>301</v>
      </c>
    </row>
    <row r="382" spans="1:44" ht="15.75" customHeight="1">
      <c r="A382" s="63" t="s">
        <v>1738</v>
      </c>
      <c r="B382" s="63" t="s">
        <v>128</v>
      </c>
      <c r="C382" s="63" t="s">
        <v>1764</v>
      </c>
      <c r="D382" s="63" t="s">
        <v>147</v>
      </c>
      <c r="E382" s="63" t="s">
        <v>1765</v>
      </c>
      <c r="F382" s="63" t="s">
        <v>148</v>
      </c>
      <c r="G382" s="63" t="s">
        <v>2148</v>
      </c>
      <c r="H382" s="63" t="s">
        <v>2149</v>
      </c>
      <c r="I382" s="63" t="s">
        <v>329</v>
      </c>
      <c r="J382" s="63"/>
      <c r="K382" s="63"/>
      <c r="L382" s="63" t="s">
        <v>1756</v>
      </c>
      <c r="M382" s="63" t="s">
        <v>2150</v>
      </c>
      <c r="N382" s="63" t="s">
        <v>304</v>
      </c>
      <c r="O382" s="63" t="str">
        <f>VLOOKUP(G382,'Sheet 1 (2)'!$H$4:$M$536,6,FALSE)</f>
        <v/>
      </c>
      <c r="P382" s="63" t="str">
        <f t="shared" si="46"/>
        <v/>
      </c>
      <c r="Q382" s="63">
        <f>VLOOKUP(G382,Hoja1!$C$4:$D$146,2,FALSE)</f>
        <v>0</v>
      </c>
      <c r="R382" s="63" t="s">
        <v>1744</v>
      </c>
      <c r="S382" s="63" t="s">
        <v>304</v>
      </c>
      <c r="T382" s="63" t="str">
        <f>VLOOKUP(G382,'Sheet 1 (2)'!$H$4:$O$536,8,FALSE)</f>
        <v/>
      </c>
      <c r="U382" s="63" t="str">
        <f t="shared" si="48"/>
        <v/>
      </c>
      <c r="V382" s="63"/>
      <c r="W382" s="63" t="s">
        <v>304</v>
      </c>
      <c r="X382" s="63" t="str">
        <f>VLOOKUP(G382,'Sheet 1 (2)'!$H$4:$Q$536,10,FALSE)</f>
        <v/>
      </c>
      <c r="Y382" s="63" t="str">
        <f t="shared" si="40"/>
        <v/>
      </c>
      <c r="Z382" s="63" t="s">
        <v>2151</v>
      </c>
      <c r="AA382" s="63" t="s">
        <v>304</v>
      </c>
      <c r="AB382" s="63" t="str">
        <f>VLOOKUP(G382,'Sheet 1 (2)'!$H$4:$S$536,12,FALSE)</f>
        <v/>
      </c>
      <c r="AC382" s="63" t="str">
        <f t="shared" si="47"/>
        <v/>
      </c>
      <c r="AD382" s="63" t="s">
        <v>304</v>
      </c>
      <c r="AE382" s="63" t="str">
        <f>VLOOKUP(G382,'Sheet 1 (2)'!$H$4:$AF$536,25,FALSE)</f>
        <v/>
      </c>
      <c r="AF382" s="63" t="s">
        <v>418</v>
      </c>
      <c r="AG382" s="63" t="str">
        <f t="shared" si="42"/>
        <v/>
      </c>
      <c r="AH382" s="63" t="s">
        <v>301</v>
      </c>
      <c r="AI382" s="63" t="str">
        <f>VLOOKUP(G382,'Sheet 1 (2)'!$H$4:$AG$536,26,FALSE)</f>
        <v/>
      </c>
      <c r="AJ382" s="68" t="s">
        <v>329</v>
      </c>
      <c r="AK382" s="63" t="s">
        <v>1747</v>
      </c>
      <c r="AL382" s="63" t="str">
        <f>VLOOKUP(G382,'Sheet 1 (2)'!$H$4:$AH$536,27,FALSE)</f>
        <v/>
      </c>
      <c r="AM382" s="63" t="str">
        <f t="shared" si="52"/>
        <v>Espera de la lista de establecimientos de salud con población asignada. // **O lo que se podría hacer es programar  para los ESS que brindaron el subproducto el periodo pasado.</v>
      </c>
      <c r="AN382" s="63">
        <v>1</v>
      </c>
      <c r="AO382" s="63">
        <f t="shared" si="51"/>
        <v>1</v>
      </c>
      <c r="AP382" s="71" t="s">
        <v>329</v>
      </c>
      <c r="AQ382" s="71" t="s">
        <v>329</v>
      </c>
      <c r="AR382" s="71" t="s">
        <v>301</v>
      </c>
    </row>
    <row r="383" spans="1:44" ht="15.75" customHeight="1">
      <c r="A383" s="63" t="s">
        <v>1738</v>
      </c>
      <c r="B383" s="63" t="s">
        <v>128</v>
      </c>
      <c r="C383" s="63" t="s">
        <v>1764</v>
      </c>
      <c r="D383" s="63" t="s">
        <v>147</v>
      </c>
      <c r="E383" s="63" t="s">
        <v>1765</v>
      </c>
      <c r="F383" s="63" t="s">
        <v>148</v>
      </c>
      <c r="G383" s="63" t="s">
        <v>2152</v>
      </c>
      <c r="H383" s="63" t="s">
        <v>2153</v>
      </c>
      <c r="I383" s="63" t="s">
        <v>329</v>
      </c>
      <c r="J383" s="63"/>
      <c r="K383" s="63"/>
      <c r="L383" s="63" t="s">
        <v>1756</v>
      </c>
      <c r="M383" s="63" t="s">
        <v>2154</v>
      </c>
      <c r="N383" s="63" t="s">
        <v>304</v>
      </c>
      <c r="O383" s="63" t="str">
        <f>VLOOKUP(G383,'Sheet 1 (2)'!$H$4:$M$536,6,FALSE)</f>
        <v/>
      </c>
      <c r="P383" s="63" t="str">
        <f t="shared" si="46"/>
        <v/>
      </c>
      <c r="Q383" s="63">
        <f>VLOOKUP(G383,Hoja1!$C$4:$D$146,2,FALSE)</f>
        <v>0</v>
      </c>
      <c r="R383" s="63" t="s">
        <v>1744</v>
      </c>
      <c r="S383" s="63" t="s">
        <v>304</v>
      </c>
      <c r="T383" s="63" t="str">
        <f>VLOOKUP(G383,'Sheet 1 (2)'!$H$4:$O$536,8,FALSE)</f>
        <v/>
      </c>
      <c r="U383" s="63" t="str">
        <f t="shared" si="48"/>
        <v/>
      </c>
      <c r="V383" s="63"/>
      <c r="W383" s="63" t="s">
        <v>304</v>
      </c>
      <c r="X383" s="63" t="str">
        <f>VLOOKUP(G383,'Sheet 1 (2)'!$H$4:$Q$536,10,FALSE)</f>
        <v/>
      </c>
      <c r="Y383" s="63" t="str">
        <f t="shared" si="40"/>
        <v/>
      </c>
      <c r="Z383" s="63" t="s">
        <v>2155</v>
      </c>
      <c r="AA383" s="63" t="s">
        <v>304</v>
      </c>
      <c r="AB383" s="63" t="str">
        <f>VLOOKUP(G383,'Sheet 1 (2)'!$H$4:$S$536,12,FALSE)</f>
        <v/>
      </c>
      <c r="AC383" s="63" t="str">
        <f t="shared" si="47"/>
        <v/>
      </c>
      <c r="AD383" s="63" t="s">
        <v>304</v>
      </c>
      <c r="AE383" s="63" t="str">
        <f>VLOOKUP(G383,'Sheet 1 (2)'!$H$4:$AF$536,25,FALSE)</f>
        <v/>
      </c>
      <c r="AF383" s="63" t="s">
        <v>632</v>
      </c>
      <c r="AG383" s="63" t="str">
        <f t="shared" si="42"/>
        <v/>
      </c>
      <c r="AH383" s="63" t="s">
        <v>301</v>
      </c>
      <c r="AI383" s="63" t="str">
        <f>VLOOKUP(G383,'Sheet 1 (2)'!$H$4:$AG$536,26,FALSE)</f>
        <v/>
      </c>
      <c r="AJ383" s="68" t="s">
        <v>329</v>
      </c>
      <c r="AK383" s="63" t="s">
        <v>1747</v>
      </c>
      <c r="AL383" s="63" t="str">
        <f>VLOOKUP(G383,'Sheet 1 (2)'!$H$4:$AH$536,27,FALSE)</f>
        <v/>
      </c>
      <c r="AM383" s="63" t="str">
        <f t="shared" si="52"/>
        <v>Espera de la lista de establecimientos de salud con población asignada. // **O lo que se podría hacer es programar  para los ESS que brindaron el subproducto el periodo pasado.</v>
      </c>
      <c r="AN383" s="63">
        <v>1</v>
      </c>
      <c r="AO383" s="63">
        <f t="shared" si="51"/>
        <v>1</v>
      </c>
      <c r="AP383" s="71" t="s">
        <v>329</v>
      </c>
      <c r="AQ383" s="71" t="s">
        <v>329</v>
      </c>
      <c r="AR383" s="71" t="s">
        <v>301</v>
      </c>
    </row>
    <row r="384" spans="1:44" ht="15.75" customHeight="1">
      <c r="A384" s="63" t="s">
        <v>1738</v>
      </c>
      <c r="B384" s="63" t="s">
        <v>128</v>
      </c>
      <c r="C384" s="63" t="s">
        <v>1764</v>
      </c>
      <c r="D384" s="63" t="s">
        <v>147</v>
      </c>
      <c r="E384" s="63" t="s">
        <v>1765</v>
      </c>
      <c r="F384" s="63" t="s">
        <v>148</v>
      </c>
      <c r="G384" s="63" t="s">
        <v>2156</v>
      </c>
      <c r="H384" s="63" t="s">
        <v>2157</v>
      </c>
      <c r="I384" s="63" t="s">
        <v>329</v>
      </c>
      <c r="J384" s="63"/>
      <c r="K384" s="63"/>
      <c r="L384" s="63" t="s">
        <v>1756</v>
      </c>
      <c r="M384" s="63" t="s">
        <v>2158</v>
      </c>
      <c r="N384" s="63" t="s">
        <v>304</v>
      </c>
      <c r="O384" s="63" t="str">
        <f>VLOOKUP(G384,'Sheet 1 (2)'!$H$4:$M$536,6,FALSE)</f>
        <v/>
      </c>
      <c r="P384" s="63" t="str">
        <f t="shared" si="46"/>
        <v/>
      </c>
      <c r="Q384" s="63">
        <f>VLOOKUP(G384,Hoja1!$C$4:$D$146,2,FALSE)</f>
        <v>0</v>
      </c>
      <c r="R384" s="63" t="s">
        <v>1744</v>
      </c>
      <c r="S384" s="63" t="s">
        <v>304</v>
      </c>
      <c r="T384" s="63" t="str">
        <f>VLOOKUP(G384,'Sheet 1 (2)'!$H$4:$O$536,8,FALSE)</f>
        <v/>
      </c>
      <c r="U384" s="63" t="str">
        <f t="shared" si="48"/>
        <v/>
      </c>
      <c r="V384" s="63"/>
      <c r="W384" s="63" t="s">
        <v>304</v>
      </c>
      <c r="X384" s="63" t="str">
        <f>VLOOKUP(G384,'Sheet 1 (2)'!$H$4:$Q$536,10,FALSE)</f>
        <v/>
      </c>
      <c r="Y384" s="63" t="str">
        <f t="shared" si="40"/>
        <v/>
      </c>
      <c r="Z384" s="63" t="s">
        <v>2159</v>
      </c>
      <c r="AA384" s="63" t="s">
        <v>304</v>
      </c>
      <c r="AB384" s="63" t="str">
        <f>VLOOKUP(G384,'Sheet 1 (2)'!$H$4:$S$536,12,FALSE)</f>
        <v/>
      </c>
      <c r="AC384" s="63" t="str">
        <f t="shared" si="47"/>
        <v/>
      </c>
      <c r="AD384" s="63" t="s">
        <v>304</v>
      </c>
      <c r="AE384" s="63" t="str">
        <f>VLOOKUP(G384,'Sheet 1 (2)'!$H$4:$AF$536,25,FALSE)</f>
        <v/>
      </c>
      <c r="AF384" s="63" t="s">
        <v>632</v>
      </c>
      <c r="AG384" s="63" t="str">
        <f t="shared" si="42"/>
        <v/>
      </c>
      <c r="AH384" s="63" t="s">
        <v>301</v>
      </c>
      <c r="AI384" s="63" t="str">
        <f>VLOOKUP(G384,'Sheet 1 (2)'!$H$4:$AG$536,26,FALSE)</f>
        <v/>
      </c>
      <c r="AJ384" s="68" t="s">
        <v>329</v>
      </c>
      <c r="AK384" s="63" t="s">
        <v>1747</v>
      </c>
      <c r="AL384" s="63" t="str">
        <f>VLOOKUP(G384,'Sheet 1 (2)'!$H$4:$AH$536,27,FALSE)</f>
        <v/>
      </c>
      <c r="AM384" s="63" t="str">
        <f t="shared" si="52"/>
        <v>Espera de la lista de establecimientos de salud con población asignada. // **O lo que se podría hacer es programar  para los ESS que brindaron el subproducto el periodo pasado.</v>
      </c>
      <c r="AN384" s="63">
        <v>1</v>
      </c>
      <c r="AO384" s="63">
        <f t="shared" si="51"/>
        <v>1</v>
      </c>
      <c r="AP384" s="71" t="s">
        <v>329</v>
      </c>
      <c r="AQ384" s="71" t="s">
        <v>329</v>
      </c>
      <c r="AR384" s="71" t="s">
        <v>301</v>
      </c>
    </row>
    <row r="385" spans="1:44" ht="15.75" customHeight="1">
      <c r="A385" s="63" t="s">
        <v>1738</v>
      </c>
      <c r="B385" s="63" t="s">
        <v>128</v>
      </c>
      <c r="C385" s="63" t="s">
        <v>1764</v>
      </c>
      <c r="D385" s="63" t="s">
        <v>147</v>
      </c>
      <c r="E385" s="63" t="s">
        <v>1765</v>
      </c>
      <c r="F385" s="63" t="s">
        <v>148</v>
      </c>
      <c r="G385" s="63" t="s">
        <v>2160</v>
      </c>
      <c r="H385" s="63" t="s">
        <v>2161</v>
      </c>
      <c r="I385" s="63" t="s">
        <v>329</v>
      </c>
      <c r="J385" s="63"/>
      <c r="K385" s="63"/>
      <c r="L385" s="63" t="s">
        <v>1756</v>
      </c>
      <c r="M385" s="63" t="s">
        <v>2162</v>
      </c>
      <c r="N385" s="63" t="s">
        <v>304</v>
      </c>
      <c r="O385" s="63" t="str">
        <f>VLOOKUP(G385,'Sheet 1 (2)'!$H$4:$M$536,6,FALSE)</f>
        <v/>
      </c>
      <c r="P385" s="63" t="str">
        <f t="shared" si="46"/>
        <v/>
      </c>
      <c r="Q385" s="63">
        <f>VLOOKUP(G385,Hoja1!$C$4:$D$146,2,FALSE)</f>
        <v>0</v>
      </c>
      <c r="R385" s="63" t="s">
        <v>1744</v>
      </c>
      <c r="S385" s="63" t="s">
        <v>304</v>
      </c>
      <c r="T385" s="63" t="str">
        <f>VLOOKUP(G385,'Sheet 1 (2)'!$H$4:$O$536,8,FALSE)</f>
        <v/>
      </c>
      <c r="U385" s="63" t="str">
        <f t="shared" si="48"/>
        <v/>
      </c>
      <c r="V385" s="63"/>
      <c r="W385" s="63" t="s">
        <v>304</v>
      </c>
      <c r="X385" s="63" t="str">
        <f>VLOOKUP(G385,'Sheet 1 (2)'!$H$4:$Q$536,10,FALSE)</f>
        <v/>
      </c>
      <c r="Y385" s="63" t="str">
        <f t="shared" si="40"/>
        <v/>
      </c>
      <c r="Z385" s="63" t="s">
        <v>2163</v>
      </c>
      <c r="AA385" s="63" t="s">
        <v>304</v>
      </c>
      <c r="AB385" s="63" t="str">
        <f>VLOOKUP(G385,'Sheet 1 (2)'!$H$4:$S$536,12,FALSE)</f>
        <v/>
      </c>
      <c r="AC385" s="63" t="str">
        <f t="shared" si="47"/>
        <v/>
      </c>
      <c r="AD385" s="63" t="s">
        <v>304</v>
      </c>
      <c r="AE385" s="63" t="str">
        <f>VLOOKUP(G385,'Sheet 1 (2)'!$H$4:$AF$536,25,FALSE)</f>
        <v/>
      </c>
      <c r="AF385" s="63" t="s">
        <v>632</v>
      </c>
      <c r="AG385" s="63" t="str">
        <f t="shared" si="42"/>
        <v/>
      </c>
      <c r="AH385" s="63" t="s">
        <v>301</v>
      </c>
      <c r="AI385" s="63" t="str">
        <f>VLOOKUP(G385,'Sheet 1 (2)'!$H$4:$AG$536,26,FALSE)</f>
        <v/>
      </c>
      <c r="AJ385" s="68" t="s">
        <v>329</v>
      </c>
      <c r="AK385" s="63" t="s">
        <v>1747</v>
      </c>
      <c r="AL385" s="63" t="str">
        <f>VLOOKUP(G385,'Sheet 1 (2)'!$H$4:$AH$536,27,FALSE)</f>
        <v/>
      </c>
      <c r="AM385" s="63" t="str">
        <f t="shared" si="52"/>
        <v>Espera de la lista de establecimientos de salud con población asignada. // **O lo que se podría hacer es programar  para los ESS que brindaron el subproducto el periodo pasado.</v>
      </c>
      <c r="AN385" s="63">
        <v>1</v>
      </c>
      <c r="AO385" s="63">
        <f t="shared" si="51"/>
        <v>1</v>
      </c>
      <c r="AP385" s="71" t="s">
        <v>329</v>
      </c>
      <c r="AQ385" s="71" t="s">
        <v>329</v>
      </c>
      <c r="AR385" s="71" t="s">
        <v>301</v>
      </c>
    </row>
    <row r="386" spans="1:44" ht="15.75" customHeight="1">
      <c r="A386" s="63" t="s">
        <v>1738</v>
      </c>
      <c r="B386" s="63" t="s">
        <v>128</v>
      </c>
      <c r="C386" s="63" t="s">
        <v>1764</v>
      </c>
      <c r="D386" s="63" t="s">
        <v>147</v>
      </c>
      <c r="E386" s="63" t="s">
        <v>1765</v>
      </c>
      <c r="F386" s="63" t="s">
        <v>148</v>
      </c>
      <c r="G386" s="63" t="s">
        <v>2164</v>
      </c>
      <c r="H386" s="63" t="s">
        <v>2165</v>
      </c>
      <c r="I386" s="63" t="s">
        <v>329</v>
      </c>
      <c r="J386" s="63"/>
      <c r="K386" s="63"/>
      <c r="L386" s="63" t="s">
        <v>1756</v>
      </c>
      <c r="M386" s="63" t="s">
        <v>2166</v>
      </c>
      <c r="N386" s="63" t="s">
        <v>304</v>
      </c>
      <c r="O386" s="63" t="str">
        <f>VLOOKUP(G386,'Sheet 1 (2)'!$H$4:$M$536,6,FALSE)</f>
        <v/>
      </c>
      <c r="P386" s="63" t="str">
        <f t="shared" si="46"/>
        <v/>
      </c>
      <c r="Q386" s="63">
        <f>VLOOKUP(G386,Hoja1!$C$4:$D$146,2,FALSE)</f>
        <v>0</v>
      </c>
      <c r="R386" s="63" t="s">
        <v>1744</v>
      </c>
      <c r="S386" s="63" t="s">
        <v>304</v>
      </c>
      <c r="T386" s="63" t="str">
        <f>VLOOKUP(G386,'Sheet 1 (2)'!$H$4:$O$536,8,FALSE)</f>
        <v/>
      </c>
      <c r="U386" s="63" t="str">
        <f t="shared" si="48"/>
        <v/>
      </c>
      <c r="V386" s="63"/>
      <c r="W386" s="63" t="s">
        <v>304</v>
      </c>
      <c r="X386" s="63" t="str">
        <f>VLOOKUP(G386,'Sheet 1 (2)'!$H$4:$Q$536,10,FALSE)</f>
        <v/>
      </c>
      <c r="Y386" s="63" t="str">
        <f t="shared" si="40"/>
        <v/>
      </c>
      <c r="Z386" s="63" t="s">
        <v>2167</v>
      </c>
      <c r="AA386" s="63" t="s">
        <v>304</v>
      </c>
      <c r="AB386" s="63" t="str">
        <f>VLOOKUP(G386,'Sheet 1 (2)'!$H$4:$S$536,12,FALSE)</f>
        <v/>
      </c>
      <c r="AC386" s="63" t="str">
        <f t="shared" si="47"/>
        <v/>
      </c>
      <c r="AD386" s="63" t="s">
        <v>304</v>
      </c>
      <c r="AE386" s="63" t="str">
        <f>VLOOKUP(G386,'Sheet 1 (2)'!$H$4:$AF$536,25,FALSE)</f>
        <v/>
      </c>
      <c r="AF386" s="63" t="s">
        <v>632</v>
      </c>
      <c r="AG386" s="63" t="str">
        <f t="shared" si="42"/>
        <v/>
      </c>
      <c r="AH386" s="63" t="s">
        <v>301</v>
      </c>
      <c r="AI386" s="63" t="str">
        <f>VLOOKUP(G386,'Sheet 1 (2)'!$H$4:$AG$536,26,FALSE)</f>
        <v/>
      </c>
      <c r="AJ386" s="68" t="s">
        <v>329</v>
      </c>
      <c r="AK386" s="63" t="s">
        <v>1747</v>
      </c>
      <c r="AL386" s="63" t="str">
        <f>VLOOKUP(G386,'Sheet 1 (2)'!$H$4:$AH$536,27,FALSE)</f>
        <v/>
      </c>
      <c r="AM386" s="63" t="str">
        <f t="shared" si="52"/>
        <v>Espera de la lista de establecimientos de salud con población asignada. // **O lo que se podría hacer es programar  para los ESS que brindaron el subproducto el periodo pasado.</v>
      </c>
      <c r="AN386" s="63">
        <v>1</v>
      </c>
      <c r="AO386" s="63">
        <f t="shared" ref="AO386:AO449" si="53">+IF(AJ386="SI",1,0)</f>
        <v>1</v>
      </c>
      <c r="AP386" s="71" t="s">
        <v>329</v>
      </c>
      <c r="AQ386" s="71" t="s">
        <v>329</v>
      </c>
      <c r="AR386" s="71" t="s">
        <v>301</v>
      </c>
    </row>
    <row r="387" spans="1:44" ht="15.75" customHeight="1">
      <c r="A387" s="63" t="s">
        <v>1738</v>
      </c>
      <c r="B387" s="63" t="s">
        <v>128</v>
      </c>
      <c r="C387" s="63" t="s">
        <v>1764</v>
      </c>
      <c r="D387" s="63" t="s">
        <v>147</v>
      </c>
      <c r="E387" s="63" t="s">
        <v>1765</v>
      </c>
      <c r="F387" s="63" t="s">
        <v>148</v>
      </c>
      <c r="G387" s="63" t="s">
        <v>2168</v>
      </c>
      <c r="H387" s="63" t="s">
        <v>2169</v>
      </c>
      <c r="I387" s="63" t="s">
        <v>329</v>
      </c>
      <c r="J387" s="63"/>
      <c r="K387" s="63"/>
      <c r="L387" s="63" t="s">
        <v>1756</v>
      </c>
      <c r="M387" s="63" t="s">
        <v>2170</v>
      </c>
      <c r="N387" s="63" t="s">
        <v>304</v>
      </c>
      <c r="O387" s="63" t="str">
        <f>VLOOKUP(G387,'Sheet 1 (2)'!$H$4:$M$536,6,FALSE)</f>
        <v/>
      </c>
      <c r="P387" s="63" t="str">
        <f t="shared" si="46"/>
        <v/>
      </c>
      <c r="Q387" s="63">
        <f>VLOOKUP(G387,Hoja1!$C$4:$D$146,2,FALSE)</f>
        <v>0</v>
      </c>
      <c r="R387" s="63" t="s">
        <v>1744</v>
      </c>
      <c r="S387" s="63" t="s">
        <v>304</v>
      </c>
      <c r="T387" s="63" t="str">
        <f>VLOOKUP(G387,'Sheet 1 (2)'!$H$4:$O$536,8,FALSE)</f>
        <v/>
      </c>
      <c r="U387" s="63" t="str">
        <f t="shared" si="48"/>
        <v/>
      </c>
      <c r="V387" s="63"/>
      <c r="W387" s="63" t="s">
        <v>304</v>
      </c>
      <c r="X387" s="63" t="str">
        <f>VLOOKUP(G387,'Sheet 1 (2)'!$H$4:$Q$536,10,FALSE)</f>
        <v/>
      </c>
      <c r="Y387" s="63" t="str">
        <f t="shared" si="40"/>
        <v/>
      </c>
      <c r="Z387" s="63" t="s">
        <v>2171</v>
      </c>
      <c r="AA387" s="63" t="s">
        <v>304</v>
      </c>
      <c r="AB387" s="63" t="str">
        <f>VLOOKUP(G387,'Sheet 1 (2)'!$H$4:$S$536,12,FALSE)</f>
        <v/>
      </c>
      <c r="AC387" s="63" t="str">
        <f t="shared" si="47"/>
        <v/>
      </c>
      <c r="AD387" s="63" t="s">
        <v>304</v>
      </c>
      <c r="AE387" s="63" t="str">
        <f>VLOOKUP(G387,'Sheet 1 (2)'!$H$4:$AF$536,25,FALSE)</f>
        <v/>
      </c>
      <c r="AF387" s="63" t="s">
        <v>632</v>
      </c>
      <c r="AG387" s="63" t="str">
        <f t="shared" si="42"/>
        <v/>
      </c>
      <c r="AH387" s="63" t="s">
        <v>301</v>
      </c>
      <c r="AI387" s="63" t="str">
        <f>VLOOKUP(G387,'Sheet 1 (2)'!$H$4:$AG$536,26,FALSE)</f>
        <v/>
      </c>
      <c r="AJ387" s="68" t="s">
        <v>329</v>
      </c>
      <c r="AK387" s="63" t="s">
        <v>1747</v>
      </c>
      <c r="AL387" s="63" t="str">
        <f>VLOOKUP(G387,'Sheet 1 (2)'!$H$4:$AH$536,27,FALSE)</f>
        <v/>
      </c>
      <c r="AM387" s="63" t="str">
        <f t="shared" si="52"/>
        <v>Espera de la lista de establecimientos de salud con población asignada. // **O lo que se podría hacer es programar  para los ESS que brindaron el subproducto el periodo pasado.</v>
      </c>
      <c r="AN387" s="63">
        <v>1</v>
      </c>
      <c r="AO387" s="63">
        <f t="shared" si="53"/>
        <v>1</v>
      </c>
      <c r="AP387" s="71" t="s">
        <v>329</v>
      </c>
      <c r="AQ387" s="71" t="s">
        <v>329</v>
      </c>
      <c r="AR387" s="71" t="s">
        <v>301</v>
      </c>
    </row>
    <row r="388" spans="1:44" ht="15.75" customHeight="1">
      <c r="A388" s="63" t="s">
        <v>1738</v>
      </c>
      <c r="B388" s="63" t="s">
        <v>128</v>
      </c>
      <c r="C388" s="63" t="s">
        <v>2172</v>
      </c>
      <c r="D388" s="63" t="s">
        <v>131</v>
      </c>
      <c r="E388" s="63" t="s">
        <v>2173</v>
      </c>
      <c r="F388" s="63" t="s">
        <v>132</v>
      </c>
      <c r="G388" s="63" t="s">
        <v>2174</v>
      </c>
      <c r="H388" s="63" t="s">
        <v>2175</v>
      </c>
      <c r="I388" s="63" t="s">
        <v>329</v>
      </c>
      <c r="J388" s="63"/>
      <c r="K388" s="63"/>
      <c r="L388" s="63" t="s">
        <v>1249</v>
      </c>
      <c r="M388" s="63" t="s">
        <v>2176</v>
      </c>
      <c r="N388" s="63" t="s">
        <v>2176</v>
      </c>
      <c r="O388" s="63" t="str">
        <f>VLOOKUP(G388,'Sheet 1 (2)'!$H$4:$M$536,6,FALSE)</f>
        <v/>
      </c>
      <c r="P388" s="63" t="str">
        <f t="shared" si="46"/>
        <v>La meta fisica es igual al 5% de las personas programadas en los sub productos de tratamiento especializado (Cirugía de catarata por incisión extra capsular del cristalino o incisión pequeña y con facoemulsificación).</v>
      </c>
      <c r="Q388" s="91" t="str">
        <f>VLOOKUP(G388,Hoja1!$C$4:$D$146,2,FALSE)</f>
        <v>5%*(5001209+5001208)???</v>
      </c>
      <c r="R388" s="63" t="s">
        <v>498</v>
      </c>
      <c r="S388" s="63" t="s">
        <v>651</v>
      </c>
      <c r="T388" s="63" t="str">
        <f>VLOOKUP(G388,'Sheet 1 (2)'!$H$4:$O$536,8,FALSE)</f>
        <v/>
      </c>
      <c r="U388" s="63" t="str">
        <f t="shared" si="48"/>
        <v>SIS</v>
      </c>
      <c r="V388" s="63"/>
      <c r="W388" s="63" t="s">
        <v>304</v>
      </c>
      <c r="X388" s="63" t="str">
        <f>VLOOKUP(G388,'Sheet 1 (2)'!$H$4:$Q$536,10,FALSE)</f>
        <v/>
      </c>
      <c r="Y388" s="63" t="str">
        <f t="shared" si="40"/>
        <v/>
      </c>
      <c r="Z388" s="63"/>
      <c r="AA388" s="63" t="s">
        <v>304</v>
      </c>
      <c r="AB388" s="63" t="str">
        <f>VLOOKUP(G388,'Sheet 1 (2)'!$H$4:$S$536,12,FALSE)</f>
        <v/>
      </c>
      <c r="AC388" s="63" t="str">
        <f t="shared" si="47"/>
        <v/>
      </c>
      <c r="AD388" s="63" t="s">
        <v>304</v>
      </c>
      <c r="AE388" s="63" t="str">
        <f>VLOOKUP(G388,'Sheet 1 (2)'!$H$4:$AF$536,25,FALSE)</f>
        <v/>
      </c>
      <c r="AF388" s="63" t="s">
        <v>429</v>
      </c>
      <c r="AG388" s="63" t="str">
        <f t="shared" si="42"/>
        <v/>
      </c>
      <c r="AH388" s="63" t="s">
        <v>301</v>
      </c>
      <c r="AI388" s="63" t="str">
        <f>VLOOKUP(G388,'Sheet 1 (2)'!$H$4:$AG$536,26,FALSE)</f>
        <v/>
      </c>
      <c r="AJ388" s="63" t="s">
        <v>329</v>
      </c>
      <c r="AK388" s="63" t="s">
        <v>2177</v>
      </c>
      <c r="AL388" s="63" t="str">
        <f>VLOOKUP(G388,'Sheet 1 (2)'!$H$4:$AH$536,27,FALSE)</f>
        <v/>
      </c>
      <c r="AM388" s="63" t="str">
        <f t="shared" si="52"/>
        <v>Lista de EESS con capacidad resolutiva//*Se puede usar las categprías //*En todo caso se podría porgramar según el HISS</v>
      </c>
      <c r="AN388" s="63">
        <v>1</v>
      </c>
      <c r="AO388" s="63">
        <f t="shared" si="53"/>
        <v>1</v>
      </c>
      <c r="AP388" s="63" t="s">
        <v>329</v>
      </c>
      <c r="AQ388" s="71" t="s">
        <v>2178</v>
      </c>
      <c r="AR388" s="71" t="s">
        <v>301</v>
      </c>
    </row>
    <row r="389" spans="1:44" ht="15.75" customHeight="1">
      <c r="A389" s="63" t="s">
        <v>1738</v>
      </c>
      <c r="B389" s="63" t="s">
        <v>128</v>
      </c>
      <c r="C389" s="63" t="s">
        <v>2179</v>
      </c>
      <c r="D389" s="63" t="s">
        <v>129</v>
      </c>
      <c r="E389" s="63" t="s">
        <v>2180</v>
      </c>
      <c r="F389" s="63" t="s">
        <v>130</v>
      </c>
      <c r="G389" s="63" t="s">
        <v>2181</v>
      </c>
      <c r="H389" s="63" t="s">
        <v>2182</v>
      </c>
      <c r="I389" s="63" t="s">
        <v>329</v>
      </c>
      <c r="J389" s="63"/>
      <c r="K389" s="63"/>
      <c r="L389" s="63" t="s">
        <v>464</v>
      </c>
      <c r="M389" s="63" t="s">
        <v>2183</v>
      </c>
      <c r="N389" s="63" t="s">
        <v>2184</v>
      </c>
      <c r="O389" s="63" t="str">
        <f>VLOOKUP(G389,'Sheet 1 (2)'!$H$4:$M$536,6,FALSE)</f>
        <v/>
      </c>
      <c r="P389" s="63" t="str">
        <f t="shared" si="46"/>
        <v>La meta fisica es igual al 10 % de la población de 50 años a más de edad, afiliadas al Seguro Integral de Salud.</v>
      </c>
      <c r="Q389" s="63">
        <f>VLOOKUP(G389,Hoja1!$C$4:$D$146,2,FALSE)</f>
        <v>0</v>
      </c>
      <c r="R389" s="63" t="s">
        <v>498</v>
      </c>
      <c r="S389" s="63" t="s">
        <v>498</v>
      </c>
      <c r="T389" s="63" t="str">
        <f>VLOOKUP(G389,'Sheet 1 (2)'!$H$4:$O$536,8,FALSE)</f>
        <v/>
      </c>
      <c r="U389" s="63" t="str">
        <f t="shared" si="48"/>
        <v>HIS</v>
      </c>
      <c r="V389" s="63"/>
      <c r="W389" s="63" t="s">
        <v>304</v>
      </c>
      <c r="X389" s="63" t="str">
        <f>VLOOKUP(G389,'Sheet 1 (2)'!$H$4:$Q$536,10,FALSE)</f>
        <v/>
      </c>
      <c r="Y389" s="63" t="str">
        <f t="shared" si="40"/>
        <v/>
      </c>
      <c r="Z389" s="63" t="s">
        <v>2185</v>
      </c>
      <c r="AA389" s="63" t="s">
        <v>304</v>
      </c>
      <c r="AB389" s="63" t="str">
        <f>VLOOKUP(G389,'Sheet 1 (2)'!$H$4:$S$536,12,FALSE)</f>
        <v/>
      </c>
      <c r="AC389" s="63" t="str">
        <f t="shared" si="47"/>
        <v/>
      </c>
      <c r="AD389" s="63" t="s">
        <v>304</v>
      </c>
      <c r="AE389" s="63" t="str">
        <f>VLOOKUP(G389,'Sheet 1 (2)'!$H$4:$AF$536,25,FALSE)</f>
        <v/>
      </c>
      <c r="AF389" s="63" t="s">
        <v>334</v>
      </c>
      <c r="AG389" s="63" t="str">
        <f t="shared" si="42"/>
        <v/>
      </c>
      <c r="AH389" s="63" t="s">
        <v>329</v>
      </c>
      <c r="AI389" s="63" t="str">
        <f>VLOOKUP(G389,'Sheet 1 (2)'!$H$4:$AG$536,26,FALSE)</f>
        <v/>
      </c>
      <c r="AJ389" s="63" t="s">
        <v>329</v>
      </c>
      <c r="AK389" s="63" t="s">
        <v>304</v>
      </c>
      <c r="AL389" s="63" t="str">
        <f>VLOOKUP(G389,'Sheet 1 (2)'!$H$4:$AH$536,27,FALSE)</f>
        <v/>
      </c>
      <c r="AM389" s="63" t="str">
        <f t="shared" si="52"/>
        <v/>
      </c>
      <c r="AN389" s="63">
        <v>1</v>
      </c>
      <c r="AO389" s="63">
        <f t="shared" si="53"/>
        <v>1</v>
      </c>
      <c r="AP389" s="71" t="s">
        <v>329</v>
      </c>
      <c r="AQ389" s="71" t="s">
        <v>2178</v>
      </c>
      <c r="AR389" s="71" t="s">
        <v>301</v>
      </c>
    </row>
    <row r="390" spans="1:44" ht="15.75" customHeight="1">
      <c r="A390" s="63" t="s">
        <v>1738</v>
      </c>
      <c r="B390" s="63" t="s">
        <v>128</v>
      </c>
      <c r="C390" s="63" t="s">
        <v>2179</v>
      </c>
      <c r="D390" s="63" t="s">
        <v>129</v>
      </c>
      <c r="E390" s="63" t="s">
        <v>2180</v>
      </c>
      <c r="F390" s="63" t="s">
        <v>130</v>
      </c>
      <c r="G390" s="63" t="s">
        <v>2186</v>
      </c>
      <c r="H390" s="63" t="s">
        <v>2187</v>
      </c>
      <c r="I390" s="63" t="s">
        <v>329</v>
      </c>
      <c r="J390" s="63"/>
      <c r="K390" s="63"/>
      <c r="L390" s="63" t="s">
        <v>1795</v>
      </c>
      <c r="M390" s="63" t="s">
        <v>2188</v>
      </c>
      <c r="N390" s="63" t="s">
        <v>2188</v>
      </c>
      <c r="O390" s="63" t="str">
        <f>VLOOKUP(G390,'Sheet 1 (2)'!$H$4:$M$536,6,FALSE)</f>
        <v/>
      </c>
      <c r="P390" s="63" t="str">
        <f t="shared" si="46"/>
        <v>La meta fisica es igual al 25% de la población programada en la Sub producto tamizaje y detección de catarata.</v>
      </c>
      <c r="Q390" s="91" t="str">
        <f>VLOOKUP(G390,Hoja1!$C$4:$D$146,2,FALSE)</f>
        <v>25%*5001101</v>
      </c>
      <c r="R390" s="63" t="s">
        <v>498</v>
      </c>
      <c r="S390" s="63" t="s">
        <v>498</v>
      </c>
      <c r="T390" s="63" t="str">
        <f>VLOOKUP(G390,'Sheet 1 (2)'!$H$4:$O$536,8,FALSE)</f>
        <v/>
      </c>
      <c r="U390" s="63" t="str">
        <f t="shared" si="48"/>
        <v>HIS</v>
      </c>
      <c r="V390" s="63"/>
      <c r="W390" s="63" t="s">
        <v>304</v>
      </c>
      <c r="X390" s="63" t="str">
        <f>VLOOKUP(G390,'Sheet 1 (2)'!$H$4:$Q$536,10,FALSE)</f>
        <v/>
      </c>
      <c r="Y390" s="63" t="str">
        <f t="shared" si="40"/>
        <v/>
      </c>
      <c r="Z390" s="63" t="s">
        <v>2189</v>
      </c>
      <c r="AA390" s="63" t="s">
        <v>304</v>
      </c>
      <c r="AB390" s="63" t="str">
        <f>VLOOKUP(G390,'Sheet 1 (2)'!$H$4:$S$536,12,FALSE)</f>
        <v/>
      </c>
      <c r="AC390" s="63" t="str">
        <f t="shared" si="47"/>
        <v/>
      </c>
      <c r="AD390" s="63" t="s">
        <v>304</v>
      </c>
      <c r="AE390" s="63" t="str">
        <f>VLOOKUP(G390,'Sheet 1 (2)'!$H$4:$AF$536,25,FALSE)</f>
        <v/>
      </c>
      <c r="AF390" s="63" t="s">
        <v>1887</v>
      </c>
      <c r="AG390" s="63" t="str">
        <f t="shared" si="42"/>
        <v/>
      </c>
      <c r="AH390" s="63" t="s">
        <v>329</v>
      </c>
      <c r="AI390" s="63" t="str">
        <f>VLOOKUP(G390,'Sheet 1 (2)'!$H$4:$AG$536,26,FALSE)</f>
        <v/>
      </c>
      <c r="AJ390" s="63" t="s">
        <v>329</v>
      </c>
      <c r="AK390" s="63" t="s">
        <v>304</v>
      </c>
      <c r="AL390" s="63" t="str">
        <f>VLOOKUP(G390,'Sheet 1 (2)'!$H$4:$AH$536,27,FALSE)</f>
        <v/>
      </c>
      <c r="AM390" s="63" t="str">
        <f t="shared" si="52"/>
        <v/>
      </c>
      <c r="AN390" s="63">
        <v>1</v>
      </c>
      <c r="AO390" s="63">
        <f t="shared" si="53"/>
        <v>1</v>
      </c>
      <c r="AP390" s="71" t="s">
        <v>329</v>
      </c>
      <c r="AQ390" s="71" t="s">
        <v>2178</v>
      </c>
      <c r="AR390" s="71" t="s">
        <v>301</v>
      </c>
    </row>
    <row r="391" spans="1:44" ht="15.75" customHeight="1">
      <c r="A391" s="63" t="s">
        <v>1738</v>
      </c>
      <c r="B391" s="63" t="s">
        <v>128</v>
      </c>
      <c r="C391" s="63" t="s">
        <v>2179</v>
      </c>
      <c r="D391" s="63" t="s">
        <v>129</v>
      </c>
      <c r="E391" s="63" t="s">
        <v>2180</v>
      </c>
      <c r="F391" s="63" t="s">
        <v>130</v>
      </c>
      <c r="G391" s="63" t="s">
        <v>2190</v>
      </c>
      <c r="H391" s="63" t="s">
        <v>2191</v>
      </c>
      <c r="I391" s="63" t="s">
        <v>301</v>
      </c>
      <c r="J391" s="63"/>
      <c r="K391" s="63"/>
      <c r="L391" s="63" t="s">
        <v>1813</v>
      </c>
      <c r="M391" s="63" t="s">
        <v>2192</v>
      </c>
      <c r="N391" s="63" t="s">
        <v>2193</v>
      </c>
      <c r="O391" s="63" t="str">
        <f>VLOOKUP(G391,'Sheet 1 (2)'!$H$4:$M$536,6,FALSE)</f>
        <v/>
      </c>
      <c r="P391" s="63" t="str">
        <f t="shared" si="46"/>
        <v xml:space="preserve">La meta fisica es igual al 80% de personas programadas en Sub producto evaluación y despistaje de catarata. </v>
      </c>
      <c r="Q391" s="91" t="str">
        <f>VLOOKUP(G391,Hoja1!$C$4:$D$146,2,FALSE)</f>
        <v>80%*5001102</v>
      </c>
      <c r="R391" s="63" t="s">
        <v>498</v>
      </c>
      <c r="S391" s="63" t="s">
        <v>498</v>
      </c>
      <c r="T391" s="63" t="str">
        <f>VLOOKUP(G391,'Sheet 1 (2)'!$H$4:$O$536,8,FALSE)</f>
        <v/>
      </c>
      <c r="U391" s="63" t="str">
        <f t="shared" si="48"/>
        <v>HIS</v>
      </c>
      <c r="V391" s="63"/>
      <c r="W391" s="63" t="s">
        <v>304</v>
      </c>
      <c r="X391" s="63" t="str">
        <f>VLOOKUP(G391,'Sheet 1 (2)'!$H$4:$Q$536,10,FALSE)</f>
        <v/>
      </c>
      <c r="Y391" s="63" t="str">
        <f t="shared" si="40"/>
        <v/>
      </c>
      <c r="Z391" s="63" t="s">
        <v>2194</v>
      </c>
      <c r="AA391" s="63" t="s">
        <v>304</v>
      </c>
      <c r="AB391" s="63" t="str">
        <f>VLOOKUP(G391,'Sheet 1 (2)'!$H$4:$S$536,12,FALSE)</f>
        <v/>
      </c>
      <c r="AC391" s="63" t="str">
        <f t="shared" si="47"/>
        <v/>
      </c>
      <c r="AD391" s="63" t="s">
        <v>304</v>
      </c>
      <c r="AE391" s="63" t="str">
        <f>VLOOKUP(G391,'Sheet 1 (2)'!$H$4:$AF$536,25,FALSE)</f>
        <v/>
      </c>
      <c r="AF391" s="63" t="s">
        <v>334</v>
      </c>
      <c r="AG391" s="63" t="str">
        <f t="shared" si="42"/>
        <v/>
      </c>
      <c r="AH391" s="63" t="s">
        <v>329</v>
      </c>
      <c r="AI391" s="63" t="str">
        <f>VLOOKUP(G391,'Sheet 1 (2)'!$H$4:$AG$536,26,FALSE)</f>
        <v/>
      </c>
      <c r="AJ391" s="63" t="s">
        <v>329</v>
      </c>
      <c r="AK391" s="63" t="s">
        <v>304</v>
      </c>
      <c r="AL391" s="63" t="str">
        <f>VLOOKUP(G391,'Sheet 1 (2)'!$H$4:$AH$536,27,FALSE)</f>
        <v/>
      </c>
      <c r="AM391" s="63" t="str">
        <f t="shared" si="52"/>
        <v/>
      </c>
      <c r="AN391" s="63">
        <v>1</v>
      </c>
      <c r="AO391" s="63">
        <f t="shared" si="53"/>
        <v>1</v>
      </c>
      <c r="AP391" s="71" t="s">
        <v>329</v>
      </c>
      <c r="AQ391" s="71" t="s">
        <v>2178</v>
      </c>
      <c r="AR391" s="71" t="s">
        <v>301</v>
      </c>
    </row>
    <row r="392" spans="1:44" ht="15.75" customHeight="1">
      <c r="A392" s="63" t="s">
        <v>1738</v>
      </c>
      <c r="B392" s="63" t="s">
        <v>128</v>
      </c>
      <c r="C392" s="63" t="s">
        <v>2179</v>
      </c>
      <c r="D392" s="63" t="s">
        <v>129</v>
      </c>
      <c r="E392" s="63" t="s">
        <v>2180</v>
      </c>
      <c r="F392" s="63" t="s">
        <v>130</v>
      </c>
      <c r="G392" s="63" t="s">
        <v>2195</v>
      </c>
      <c r="H392" s="63" t="s">
        <v>2196</v>
      </c>
      <c r="I392" s="63" t="s">
        <v>329</v>
      </c>
      <c r="J392" s="63"/>
      <c r="K392" s="63"/>
      <c r="L392" s="63" t="s">
        <v>1234</v>
      </c>
      <c r="M392" s="63" t="s">
        <v>2197</v>
      </c>
      <c r="N392" s="63" t="s">
        <v>2197</v>
      </c>
      <c r="O392" s="63" t="str">
        <f>VLOOKUP(G392,'Sheet 1 (2)'!$H$4:$M$536,6,FALSE)</f>
        <v/>
      </c>
      <c r="P392" s="63" t="str">
        <f t="shared" si="46"/>
        <v>La meta fisica es igual al  58% de las personas de 50 años a más de edad, programadas en el Sub producto referencia para diagnóstico y tratamiento de catarata</v>
      </c>
      <c r="Q392" s="91" t="str">
        <f>VLOOKUP(G392,Hoja1!$C$4:$D$146,2,FALSE)</f>
        <v>58%*5001103</v>
      </c>
      <c r="R392" s="63" t="s">
        <v>498</v>
      </c>
      <c r="S392" s="63" t="s">
        <v>498</v>
      </c>
      <c r="T392" s="63" t="str">
        <f>VLOOKUP(G392,'Sheet 1 (2)'!$H$4:$O$536,8,FALSE)</f>
        <v/>
      </c>
      <c r="U392" s="63" t="str">
        <f t="shared" si="48"/>
        <v>HIS</v>
      </c>
      <c r="V392" s="63"/>
      <c r="W392" s="63" t="s">
        <v>304</v>
      </c>
      <c r="X392" s="63" t="str">
        <f>VLOOKUP(G392,'Sheet 1 (2)'!$H$4:$Q$536,10,FALSE)</f>
        <v/>
      </c>
      <c r="Y392" s="63" t="str">
        <f t="shared" si="40"/>
        <v/>
      </c>
      <c r="Z392" s="63" t="s">
        <v>2198</v>
      </c>
      <c r="AA392" s="63" t="s">
        <v>304</v>
      </c>
      <c r="AB392" s="63" t="str">
        <f>VLOOKUP(G392,'Sheet 1 (2)'!$H$4:$S$536,12,FALSE)</f>
        <v/>
      </c>
      <c r="AC392" s="63" t="str">
        <f t="shared" si="47"/>
        <v/>
      </c>
      <c r="AD392" s="63" t="s">
        <v>304</v>
      </c>
      <c r="AE392" s="63" t="str">
        <f>VLOOKUP(G392,'Sheet 1 (2)'!$H$4:$AF$536,25,FALSE)</f>
        <v/>
      </c>
      <c r="AF392" s="63" t="s">
        <v>418</v>
      </c>
      <c r="AG392" s="63" t="str">
        <f t="shared" si="42"/>
        <v/>
      </c>
      <c r="AH392" s="63" t="s">
        <v>329</v>
      </c>
      <c r="AI392" s="63" t="str">
        <f>VLOOKUP(G392,'Sheet 1 (2)'!$H$4:$AG$536,26,FALSE)</f>
        <v/>
      </c>
      <c r="AJ392" s="63" t="s">
        <v>329</v>
      </c>
      <c r="AK392" s="63" t="s">
        <v>304</v>
      </c>
      <c r="AL392" s="63" t="str">
        <f>VLOOKUP(G392,'Sheet 1 (2)'!$H$4:$AH$536,27,FALSE)</f>
        <v/>
      </c>
      <c r="AM392" s="63" t="str">
        <f t="shared" si="52"/>
        <v/>
      </c>
      <c r="AN392" s="63">
        <v>1</v>
      </c>
      <c r="AO392" s="63">
        <f t="shared" si="53"/>
        <v>1</v>
      </c>
      <c r="AP392" s="71" t="s">
        <v>329</v>
      </c>
      <c r="AQ392" s="71" t="s">
        <v>2178</v>
      </c>
      <c r="AR392" s="71" t="s">
        <v>301</v>
      </c>
    </row>
    <row r="393" spans="1:44" ht="15.75" customHeight="1">
      <c r="A393" s="63" t="s">
        <v>1738</v>
      </c>
      <c r="B393" s="63" t="s">
        <v>128</v>
      </c>
      <c r="C393" s="63" t="s">
        <v>2179</v>
      </c>
      <c r="D393" s="63" t="s">
        <v>129</v>
      </c>
      <c r="E393" s="63" t="s">
        <v>2180</v>
      </c>
      <c r="F393" s="63" t="s">
        <v>130</v>
      </c>
      <c r="G393" s="63" t="s">
        <v>2199</v>
      </c>
      <c r="H393" s="63" t="s">
        <v>2200</v>
      </c>
      <c r="I393" s="63" t="s">
        <v>329</v>
      </c>
      <c r="J393" s="63"/>
      <c r="K393" s="63"/>
      <c r="L393" s="63" t="s">
        <v>302</v>
      </c>
      <c r="M393" s="63" t="s">
        <v>2201</v>
      </c>
      <c r="N393" s="63" t="s">
        <v>2201</v>
      </c>
      <c r="O393" s="63" t="str">
        <f>VLOOKUP(G393,'Sheet 1 (2)'!$H$4:$M$536,6,FALSE)</f>
        <v/>
      </c>
      <c r="P393" s="63" t="str">
        <f t="shared" si="46"/>
        <v>La meta fisica es igual a100% de personas programadas en la Sub producto evaluación y despistaje de catarata</v>
      </c>
      <c r="Q393" s="91" t="str">
        <f>VLOOKUP(G393,Hoja1!$C$4:$D$146,2,FALSE)</f>
        <v>100%*5001102</v>
      </c>
      <c r="R393" s="63" t="s">
        <v>498</v>
      </c>
      <c r="S393" s="63" t="s">
        <v>498</v>
      </c>
      <c r="T393" s="63" t="str">
        <f>VLOOKUP(G393,'Sheet 1 (2)'!$H$4:$O$536,8,FALSE)</f>
        <v/>
      </c>
      <c r="U393" s="63" t="str">
        <f t="shared" si="48"/>
        <v>HIS</v>
      </c>
      <c r="V393" s="63"/>
      <c r="W393" s="63" t="s">
        <v>304</v>
      </c>
      <c r="X393" s="63" t="str">
        <f>VLOOKUP(G393,'Sheet 1 (2)'!$H$4:$Q$536,10,FALSE)</f>
        <v/>
      </c>
      <c r="Y393" s="63" t="str">
        <f t="shared" si="40"/>
        <v/>
      </c>
      <c r="Z393" s="63" t="s">
        <v>2189</v>
      </c>
      <c r="AA393" s="63" t="s">
        <v>304</v>
      </c>
      <c r="AB393" s="63" t="str">
        <f>VLOOKUP(G393,'Sheet 1 (2)'!$H$4:$S$536,12,FALSE)</f>
        <v/>
      </c>
      <c r="AC393" s="63" t="str">
        <f t="shared" si="47"/>
        <v/>
      </c>
      <c r="AD393" s="63" t="s">
        <v>304</v>
      </c>
      <c r="AE393" s="63" t="str">
        <f>VLOOKUP(G393,'Sheet 1 (2)'!$H$4:$AF$536,25,FALSE)</f>
        <v/>
      </c>
      <c r="AF393" s="63" t="s">
        <v>334</v>
      </c>
      <c r="AG393" s="63" t="str">
        <f t="shared" si="42"/>
        <v/>
      </c>
      <c r="AH393" s="63" t="s">
        <v>329</v>
      </c>
      <c r="AI393" s="63" t="str">
        <f>VLOOKUP(G393,'Sheet 1 (2)'!$H$4:$AG$536,26,FALSE)</f>
        <v/>
      </c>
      <c r="AJ393" s="63" t="s">
        <v>329</v>
      </c>
      <c r="AK393" s="63" t="s">
        <v>304</v>
      </c>
      <c r="AL393" s="63" t="str">
        <f>VLOOKUP(G393,'Sheet 1 (2)'!$H$4:$AH$536,27,FALSE)</f>
        <v/>
      </c>
      <c r="AM393" s="63" t="str">
        <f t="shared" si="52"/>
        <v/>
      </c>
      <c r="AN393" s="63">
        <v>1</v>
      </c>
      <c r="AO393" s="63">
        <f t="shared" si="53"/>
        <v>1</v>
      </c>
      <c r="AP393" s="71" t="s">
        <v>329</v>
      </c>
      <c r="AQ393" s="71" t="s">
        <v>2178</v>
      </c>
      <c r="AR393" s="71" t="s">
        <v>301</v>
      </c>
    </row>
    <row r="394" spans="1:44" ht="15.75" customHeight="1">
      <c r="A394" s="63" t="s">
        <v>1738</v>
      </c>
      <c r="B394" s="63" t="s">
        <v>128</v>
      </c>
      <c r="C394" s="63" t="s">
        <v>2179</v>
      </c>
      <c r="D394" s="63" t="s">
        <v>129</v>
      </c>
      <c r="E394" s="63" t="s">
        <v>2180</v>
      </c>
      <c r="F394" s="63" t="s">
        <v>130</v>
      </c>
      <c r="G394" s="63" t="s">
        <v>2202</v>
      </c>
      <c r="H394" s="63" t="s">
        <v>2203</v>
      </c>
      <c r="I394" s="63" t="s">
        <v>329</v>
      </c>
      <c r="J394" s="63"/>
      <c r="K394" s="63"/>
      <c r="L394" s="63" t="s">
        <v>1795</v>
      </c>
      <c r="M394" s="63" t="s">
        <v>2204</v>
      </c>
      <c r="N394" s="63" t="s">
        <v>2204</v>
      </c>
      <c r="O394" s="63" t="str">
        <f>VLOOKUP(G394,'Sheet 1 (2)'!$H$4:$M$536,6,FALSE)</f>
        <v/>
      </c>
      <c r="P394" s="63" t="str">
        <f t="shared" si="46"/>
        <v>La meta fisica es igual al  80% de las personas de 50 años a más de edad, programados en el sub producto diagnóstico de catarata.</v>
      </c>
      <c r="Q394" s="95" t="str">
        <f>VLOOKUP(G394,Hoja1!$C$4:$D$146,2,FALSE)</f>
        <v>80%*5001104</v>
      </c>
      <c r="R394" s="63" t="s">
        <v>498</v>
      </c>
      <c r="S394" s="63" t="s">
        <v>498</v>
      </c>
      <c r="T394" s="63" t="str">
        <f>VLOOKUP(G394,'Sheet 1 (2)'!$H$4:$O$536,8,FALSE)</f>
        <v/>
      </c>
      <c r="U394" s="63" t="str">
        <f t="shared" si="48"/>
        <v>HIS</v>
      </c>
      <c r="V394" s="63"/>
      <c r="W394" s="63" t="s">
        <v>304</v>
      </c>
      <c r="X394" s="63" t="str">
        <f>VLOOKUP(G394,'Sheet 1 (2)'!$H$4:$Q$536,10,FALSE)</f>
        <v/>
      </c>
      <c r="Y394" s="63" t="str">
        <f t="shared" si="40"/>
        <v/>
      </c>
      <c r="Z394" s="63"/>
      <c r="AA394" s="63" t="s">
        <v>304</v>
      </c>
      <c r="AB394" s="63" t="str">
        <f>VLOOKUP(G394,'Sheet 1 (2)'!$H$4:$S$536,12,FALSE)</f>
        <v/>
      </c>
      <c r="AC394" s="63" t="str">
        <f t="shared" si="47"/>
        <v/>
      </c>
      <c r="AD394" s="63" t="s">
        <v>304</v>
      </c>
      <c r="AE394" s="63" t="str">
        <f>VLOOKUP(G394,'Sheet 1 (2)'!$H$4:$AF$536,25,FALSE)</f>
        <v/>
      </c>
      <c r="AF394" s="63" t="s">
        <v>418</v>
      </c>
      <c r="AG394" s="63" t="str">
        <f t="shared" si="42"/>
        <v/>
      </c>
      <c r="AH394" s="63" t="s">
        <v>329</v>
      </c>
      <c r="AI394" s="63" t="str">
        <f>VLOOKUP(G394,'Sheet 1 (2)'!$H$4:$AG$536,26,FALSE)</f>
        <v/>
      </c>
      <c r="AJ394" s="63" t="s">
        <v>329</v>
      </c>
      <c r="AK394" s="63" t="s">
        <v>304</v>
      </c>
      <c r="AL394" s="63" t="str">
        <f>VLOOKUP(G394,'Sheet 1 (2)'!$H$4:$AH$536,27,FALSE)</f>
        <v/>
      </c>
      <c r="AM394" s="63" t="str">
        <f t="shared" si="52"/>
        <v/>
      </c>
      <c r="AN394" s="63">
        <v>1</v>
      </c>
      <c r="AO394" s="63">
        <f t="shared" si="53"/>
        <v>1</v>
      </c>
      <c r="AP394" s="71" t="s">
        <v>329</v>
      </c>
      <c r="AQ394" s="71" t="s">
        <v>2178</v>
      </c>
      <c r="AR394" s="71" t="s">
        <v>301</v>
      </c>
    </row>
    <row r="395" spans="1:44" ht="15.75" customHeight="1">
      <c r="A395" s="63" t="s">
        <v>1738</v>
      </c>
      <c r="B395" s="63" t="s">
        <v>128</v>
      </c>
      <c r="C395" s="63" t="s">
        <v>2179</v>
      </c>
      <c r="D395" s="63" t="s">
        <v>129</v>
      </c>
      <c r="E395" s="63" t="s">
        <v>2180</v>
      </c>
      <c r="F395" s="63" t="s">
        <v>130</v>
      </c>
      <c r="G395" s="63" t="s">
        <v>2205</v>
      </c>
      <c r="H395" s="63" t="s">
        <v>2206</v>
      </c>
      <c r="I395" s="63" t="s">
        <v>301</v>
      </c>
      <c r="J395" s="63"/>
      <c r="K395" s="63"/>
      <c r="L395" s="63" t="s">
        <v>1795</v>
      </c>
      <c r="M395" s="63" t="s">
        <v>2207</v>
      </c>
      <c r="N395" s="63" t="s">
        <v>2207</v>
      </c>
      <c r="O395" s="63" t="str">
        <f>VLOOKUP(G395,'Sheet 1 (2)'!$H$4:$M$536,6,FALSE)</f>
        <v/>
      </c>
      <c r="P395" s="63" t="str">
        <f t="shared" si="46"/>
        <v>La meta fisica es igual al  80% de personas de 50 años a más de edad, programados en el sub producto diagnóstico de catarata.</v>
      </c>
      <c r="Q395" s="95" t="str">
        <f>VLOOKUP(G395,Hoja1!$C$4:$D$146,2,FALSE)</f>
        <v>80%*5001104</v>
      </c>
      <c r="R395" s="63" t="s">
        <v>498</v>
      </c>
      <c r="S395" s="63" t="s">
        <v>498</v>
      </c>
      <c r="T395" s="63" t="str">
        <f>VLOOKUP(G395,'Sheet 1 (2)'!$H$4:$O$536,8,FALSE)</f>
        <v/>
      </c>
      <c r="U395" s="63" t="str">
        <f t="shared" si="48"/>
        <v>HIS</v>
      </c>
      <c r="V395" s="63"/>
      <c r="W395" s="63" t="s">
        <v>304</v>
      </c>
      <c r="X395" s="63" t="str">
        <f>VLOOKUP(G395,'Sheet 1 (2)'!$H$4:$Q$536,10,FALSE)</f>
        <v/>
      </c>
      <c r="Y395" s="63" t="str">
        <f t="shared" si="40"/>
        <v/>
      </c>
      <c r="Z395" s="63"/>
      <c r="AA395" s="63" t="s">
        <v>304</v>
      </c>
      <c r="AB395" s="63" t="str">
        <f>VLOOKUP(G395,'Sheet 1 (2)'!$H$4:$S$536,12,FALSE)</f>
        <v/>
      </c>
      <c r="AC395" s="63" t="str">
        <f t="shared" si="47"/>
        <v/>
      </c>
      <c r="AD395" s="63" t="s">
        <v>304</v>
      </c>
      <c r="AE395" s="63" t="str">
        <f>VLOOKUP(G395,'Sheet 1 (2)'!$H$4:$AF$536,25,FALSE)</f>
        <v/>
      </c>
      <c r="AF395" s="63" t="s">
        <v>418</v>
      </c>
      <c r="AG395" s="63" t="str">
        <f t="shared" si="42"/>
        <v/>
      </c>
      <c r="AH395" s="63" t="s">
        <v>329</v>
      </c>
      <c r="AI395" s="63" t="str">
        <f>VLOOKUP(G395,'Sheet 1 (2)'!$H$4:$AG$536,26,FALSE)</f>
        <v/>
      </c>
      <c r="AJ395" s="63" t="s">
        <v>329</v>
      </c>
      <c r="AK395" s="63" t="s">
        <v>304</v>
      </c>
      <c r="AL395" s="63" t="str">
        <f>VLOOKUP(G395,'Sheet 1 (2)'!$H$4:$AH$536,27,FALSE)</f>
        <v/>
      </c>
      <c r="AM395" s="63" t="str">
        <f t="shared" si="52"/>
        <v/>
      </c>
      <c r="AN395" s="63">
        <v>1</v>
      </c>
      <c r="AO395" s="63">
        <f t="shared" si="53"/>
        <v>1</v>
      </c>
      <c r="AP395" s="71" t="s">
        <v>329</v>
      </c>
      <c r="AQ395" s="71" t="s">
        <v>2178</v>
      </c>
      <c r="AR395" s="71" t="s">
        <v>301</v>
      </c>
    </row>
    <row r="396" spans="1:44" ht="15.75" customHeight="1">
      <c r="A396" s="63" t="s">
        <v>1738</v>
      </c>
      <c r="B396" s="63" t="s">
        <v>128</v>
      </c>
      <c r="C396" s="63" t="s">
        <v>2179</v>
      </c>
      <c r="D396" s="63" t="s">
        <v>129</v>
      </c>
      <c r="E396" s="63" t="s">
        <v>2180</v>
      </c>
      <c r="F396" s="63" t="s">
        <v>130</v>
      </c>
      <c r="G396" s="63" t="s">
        <v>2208</v>
      </c>
      <c r="H396" s="63" t="s">
        <v>2209</v>
      </c>
      <c r="I396" s="63" t="s">
        <v>329</v>
      </c>
      <c r="J396" s="63"/>
      <c r="K396" s="63"/>
      <c r="L396" s="63" t="s">
        <v>1795</v>
      </c>
      <c r="M396" s="63" t="s">
        <v>2210</v>
      </c>
      <c r="N396" s="63" t="s">
        <v>2210</v>
      </c>
      <c r="O396" s="63" t="str">
        <f>VLOOKUP(G396,'Sheet 1 (2)'!$H$4:$M$536,6,FALSE)</f>
        <v/>
      </c>
      <c r="P396" s="63" t="str">
        <f t="shared" si="46"/>
        <v>La meta fisica es igual al  70% de personas de 50 años a más de edad, programados en el sub producto diagnóstico de catarata.</v>
      </c>
      <c r="Q396" s="91" t="str">
        <f>VLOOKUP(G396,Hoja1!$C$4:$D$146,2,FALSE)</f>
        <v>70%*5001104</v>
      </c>
      <c r="R396" s="63" t="s">
        <v>498</v>
      </c>
      <c r="S396" s="63" t="s">
        <v>498</v>
      </c>
      <c r="T396" s="63" t="str">
        <f>VLOOKUP(G396,'Sheet 1 (2)'!$H$4:$O$536,8,FALSE)</f>
        <v/>
      </c>
      <c r="U396" s="63" t="str">
        <f t="shared" si="48"/>
        <v>HIS</v>
      </c>
      <c r="V396" s="63"/>
      <c r="W396" s="63" t="s">
        <v>304</v>
      </c>
      <c r="X396" s="63" t="str">
        <f>VLOOKUP(G396,'Sheet 1 (2)'!$H$4:$Q$536,10,FALSE)</f>
        <v/>
      </c>
      <c r="Y396" s="63" t="str">
        <f t="shared" si="40"/>
        <v/>
      </c>
      <c r="Z396" s="63"/>
      <c r="AA396" s="63" t="s">
        <v>304</v>
      </c>
      <c r="AB396" s="63" t="str">
        <f>VLOOKUP(G396,'Sheet 1 (2)'!$H$4:$S$536,12,FALSE)</f>
        <v/>
      </c>
      <c r="AC396" s="63" t="str">
        <f t="shared" si="47"/>
        <v/>
      </c>
      <c r="AD396" s="63" t="s">
        <v>304</v>
      </c>
      <c r="AE396" s="63" t="str">
        <f>VLOOKUP(G396,'Sheet 1 (2)'!$H$4:$AF$536,25,FALSE)</f>
        <v/>
      </c>
      <c r="AF396" s="63" t="s">
        <v>418</v>
      </c>
      <c r="AG396" s="63" t="str">
        <f t="shared" si="42"/>
        <v/>
      </c>
      <c r="AH396" s="63" t="s">
        <v>329</v>
      </c>
      <c r="AI396" s="63" t="str">
        <f>VLOOKUP(G396,'Sheet 1 (2)'!$H$4:$AG$536,26,FALSE)</f>
        <v/>
      </c>
      <c r="AJ396" s="63" t="s">
        <v>329</v>
      </c>
      <c r="AK396" s="63" t="s">
        <v>304</v>
      </c>
      <c r="AL396" s="63" t="str">
        <f>VLOOKUP(G396,'Sheet 1 (2)'!$H$4:$AH$536,27,FALSE)</f>
        <v/>
      </c>
      <c r="AM396" s="63" t="str">
        <f t="shared" si="52"/>
        <v/>
      </c>
      <c r="AN396" s="63">
        <v>1</v>
      </c>
      <c r="AO396" s="63">
        <f t="shared" si="53"/>
        <v>1</v>
      </c>
      <c r="AP396" s="71" t="s">
        <v>329</v>
      </c>
      <c r="AQ396" s="71" t="s">
        <v>2178</v>
      </c>
      <c r="AR396" s="71" t="s">
        <v>301</v>
      </c>
    </row>
    <row r="397" spans="1:44" ht="15.75" customHeight="1">
      <c r="A397" s="63" t="s">
        <v>1738</v>
      </c>
      <c r="B397" s="63" t="s">
        <v>128</v>
      </c>
      <c r="C397" s="63" t="s">
        <v>2172</v>
      </c>
      <c r="D397" s="63" t="s">
        <v>131</v>
      </c>
      <c r="E397" s="63" t="s">
        <v>2173</v>
      </c>
      <c r="F397" s="63" t="s">
        <v>132</v>
      </c>
      <c r="G397" s="63" t="s">
        <v>2211</v>
      </c>
      <c r="H397" s="63" t="s">
        <v>2212</v>
      </c>
      <c r="I397" s="63" t="s">
        <v>329</v>
      </c>
      <c r="J397" s="63"/>
      <c r="K397" s="63"/>
      <c r="L397" s="63" t="s">
        <v>1249</v>
      </c>
      <c r="M397" s="63" t="s">
        <v>2213</v>
      </c>
      <c r="N397" s="63" t="s">
        <v>2213</v>
      </c>
      <c r="O397" s="63" t="str">
        <f>VLOOKUP(G397,'Sheet 1 (2)'!$H$4:$M$536,6,FALSE)</f>
        <v/>
      </c>
      <c r="P397" s="63" t="str">
        <f t="shared" si="46"/>
        <v>La meta fisica es igual al  1% de las personas programadas en los sub productos de tratamiento especializado (Cirugía de catarata por incisión extra capsular del cristalino o incisión pequeña y con facoemulsificación).</v>
      </c>
      <c r="Q397" s="91" t="str">
        <f>VLOOKUP(G397,Hoja1!$C$4:$D$146,2,FALSE)</f>
        <v>1%*(5001209+5001208)???</v>
      </c>
      <c r="R397" s="63" t="s">
        <v>498</v>
      </c>
      <c r="S397" s="63" t="s">
        <v>651</v>
      </c>
      <c r="T397" s="63" t="str">
        <f>VLOOKUP(G397,'Sheet 1 (2)'!$H$4:$O$536,8,FALSE)</f>
        <v/>
      </c>
      <c r="U397" s="63" t="str">
        <f t="shared" si="48"/>
        <v>SIS</v>
      </c>
      <c r="V397" s="63" t="s">
        <v>498</v>
      </c>
      <c r="W397" s="63" t="s">
        <v>304</v>
      </c>
      <c r="X397" s="63" t="str">
        <f>VLOOKUP(G397,'Sheet 1 (2)'!$H$4:$Q$536,10,FALSE)</f>
        <v/>
      </c>
      <c r="Y397" s="63" t="str">
        <f t="shared" si="40"/>
        <v/>
      </c>
      <c r="Z397" s="63"/>
      <c r="AA397" s="63" t="s">
        <v>304</v>
      </c>
      <c r="AB397" s="63" t="str">
        <f>VLOOKUP(G397,'Sheet 1 (2)'!$H$4:$S$536,12,FALSE)</f>
        <v/>
      </c>
      <c r="AC397" s="63" t="str">
        <f t="shared" si="47"/>
        <v/>
      </c>
      <c r="AD397" s="63" t="s">
        <v>304</v>
      </c>
      <c r="AE397" s="63" t="str">
        <f>VLOOKUP(G397,'Sheet 1 (2)'!$H$4:$AF$536,25,FALSE)</f>
        <v/>
      </c>
      <c r="AF397" s="63" t="s">
        <v>905</v>
      </c>
      <c r="AG397" s="63" t="str">
        <f t="shared" si="42"/>
        <v/>
      </c>
      <c r="AH397" s="63" t="s">
        <v>329</v>
      </c>
      <c r="AI397" s="63" t="str">
        <f>VLOOKUP(G397,'Sheet 1 (2)'!$H$4:$AG$536,26,FALSE)</f>
        <v/>
      </c>
      <c r="AJ397" s="63" t="s">
        <v>329</v>
      </c>
      <c r="AK397" s="63" t="s">
        <v>304</v>
      </c>
      <c r="AL397" s="63" t="str">
        <f>VLOOKUP(G397,'Sheet 1 (2)'!$H$4:$AH$536,27,FALSE)</f>
        <v/>
      </c>
      <c r="AM397" s="63" t="str">
        <f t="shared" si="52"/>
        <v/>
      </c>
      <c r="AN397" s="63">
        <v>1</v>
      </c>
      <c r="AO397" s="63">
        <f t="shared" si="53"/>
        <v>1</v>
      </c>
      <c r="AP397" s="63" t="s">
        <v>329</v>
      </c>
      <c r="AQ397" s="71" t="s">
        <v>2178</v>
      </c>
      <c r="AR397" s="71" t="s">
        <v>301</v>
      </c>
    </row>
    <row r="398" spans="1:44" ht="15.75" customHeight="1">
      <c r="A398" s="63" t="s">
        <v>1738</v>
      </c>
      <c r="B398" s="63" t="s">
        <v>128</v>
      </c>
      <c r="C398" s="63" t="s">
        <v>2172</v>
      </c>
      <c r="D398" s="63" t="s">
        <v>131</v>
      </c>
      <c r="E398" s="63" t="s">
        <v>2173</v>
      </c>
      <c r="F398" s="63" t="s">
        <v>132</v>
      </c>
      <c r="G398" s="63" t="s">
        <v>2214</v>
      </c>
      <c r="H398" s="63" t="s">
        <v>2215</v>
      </c>
      <c r="I398" s="63" t="s">
        <v>329</v>
      </c>
      <c r="J398" s="63"/>
      <c r="K398" s="63"/>
      <c r="L398" s="63" t="s">
        <v>1249</v>
      </c>
      <c r="M398" s="63" t="s">
        <v>2213</v>
      </c>
      <c r="N398" s="63" t="s">
        <v>2213</v>
      </c>
      <c r="O398" s="63" t="str">
        <f>VLOOKUP(G398,'Sheet 1 (2)'!$H$4:$M$536,6,FALSE)</f>
        <v/>
      </c>
      <c r="P398" s="63" t="str">
        <f t="shared" si="46"/>
        <v>La meta fisica es igual al  1% de las personas programadas en los sub productos de tratamiento especializado (Cirugía de catarata por incisión extra capsular del cristalino o incisión pequeña y con facoemulsificación).</v>
      </c>
      <c r="Q398" s="91" t="str">
        <f>VLOOKUP(G398,Hoja1!$C$4:$D$146,2,FALSE)</f>
        <v>1%*(5001209+5001208)???</v>
      </c>
      <c r="R398" s="63" t="s">
        <v>498</v>
      </c>
      <c r="S398" s="63" t="s">
        <v>651</v>
      </c>
      <c r="T398" s="63" t="str">
        <f>VLOOKUP(G398,'Sheet 1 (2)'!$H$4:$O$536,8,FALSE)</f>
        <v/>
      </c>
      <c r="U398" s="63" t="str">
        <f t="shared" si="48"/>
        <v>SIS</v>
      </c>
      <c r="V398" s="63"/>
      <c r="W398" s="63" t="s">
        <v>304</v>
      </c>
      <c r="X398" s="63" t="str">
        <f>VLOOKUP(G398,'Sheet 1 (2)'!$H$4:$Q$536,10,FALSE)</f>
        <v/>
      </c>
      <c r="Y398" s="63" t="str">
        <f t="shared" si="40"/>
        <v/>
      </c>
      <c r="Z398" s="63"/>
      <c r="AA398" s="63" t="s">
        <v>304</v>
      </c>
      <c r="AB398" s="63" t="str">
        <f>VLOOKUP(G398,'Sheet 1 (2)'!$H$4:$S$536,12,FALSE)</f>
        <v/>
      </c>
      <c r="AC398" s="63" t="str">
        <f t="shared" si="47"/>
        <v/>
      </c>
      <c r="AD398" s="63" t="s">
        <v>304</v>
      </c>
      <c r="AE398" s="63" t="str">
        <f>VLOOKUP(G398,'Sheet 1 (2)'!$H$4:$AF$536,25,FALSE)</f>
        <v/>
      </c>
      <c r="AF398" s="63" t="s">
        <v>429</v>
      </c>
      <c r="AG398" s="63" t="str">
        <f t="shared" si="42"/>
        <v/>
      </c>
      <c r="AH398" s="63" t="s">
        <v>329</v>
      </c>
      <c r="AI398" s="63" t="str">
        <f>VLOOKUP(G398,'Sheet 1 (2)'!$H$4:$AG$536,26,FALSE)</f>
        <v/>
      </c>
      <c r="AJ398" s="63" t="s">
        <v>329</v>
      </c>
      <c r="AK398" s="63" t="s">
        <v>304</v>
      </c>
      <c r="AL398" s="63" t="str">
        <f>VLOOKUP(G398,'Sheet 1 (2)'!$H$4:$AH$536,27,FALSE)</f>
        <v/>
      </c>
      <c r="AM398" s="63" t="str">
        <f t="shared" si="52"/>
        <v/>
      </c>
      <c r="AN398" s="63">
        <v>1</v>
      </c>
      <c r="AO398" s="63">
        <f t="shared" si="53"/>
        <v>1</v>
      </c>
      <c r="AP398" s="63" t="s">
        <v>329</v>
      </c>
      <c r="AQ398" s="71" t="s">
        <v>2178</v>
      </c>
      <c r="AR398" s="71" t="s">
        <v>301</v>
      </c>
    </row>
    <row r="399" spans="1:44" ht="15.75" customHeight="1">
      <c r="A399" s="63" t="s">
        <v>1738</v>
      </c>
      <c r="B399" s="63" t="s">
        <v>128</v>
      </c>
      <c r="C399" s="63" t="s">
        <v>2172</v>
      </c>
      <c r="D399" s="63" t="s">
        <v>131</v>
      </c>
      <c r="E399" s="63" t="s">
        <v>2173</v>
      </c>
      <c r="F399" s="63" t="s">
        <v>132</v>
      </c>
      <c r="G399" s="63" t="s">
        <v>2216</v>
      </c>
      <c r="H399" s="63" t="s">
        <v>2217</v>
      </c>
      <c r="I399" s="63" t="s">
        <v>329</v>
      </c>
      <c r="J399" s="63"/>
      <c r="K399" s="63"/>
      <c r="L399" s="63" t="s">
        <v>1249</v>
      </c>
      <c r="M399" s="63" t="s">
        <v>2218</v>
      </c>
      <c r="N399" s="63" t="s">
        <v>2218</v>
      </c>
      <c r="O399" s="63" t="str">
        <f>VLOOKUP(G399,'Sheet 1 (2)'!$H$4:$M$536,6,FALSE)</f>
        <v/>
      </c>
      <c r="P399" s="63" t="str">
        <f t="shared" si="46"/>
        <v>La meta fisica es igual al 1% de las personas programadas en los sub productos de tratamiento especializado (Cirugía de catarata por incisión extra capsular del cristalino o incisión pequeña y con facoemulsificación).</v>
      </c>
      <c r="Q399" s="91" t="str">
        <f>VLOOKUP(G399,Hoja1!$C$4:$D$146,2,FALSE)</f>
        <v>1%*(5001209+5001208)???</v>
      </c>
      <c r="R399" s="63" t="s">
        <v>498</v>
      </c>
      <c r="S399" s="63" t="s">
        <v>651</v>
      </c>
      <c r="T399" s="63" t="str">
        <f>VLOOKUP(G399,'Sheet 1 (2)'!$H$4:$O$536,8,FALSE)</f>
        <v/>
      </c>
      <c r="U399" s="63" t="str">
        <f t="shared" si="48"/>
        <v>SIS</v>
      </c>
      <c r="V399" s="63"/>
      <c r="W399" s="63" t="s">
        <v>304</v>
      </c>
      <c r="X399" s="63" t="str">
        <f>VLOOKUP(G399,'Sheet 1 (2)'!$H$4:$Q$536,10,FALSE)</f>
        <v/>
      </c>
      <c r="Y399" s="63" t="str">
        <f t="shared" si="40"/>
        <v/>
      </c>
      <c r="Z399" s="63"/>
      <c r="AA399" s="63" t="s">
        <v>304</v>
      </c>
      <c r="AB399" s="63" t="str">
        <f>VLOOKUP(G399,'Sheet 1 (2)'!$H$4:$S$536,12,FALSE)</f>
        <v/>
      </c>
      <c r="AC399" s="63" t="str">
        <f t="shared" si="47"/>
        <v/>
      </c>
      <c r="AD399" s="63" t="s">
        <v>304</v>
      </c>
      <c r="AE399" s="63" t="str">
        <f>VLOOKUP(G399,'Sheet 1 (2)'!$H$4:$AF$536,25,FALSE)</f>
        <v/>
      </c>
      <c r="AF399" s="63" t="s">
        <v>429</v>
      </c>
      <c r="AG399" s="63" t="str">
        <f t="shared" si="42"/>
        <v/>
      </c>
      <c r="AH399" s="63" t="s">
        <v>329</v>
      </c>
      <c r="AI399" s="63" t="str">
        <f>VLOOKUP(G399,'Sheet 1 (2)'!$H$4:$AG$536,26,FALSE)</f>
        <v/>
      </c>
      <c r="AJ399" s="63" t="s">
        <v>329</v>
      </c>
      <c r="AK399" s="63" t="s">
        <v>304</v>
      </c>
      <c r="AL399" s="63" t="str">
        <f>VLOOKUP(G399,'Sheet 1 (2)'!$H$4:$AH$536,27,FALSE)</f>
        <v/>
      </c>
      <c r="AM399" s="63" t="str">
        <f t="shared" si="52"/>
        <v/>
      </c>
      <c r="AN399" s="63">
        <v>1</v>
      </c>
      <c r="AO399" s="63">
        <f t="shared" si="53"/>
        <v>1</v>
      </c>
      <c r="AP399" s="63" t="s">
        <v>329</v>
      </c>
      <c r="AQ399" s="71" t="s">
        <v>2178</v>
      </c>
      <c r="AR399" s="71" t="s">
        <v>301</v>
      </c>
    </row>
    <row r="400" spans="1:44" ht="15.75" customHeight="1">
      <c r="A400" s="63" t="s">
        <v>1738</v>
      </c>
      <c r="B400" s="63" t="s">
        <v>128</v>
      </c>
      <c r="C400" s="63" t="s">
        <v>2172</v>
      </c>
      <c r="D400" s="63" t="s">
        <v>131</v>
      </c>
      <c r="E400" s="63" t="s">
        <v>2173</v>
      </c>
      <c r="F400" s="63" t="s">
        <v>132</v>
      </c>
      <c r="G400" s="63" t="s">
        <v>2219</v>
      </c>
      <c r="H400" s="63" t="s">
        <v>2220</v>
      </c>
      <c r="I400" s="63" t="s">
        <v>329</v>
      </c>
      <c r="J400" s="63"/>
      <c r="K400" s="63"/>
      <c r="L400" s="63" t="s">
        <v>1821</v>
      </c>
      <c r="M400" s="63" t="s">
        <v>2221</v>
      </c>
      <c r="N400" s="63" t="s">
        <v>2221</v>
      </c>
      <c r="O400" s="63" t="str">
        <f>VLOOKUP(G400,'Sheet 1 (2)'!$H$4:$M$536,6,FALSE)</f>
        <v/>
      </c>
      <c r="P400" s="63" t="str">
        <f t="shared" si="46"/>
        <v>La meta fisica es igual al 100% de personas programadas en los sub productos de tratamiento especializado (cirugía de catarata por incisión extra capsular del cristalino, incisión pequeña y facoemulsificación).</v>
      </c>
      <c r="Q400" s="91" t="str">
        <f>VLOOKUP(G400,Hoja1!$C$4:$D$146,2,FALSE)</f>
        <v>100%*(5001209+5001208)???</v>
      </c>
      <c r="R400" s="63" t="s">
        <v>498</v>
      </c>
      <c r="S400" s="63" t="s">
        <v>651</v>
      </c>
      <c r="T400" s="63" t="str">
        <f>VLOOKUP(G400,'Sheet 1 (2)'!$H$4:$O$536,8,FALSE)</f>
        <v/>
      </c>
      <c r="U400" s="63" t="str">
        <f t="shared" si="48"/>
        <v>SIS</v>
      </c>
      <c r="V400" s="63"/>
      <c r="W400" s="63" t="s">
        <v>304</v>
      </c>
      <c r="X400" s="63" t="str">
        <f>VLOOKUP(G400,'Sheet 1 (2)'!$H$4:$Q$536,10,FALSE)</f>
        <v/>
      </c>
      <c r="Y400" s="63" t="str">
        <f t="shared" si="40"/>
        <v/>
      </c>
      <c r="Z400" s="63" t="s">
        <v>2222</v>
      </c>
      <c r="AA400" s="63" t="s">
        <v>304</v>
      </c>
      <c r="AB400" s="63" t="str">
        <f>VLOOKUP(G400,'Sheet 1 (2)'!$H$4:$S$536,12,FALSE)</f>
        <v/>
      </c>
      <c r="AC400" s="63" t="str">
        <f t="shared" si="47"/>
        <v/>
      </c>
      <c r="AD400" s="63" t="s">
        <v>304</v>
      </c>
      <c r="AE400" s="63" t="str">
        <f>VLOOKUP(G400,'Sheet 1 (2)'!$H$4:$AF$536,25,FALSE)</f>
        <v/>
      </c>
      <c r="AF400" s="63" t="s">
        <v>632</v>
      </c>
      <c r="AG400" s="63" t="str">
        <f t="shared" si="42"/>
        <v/>
      </c>
      <c r="AH400" s="63" t="s">
        <v>329</v>
      </c>
      <c r="AI400" s="63" t="str">
        <f>VLOOKUP(G400,'Sheet 1 (2)'!$H$4:$AG$536,26,FALSE)</f>
        <v/>
      </c>
      <c r="AJ400" s="63" t="s">
        <v>329</v>
      </c>
      <c r="AK400" s="63" t="s">
        <v>304</v>
      </c>
      <c r="AL400" s="63" t="str">
        <f>VLOOKUP(G400,'Sheet 1 (2)'!$H$4:$AH$536,27,FALSE)</f>
        <v/>
      </c>
      <c r="AM400" s="63" t="str">
        <f t="shared" si="52"/>
        <v/>
      </c>
      <c r="AN400" s="63">
        <v>1</v>
      </c>
      <c r="AO400" s="63">
        <f t="shared" si="53"/>
        <v>1</v>
      </c>
      <c r="AP400" s="63" t="s">
        <v>329</v>
      </c>
      <c r="AQ400" s="71" t="s">
        <v>2178</v>
      </c>
      <c r="AR400" s="71" t="s">
        <v>301</v>
      </c>
    </row>
    <row r="401" spans="1:44" ht="15.75" customHeight="1">
      <c r="A401" s="63" t="s">
        <v>1738</v>
      </c>
      <c r="B401" s="63" t="s">
        <v>128</v>
      </c>
      <c r="C401" s="63" t="s">
        <v>2172</v>
      </c>
      <c r="D401" s="63" t="s">
        <v>131</v>
      </c>
      <c r="E401" s="63" t="s">
        <v>2173</v>
      </c>
      <c r="F401" s="63" t="s">
        <v>132</v>
      </c>
      <c r="G401" s="63" t="s">
        <v>2223</v>
      </c>
      <c r="H401" s="63" t="s">
        <v>2224</v>
      </c>
      <c r="I401" s="63" t="s">
        <v>329</v>
      </c>
      <c r="J401" s="63"/>
      <c r="K401" s="63"/>
      <c r="L401" s="63" t="s">
        <v>1821</v>
      </c>
      <c r="M401" s="63" t="s">
        <v>2225</v>
      </c>
      <c r="N401" s="63" t="s">
        <v>2225</v>
      </c>
      <c r="O401" s="63" t="str">
        <f>VLOOKUP(G401,'Sheet 1 (2)'!$H$4:$M$536,6,FALSE)</f>
        <v/>
      </c>
      <c r="P401" s="63" t="str">
        <f t="shared" si="46"/>
        <v>La meta fisica es igual al  100% de personas programadas en los sub productos de tratamiento especializado (cirugía de catarata por incisión extra capsular del cristalino, incisión pequeña y facoemulsificación).</v>
      </c>
      <c r="Q401" s="91" t="str">
        <f>VLOOKUP(G401,Hoja1!$C$4:$D$146,2,FALSE)</f>
        <v>100%*(5001209+5001208)???</v>
      </c>
      <c r="R401" s="63" t="s">
        <v>498</v>
      </c>
      <c r="S401" s="63" t="s">
        <v>651</v>
      </c>
      <c r="T401" s="63" t="str">
        <f>VLOOKUP(G401,'Sheet 1 (2)'!$H$4:$O$536,8,FALSE)</f>
        <v/>
      </c>
      <c r="U401" s="63" t="str">
        <f t="shared" si="48"/>
        <v>SIS</v>
      </c>
      <c r="V401" s="63"/>
      <c r="W401" s="63" t="s">
        <v>304</v>
      </c>
      <c r="X401" s="63" t="str">
        <f>VLOOKUP(G401,'Sheet 1 (2)'!$H$4:$Q$536,10,FALSE)</f>
        <v/>
      </c>
      <c r="Y401" s="63" t="str">
        <f t="shared" si="40"/>
        <v/>
      </c>
      <c r="Z401" s="63" t="s">
        <v>2222</v>
      </c>
      <c r="AA401" s="63" t="s">
        <v>304</v>
      </c>
      <c r="AB401" s="63" t="str">
        <f>VLOOKUP(G401,'Sheet 1 (2)'!$H$4:$S$536,12,FALSE)</f>
        <v/>
      </c>
      <c r="AC401" s="63" t="str">
        <f t="shared" si="47"/>
        <v/>
      </c>
      <c r="AD401" s="63" t="s">
        <v>304</v>
      </c>
      <c r="AE401" s="63" t="str">
        <f>VLOOKUP(G401,'Sheet 1 (2)'!$H$4:$AF$536,25,FALSE)</f>
        <v/>
      </c>
      <c r="AF401" s="63" t="s">
        <v>632</v>
      </c>
      <c r="AG401" s="63" t="str">
        <f t="shared" si="42"/>
        <v/>
      </c>
      <c r="AH401" s="63" t="s">
        <v>329</v>
      </c>
      <c r="AI401" s="63" t="str">
        <f>VLOOKUP(G401,'Sheet 1 (2)'!$H$4:$AG$536,26,FALSE)</f>
        <v/>
      </c>
      <c r="AJ401" s="63" t="s">
        <v>329</v>
      </c>
      <c r="AK401" s="63" t="s">
        <v>304</v>
      </c>
      <c r="AL401" s="63" t="str">
        <f>VLOOKUP(G401,'Sheet 1 (2)'!$H$4:$AH$536,27,FALSE)</f>
        <v/>
      </c>
      <c r="AM401" s="63" t="str">
        <f t="shared" si="52"/>
        <v/>
      </c>
      <c r="AN401" s="63">
        <v>1</v>
      </c>
      <c r="AO401" s="63">
        <f t="shared" si="53"/>
        <v>1</v>
      </c>
      <c r="AP401" s="63" t="s">
        <v>329</v>
      </c>
      <c r="AQ401" s="71" t="s">
        <v>2178</v>
      </c>
      <c r="AR401" s="71" t="s">
        <v>301</v>
      </c>
    </row>
    <row r="402" spans="1:44" ht="15.75" customHeight="1">
      <c r="A402" s="63" t="s">
        <v>1738</v>
      </c>
      <c r="B402" s="63" t="s">
        <v>128</v>
      </c>
      <c r="C402" s="63" t="s">
        <v>2172</v>
      </c>
      <c r="D402" s="63" t="s">
        <v>131</v>
      </c>
      <c r="E402" s="63" t="s">
        <v>2173</v>
      </c>
      <c r="F402" s="63" t="s">
        <v>132</v>
      </c>
      <c r="G402" s="63" t="s">
        <v>2226</v>
      </c>
      <c r="H402" s="63" t="s">
        <v>2227</v>
      </c>
      <c r="I402" s="63" t="s">
        <v>329</v>
      </c>
      <c r="J402" s="63"/>
      <c r="K402" s="63"/>
      <c r="L402" s="63" t="s">
        <v>1249</v>
      </c>
      <c r="M402" s="63" t="s">
        <v>2228</v>
      </c>
      <c r="N402" s="63" t="s">
        <v>2228</v>
      </c>
      <c r="O402" s="63" t="str">
        <f>VLOOKUP(G402,'Sheet 1 (2)'!$H$4:$M$536,6,FALSE)</f>
        <v/>
      </c>
      <c r="P402" s="63" t="str">
        <f t="shared" si="46"/>
        <v>La meta fisica es igual al 2% de las personas programadas en los sub productos de tratamiento especializado (Cirugía de catarata por incisión extra capsular del cristalino o incisión pequeña y con facoemulsificación).</v>
      </c>
      <c r="Q402" s="91" t="str">
        <f>VLOOKUP(G402,Hoja1!$C$4:$D$146,2,FALSE)</f>
        <v>2%*(5001209+5001208)???</v>
      </c>
      <c r="R402" s="63" t="s">
        <v>498</v>
      </c>
      <c r="S402" s="63" t="s">
        <v>651</v>
      </c>
      <c r="T402" s="63" t="str">
        <f>VLOOKUP(G402,'Sheet 1 (2)'!$H$4:$O$536,8,FALSE)</f>
        <v/>
      </c>
      <c r="U402" s="63" t="str">
        <f t="shared" si="48"/>
        <v>SIS</v>
      </c>
      <c r="V402" s="63"/>
      <c r="W402" s="63" t="s">
        <v>304</v>
      </c>
      <c r="X402" s="63" t="str">
        <f>VLOOKUP(G402,'Sheet 1 (2)'!$H$4:$Q$536,10,FALSE)</f>
        <v/>
      </c>
      <c r="Y402" s="63" t="str">
        <f t="shared" si="40"/>
        <v/>
      </c>
      <c r="Z402" s="63"/>
      <c r="AA402" s="63" t="s">
        <v>304</v>
      </c>
      <c r="AB402" s="63" t="str">
        <f>VLOOKUP(G402,'Sheet 1 (2)'!$H$4:$S$536,12,FALSE)</f>
        <v/>
      </c>
      <c r="AC402" s="63" t="str">
        <f t="shared" si="47"/>
        <v/>
      </c>
      <c r="AD402" s="63" t="s">
        <v>304</v>
      </c>
      <c r="AE402" s="63" t="str">
        <f>VLOOKUP(G402,'Sheet 1 (2)'!$H$4:$AF$536,25,FALSE)</f>
        <v/>
      </c>
      <c r="AF402" s="63" t="s">
        <v>863</v>
      </c>
      <c r="AG402" s="63" t="str">
        <f t="shared" si="42"/>
        <v/>
      </c>
      <c r="AH402" s="63" t="s">
        <v>329</v>
      </c>
      <c r="AI402" s="63" t="str">
        <f>VLOOKUP(G402,'Sheet 1 (2)'!$H$4:$AG$536,26,FALSE)</f>
        <v/>
      </c>
      <c r="AJ402" s="63" t="s">
        <v>329</v>
      </c>
      <c r="AK402" s="63" t="s">
        <v>304</v>
      </c>
      <c r="AL402" s="63" t="str">
        <f>VLOOKUP(G402,'Sheet 1 (2)'!$H$4:$AH$536,27,FALSE)</f>
        <v/>
      </c>
      <c r="AM402" s="63" t="str">
        <f t="shared" si="52"/>
        <v/>
      </c>
      <c r="AN402" s="63">
        <v>1</v>
      </c>
      <c r="AO402" s="63">
        <f t="shared" si="53"/>
        <v>1</v>
      </c>
      <c r="AP402" s="63" t="s">
        <v>329</v>
      </c>
      <c r="AQ402" s="71" t="s">
        <v>2178</v>
      </c>
      <c r="AR402" s="71" t="s">
        <v>301</v>
      </c>
    </row>
    <row r="403" spans="1:44" ht="15.75" customHeight="1">
      <c r="A403" s="63" t="s">
        <v>1738</v>
      </c>
      <c r="B403" s="63" t="s">
        <v>128</v>
      </c>
      <c r="C403" s="63" t="s">
        <v>2172</v>
      </c>
      <c r="D403" s="63" t="s">
        <v>131</v>
      </c>
      <c r="E403" s="63" t="s">
        <v>2173</v>
      </c>
      <c r="F403" s="63" t="s">
        <v>132</v>
      </c>
      <c r="G403" s="63" t="s">
        <v>2229</v>
      </c>
      <c r="H403" s="63" t="s">
        <v>2230</v>
      </c>
      <c r="I403" s="63" t="s">
        <v>329</v>
      </c>
      <c r="J403" s="63"/>
      <c r="K403" s="63"/>
      <c r="L403" s="63" t="s">
        <v>1249</v>
      </c>
      <c r="M403" s="63" t="s">
        <v>2231</v>
      </c>
      <c r="N403" s="63" t="s">
        <v>2231</v>
      </c>
      <c r="O403" s="63" t="str">
        <f>VLOOKUP(G403,'Sheet 1 (2)'!$H$4:$M$536,6,FALSE)</f>
        <v/>
      </c>
      <c r="P403" s="63" t="str">
        <f t="shared" si="46"/>
        <v>La meta fisica es igual al  24% de personas programadas en el Sub producto diagnóstico de catarata en establecimientos de salud con capacidad resolutiva</v>
      </c>
      <c r="Q403" s="91" t="str">
        <f>VLOOKUP(G403,Hoja1!$C$4:$D$146,2,FALSE)</f>
        <v>24%*5001104</v>
      </c>
      <c r="R403" s="63" t="s">
        <v>498</v>
      </c>
      <c r="S403" s="63" t="s">
        <v>651</v>
      </c>
      <c r="T403" s="63" t="str">
        <f>VLOOKUP(G403,'Sheet 1 (2)'!$H$4:$O$536,8,FALSE)</f>
        <v/>
      </c>
      <c r="U403" s="63" t="str">
        <f t="shared" si="48"/>
        <v>SIS</v>
      </c>
      <c r="V403" s="63"/>
      <c r="W403" s="63" t="s">
        <v>304</v>
      </c>
      <c r="X403" s="63" t="str">
        <f>VLOOKUP(G403,'Sheet 1 (2)'!$H$4:$Q$536,10,FALSE)</f>
        <v/>
      </c>
      <c r="Y403" s="63" t="str">
        <f t="shared" si="40"/>
        <v/>
      </c>
      <c r="Z403" s="63" t="s">
        <v>2232</v>
      </c>
      <c r="AA403" s="63" t="s">
        <v>304</v>
      </c>
      <c r="AB403" s="63" t="str">
        <f>VLOOKUP(G403,'Sheet 1 (2)'!$H$4:$S$536,12,FALSE)</f>
        <v/>
      </c>
      <c r="AC403" s="63" t="str">
        <f t="shared" si="47"/>
        <v/>
      </c>
      <c r="AD403" s="63" t="s">
        <v>304</v>
      </c>
      <c r="AE403" s="63" t="str">
        <f>VLOOKUP(G403,'Sheet 1 (2)'!$H$4:$AF$536,25,FALSE)</f>
        <v/>
      </c>
      <c r="AF403" s="63" t="s">
        <v>632</v>
      </c>
      <c r="AG403" s="63" t="str">
        <f t="shared" si="42"/>
        <v/>
      </c>
      <c r="AH403" s="63" t="s">
        <v>301</v>
      </c>
      <c r="AI403" s="63" t="str">
        <f>VLOOKUP(G403,'Sheet 1 (2)'!$H$4:$AG$536,26,FALSE)</f>
        <v/>
      </c>
      <c r="AJ403" s="63" t="s">
        <v>329</v>
      </c>
      <c r="AK403" s="63" t="s">
        <v>2177</v>
      </c>
      <c r="AL403" s="63" t="str">
        <f>VLOOKUP(G403,'Sheet 1 (2)'!$H$4:$AH$536,27,FALSE)</f>
        <v/>
      </c>
      <c r="AM403" s="63" t="str">
        <f t="shared" si="52"/>
        <v>Lista de EESS con capacidad resolutiva//*Se puede usar las categprías //*En todo caso se podría porgramar según el HISS</v>
      </c>
      <c r="AN403" s="63">
        <v>1</v>
      </c>
      <c r="AO403" s="63">
        <f t="shared" si="53"/>
        <v>1</v>
      </c>
      <c r="AP403" s="63" t="s">
        <v>329</v>
      </c>
      <c r="AQ403" s="71" t="s">
        <v>2178</v>
      </c>
      <c r="AR403" s="71" t="s">
        <v>301</v>
      </c>
    </row>
    <row r="404" spans="1:44" ht="15.75" customHeight="1">
      <c r="A404" s="63" t="s">
        <v>1738</v>
      </c>
      <c r="B404" s="63" t="s">
        <v>128</v>
      </c>
      <c r="C404" s="63" t="s">
        <v>2172</v>
      </c>
      <c r="D404" s="63" t="s">
        <v>131</v>
      </c>
      <c r="E404" s="63" t="s">
        <v>2173</v>
      </c>
      <c r="F404" s="63" t="s">
        <v>132</v>
      </c>
      <c r="G404" s="63" t="s">
        <v>2233</v>
      </c>
      <c r="H404" s="63" t="s">
        <v>2234</v>
      </c>
      <c r="I404" s="63" t="s">
        <v>329</v>
      </c>
      <c r="J404" s="63"/>
      <c r="K404" s="63"/>
      <c r="L404" s="63" t="s">
        <v>1249</v>
      </c>
      <c r="M404" s="63" t="s">
        <v>2235</v>
      </c>
      <c r="N404" s="63" t="s">
        <v>2236</v>
      </c>
      <c r="O404" s="63" t="str">
        <f>VLOOKUP(G404,'Sheet 1 (2)'!$H$4:$M$536,6,FALSE)</f>
        <v/>
      </c>
      <c r="P404" s="63" t="str">
        <f t="shared" si="46"/>
        <v xml:space="preserve">La meta fisica es igual al  56% de personas programadas en el Sub producto diagnóstico de catarata en establecimientos de salud con capacidad resolutiva. </v>
      </c>
      <c r="Q404" s="91" t="str">
        <f>VLOOKUP(G404,Hoja1!$C$4:$D$146,2,FALSE)</f>
        <v>56%*5001104</v>
      </c>
      <c r="R404" s="63" t="s">
        <v>498</v>
      </c>
      <c r="S404" s="63" t="s">
        <v>651</v>
      </c>
      <c r="T404" s="63" t="str">
        <f>VLOOKUP(G404,'Sheet 1 (2)'!$H$4:$O$536,8,FALSE)</f>
        <v/>
      </c>
      <c r="U404" s="63" t="str">
        <f t="shared" si="48"/>
        <v>SIS</v>
      </c>
      <c r="V404" s="63"/>
      <c r="W404" s="63" t="s">
        <v>304</v>
      </c>
      <c r="X404" s="63" t="str">
        <f>VLOOKUP(G404,'Sheet 1 (2)'!$H$4:$Q$536,10,FALSE)</f>
        <v/>
      </c>
      <c r="Y404" s="63" t="str">
        <f t="shared" si="40"/>
        <v/>
      </c>
      <c r="Z404" s="63" t="s">
        <v>2237</v>
      </c>
      <c r="AA404" s="63" t="s">
        <v>304</v>
      </c>
      <c r="AB404" s="63" t="str">
        <f>VLOOKUP(G404,'Sheet 1 (2)'!$H$4:$S$536,12,FALSE)</f>
        <v/>
      </c>
      <c r="AC404" s="63" t="str">
        <f t="shared" si="47"/>
        <v/>
      </c>
      <c r="AD404" s="63" t="s">
        <v>304</v>
      </c>
      <c r="AE404" s="63" t="str">
        <f>VLOOKUP(G404,'Sheet 1 (2)'!$H$4:$AF$536,25,FALSE)</f>
        <v/>
      </c>
      <c r="AF404" s="63" t="s">
        <v>632</v>
      </c>
      <c r="AG404" s="63" t="str">
        <f t="shared" si="42"/>
        <v/>
      </c>
      <c r="AH404" s="63" t="s">
        <v>301</v>
      </c>
      <c r="AI404" s="63" t="str">
        <f>VLOOKUP(G404,'Sheet 1 (2)'!$H$4:$AG$536,26,FALSE)</f>
        <v/>
      </c>
      <c r="AJ404" s="63" t="s">
        <v>329</v>
      </c>
      <c r="AK404" s="63" t="s">
        <v>2177</v>
      </c>
      <c r="AL404" s="63" t="str">
        <f>VLOOKUP(G404,'Sheet 1 (2)'!$H$4:$AH$536,27,FALSE)</f>
        <v/>
      </c>
      <c r="AM404" s="63" t="str">
        <f t="shared" si="52"/>
        <v>Lista de EESS con capacidad resolutiva//*Se puede usar las categprías //*En todo caso se podría porgramar según el HISS</v>
      </c>
      <c r="AN404" s="63">
        <v>1</v>
      </c>
      <c r="AO404" s="63">
        <f t="shared" si="53"/>
        <v>1</v>
      </c>
      <c r="AP404" s="63" t="s">
        <v>329</v>
      </c>
      <c r="AQ404" s="71" t="s">
        <v>2178</v>
      </c>
      <c r="AR404" s="71" t="s">
        <v>301</v>
      </c>
    </row>
    <row r="405" spans="1:44" ht="15.75" customHeight="1">
      <c r="A405" s="63" t="s">
        <v>1738</v>
      </c>
      <c r="B405" s="63" t="s">
        <v>128</v>
      </c>
      <c r="C405" s="63" t="s">
        <v>2172</v>
      </c>
      <c r="D405" s="63" t="s">
        <v>131</v>
      </c>
      <c r="E405" s="63" t="s">
        <v>2173</v>
      </c>
      <c r="F405" s="63" t="s">
        <v>132</v>
      </c>
      <c r="G405" s="63" t="s">
        <v>2238</v>
      </c>
      <c r="H405" s="63" t="s">
        <v>2239</v>
      </c>
      <c r="I405" s="63" t="s">
        <v>329</v>
      </c>
      <c r="J405" s="63"/>
      <c r="K405" s="63"/>
      <c r="L405" s="63" t="s">
        <v>1249</v>
      </c>
      <c r="M405" s="63" t="s">
        <v>2240</v>
      </c>
      <c r="N405" s="63" t="s">
        <v>2240</v>
      </c>
      <c r="O405" s="63" t="str">
        <f>VLOOKUP(G405,'Sheet 1 (2)'!$H$4:$M$536,6,FALSE)</f>
        <v/>
      </c>
      <c r="P405" s="63" t="str">
        <f t="shared" si="46"/>
        <v>La meta fisica es igual al 40% de personas programadas para diagnóstico de catarata en establecimientos de salud que no cuenten con capacidad resolutiva o 10% adicional al promedio de cirugías de catarata realizadas en los últimos 03 años mediante oferta móvil</v>
      </c>
      <c r="Q405" s="91" t="str">
        <f>VLOOKUP(G405,Hoja1!$C$4:$D$146,2,FALSE)</f>
        <v>40%*5001104</v>
      </c>
      <c r="R405" s="63" t="s">
        <v>498</v>
      </c>
      <c r="S405" s="63" t="s">
        <v>651</v>
      </c>
      <c r="T405" s="63" t="str">
        <f>VLOOKUP(G405,'Sheet 1 (2)'!$H$4:$O$536,8,FALSE)</f>
        <v/>
      </c>
      <c r="U405" s="63" t="str">
        <f t="shared" si="48"/>
        <v>SIS</v>
      </c>
      <c r="V405" s="63"/>
      <c r="W405" s="63" t="s">
        <v>304</v>
      </c>
      <c r="X405" s="63" t="str">
        <f>VLOOKUP(G405,'Sheet 1 (2)'!$H$4:$Q$536,10,FALSE)</f>
        <v/>
      </c>
      <c r="Y405" s="63" t="str">
        <f t="shared" si="40"/>
        <v/>
      </c>
      <c r="Z405" s="63" t="s">
        <v>2241</v>
      </c>
      <c r="AA405" s="63" t="s">
        <v>304</v>
      </c>
      <c r="AB405" s="63" t="str">
        <f>VLOOKUP(G405,'Sheet 1 (2)'!$H$4:$S$536,12,FALSE)</f>
        <v/>
      </c>
      <c r="AC405" s="63" t="str">
        <f t="shared" si="47"/>
        <v/>
      </c>
      <c r="AD405" s="63" t="s">
        <v>304</v>
      </c>
      <c r="AE405" s="63" t="str">
        <f>VLOOKUP(G405,'Sheet 1 (2)'!$H$4:$AF$536,25,FALSE)</f>
        <v/>
      </c>
      <c r="AF405" s="63" t="s">
        <v>2242</v>
      </c>
      <c r="AG405" s="63" t="str">
        <f t="shared" si="42"/>
        <v/>
      </c>
      <c r="AH405" s="63" t="s">
        <v>301</v>
      </c>
      <c r="AI405" s="63" t="str">
        <f>VLOOKUP(G405,'Sheet 1 (2)'!$H$4:$AG$536,26,FALSE)</f>
        <v/>
      </c>
      <c r="AJ405" s="63" t="s">
        <v>329</v>
      </c>
      <c r="AK405" s="63" t="s">
        <v>2177</v>
      </c>
      <c r="AL405" s="63" t="str">
        <f>VLOOKUP(G405,'Sheet 1 (2)'!$H$4:$AH$536,27,FALSE)</f>
        <v/>
      </c>
      <c r="AM405" s="63" t="str">
        <f t="shared" si="52"/>
        <v>Lista de EESS con capacidad resolutiva//*Se puede usar las categprías //*En todo caso se podría porgramar según el HISS</v>
      </c>
      <c r="AN405" s="63">
        <v>1</v>
      </c>
      <c r="AO405" s="63">
        <f t="shared" si="53"/>
        <v>1</v>
      </c>
      <c r="AP405" s="63" t="s">
        <v>329</v>
      </c>
      <c r="AQ405" s="71" t="s">
        <v>2178</v>
      </c>
      <c r="AR405" s="71" t="s">
        <v>301</v>
      </c>
    </row>
    <row r="406" spans="1:44" ht="15.75" customHeight="1">
      <c r="A406" s="63" t="s">
        <v>1738</v>
      </c>
      <c r="B406" s="63" t="s">
        <v>128</v>
      </c>
      <c r="C406" s="63" t="s">
        <v>2243</v>
      </c>
      <c r="D406" s="63" t="s">
        <v>137</v>
      </c>
      <c r="E406" s="63" t="s">
        <v>2244</v>
      </c>
      <c r="F406" s="63" t="s">
        <v>138</v>
      </c>
      <c r="G406" s="63" t="s">
        <v>2245</v>
      </c>
      <c r="H406" s="63" t="s">
        <v>2246</v>
      </c>
      <c r="I406" s="63" t="s">
        <v>329</v>
      </c>
      <c r="J406" s="63"/>
      <c r="K406" s="63"/>
      <c r="L406" s="63" t="s">
        <v>1795</v>
      </c>
      <c r="M406" s="63" t="s">
        <v>2247</v>
      </c>
      <c r="N406" s="63" t="s">
        <v>304</v>
      </c>
      <c r="O406" s="63" t="str">
        <f>VLOOKUP(G406,'Sheet 1 (2)'!$H$4:$M$536,6,FALSE)</f>
        <v/>
      </c>
      <c r="P406" s="63" t="str">
        <f t="shared" si="46"/>
        <v/>
      </c>
      <c r="Q406" s="63">
        <f>VLOOKUP(G406,Hoja1!$C$4:$D$146,2,FALSE)</f>
        <v>0</v>
      </c>
      <c r="R406" s="63" t="s">
        <v>651</v>
      </c>
      <c r="S406" s="63" t="s">
        <v>304</v>
      </c>
      <c r="T406" s="63" t="str">
        <f>VLOOKUP(G406,'Sheet 1 (2)'!$H$4:$O$536,8,FALSE)</f>
        <v/>
      </c>
      <c r="U406" s="63" t="str">
        <f t="shared" si="48"/>
        <v/>
      </c>
      <c r="V406" s="63"/>
      <c r="W406" s="63" t="s">
        <v>304</v>
      </c>
      <c r="X406" s="63" t="str">
        <f>VLOOKUP(G406,'Sheet 1 (2)'!$H$4:$Q$536,10,FALSE)</f>
        <v/>
      </c>
      <c r="Y406" s="63" t="str">
        <f t="shared" si="40"/>
        <v/>
      </c>
      <c r="Z406" s="63" t="s">
        <v>2248</v>
      </c>
      <c r="AA406" s="63" t="s">
        <v>304</v>
      </c>
      <c r="AB406" s="63" t="str">
        <f>VLOOKUP(G406,'Sheet 1 (2)'!$H$4:$S$536,12,FALSE)</f>
        <v/>
      </c>
      <c r="AC406" s="63" t="str">
        <f t="shared" si="47"/>
        <v/>
      </c>
      <c r="AD406" s="63" t="s">
        <v>304</v>
      </c>
      <c r="AE406" s="63" t="str">
        <f>VLOOKUP(G406,'Sheet 1 (2)'!$H$4:$AF$536,25,FALSE)</f>
        <v/>
      </c>
      <c r="AF406" s="63" t="s">
        <v>334</v>
      </c>
      <c r="AG406" s="63" t="str">
        <f t="shared" si="42"/>
        <v/>
      </c>
      <c r="AH406" s="63" t="s">
        <v>301</v>
      </c>
      <c r="AI406" s="63" t="str">
        <f>VLOOKUP(G406,'Sheet 1 (2)'!$H$4:$AG$536,26,FALSE)</f>
        <v/>
      </c>
      <c r="AJ406" s="63" t="s">
        <v>329</v>
      </c>
      <c r="AK406" s="63" t="s">
        <v>2249</v>
      </c>
      <c r="AL406" s="63" t="str">
        <f>VLOOKUP(G406,'Sheet 1 (2)'!$H$4:$AH$536,27,FALSE)</f>
        <v/>
      </c>
      <c r="AM406" s="63" t="str">
        <f t="shared" si="52"/>
        <v>Van a enviar base SIS afiliado, con una variable que identifique EESS.</v>
      </c>
      <c r="AN406" s="63">
        <v>1</v>
      </c>
      <c r="AO406" s="63">
        <f t="shared" si="53"/>
        <v>1</v>
      </c>
      <c r="AP406" s="71" t="s">
        <v>329</v>
      </c>
      <c r="AQ406" s="71" t="s">
        <v>329</v>
      </c>
      <c r="AR406" s="71" t="s">
        <v>329</v>
      </c>
    </row>
    <row r="407" spans="1:44" ht="15.75" customHeight="1">
      <c r="A407" s="63" t="s">
        <v>1738</v>
      </c>
      <c r="B407" s="63" t="s">
        <v>128</v>
      </c>
      <c r="C407" s="63" t="s">
        <v>2250</v>
      </c>
      <c r="D407" s="63" t="s">
        <v>133</v>
      </c>
      <c r="E407" s="63" t="s">
        <v>2251</v>
      </c>
      <c r="F407" s="63" t="s">
        <v>134</v>
      </c>
      <c r="G407" s="63" t="s">
        <v>2252</v>
      </c>
      <c r="H407" s="63" t="s">
        <v>2253</v>
      </c>
      <c r="I407" s="63" t="s">
        <v>329</v>
      </c>
      <c r="J407" s="63"/>
      <c r="K407" s="63"/>
      <c r="L407" s="63" t="s">
        <v>1234</v>
      </c>
      <c r="M407" s="63" t="s">
        <v>2254</v>
      </c>
      <c r="N407" s="63" t="s">
        <v>2254</v>
      </c>
      <c r="O407" s="63" t="str">
        <f>VLOOKUP(G407,'Sheet 1 (2)'!$H$4:$M$536,6,FALSE)</f>
        <v/>
      </c>
      <c r="P407" s="63" t="str">
        <f t="shared" si="46"/>
        <v>Corresponde  al 80% de niños(as) afiliados al SIS de 3 a 11 años de edad programados para referencia de pacientes con errores refractivos.</v>
      </c>
      <c r="Q407" s="91" t="str">
        <f>VLOOKUP(G407,Hoja1!$C$4:$D$146,2,FALSE)</f>
        <v>80%*5001304</v>
      </c>
      <c r="R407" s="63" t="s">
        <v>498</v>
      </c>
      <c r="S407" s="63" t="s">
        <v>304</v>
      </c>
      <c r="T407" s="63" t="str">
        <f>VLOOKUP(G407,'Sheet 1 (2)'!$H$4:$O$536,8,FALSE)</f>
        <v/>
      </c>
      <c r="U407" s="63" t="str">
        <f t="shared" si="48"/>
        <v/>
      </c>
      <c r="V407" s="63" t="s">
        <v>498</v>
      </c>
      <c r="W407" s="63" t="s">
        <v>304</v>
      </c>
      <c r="X407" s="63" t="str">
        <f>VLOOKUP(G407,'Sheet 1 (2)'!$H$4:$Q$536,10,FALSE)</f>
        <v/>
      </c>
      <c r="Y407" s="63" t="str">
        <f t="shared" si="40"/>
        <v/>
      </c>
      <c r="Z407" s="63" t="s">
        <v>2255</v>
      </c>
      <c r="AA407" s="63" t="s">
        <v>304</v>
      </c>
      <c r="AB407" s="63" t="str">
        <f>VLOOKUP(G407,'Sheet 1 (2)'!$H$4:$S$536,12,FALSE)</f>
        <v/>
      </c>
      <c r="AC407" s="63" t="str">
        <f t="shared" si="47"/>
        <v/>
      </c>
      <c r="AD407" s="63" t="s">
        <v>304</v>
      </c>
      <c r="AE407" s="63" t="str">
        <f>VLOOKUP(G407,'Sheet 1 (2)'!$H$4:$AF$536,25,FALSE)</f>
        <v/>
      </c>
      <c r="AF407" s="63" t="s">
        <v>418</v>
      </c>
      <c r="AG407" s="63" t="str">
        <f t="shared" si="42"/>
        <v/>
      </c>
      <c r="AH407" s="63" t="s">
        <v>329</v>
      </c>
      <c r="AI407" s="63" t="str">
        <f>VLOOKUP(G407,'Sheet 1 (2)'!$H$4:$AG$536,26,FALSE)</f>
        <v/>
      </c>
      <c r="AJ407" s="63" t="s">
        <v>329</v>
      </c>
      <c r="AK407" s="63" t="s">
        <v>304</v>
      </c>
      <c r="AL407" s="63" t="str">
        <f>VLOOKUP(G407,'Sheet 1 (2)'!$H$4:$AH$536,27,FALSE)</f>
        <v/>
      </c>
      <c r="AM407" s="63" t="str">
        <f t="shared" si="52"/>
        <v/>
      </c>
      <c r="AN407" s="63">
        <v>1</v>
      </c>
      <c r="AO407" s="63">
        <f t="shared" si="53"/>
        <v>1</v>
      </c>
      <c r="AP407" s="71" t="s">
        <v>329</v>
      </c>
      <c r="AQ407" s="71" t="s">
        <v>2178</v>
      </c>
      <c r="AR407" s="71" t="s">
        <v>301</v>
      </c>
    </row>
    <row r="408" spans="1:44" ht="15.75" customHeight="1">
      <c r="A408" s="63" t="s">
        <v>1738</v>
      </c>
      <c r="B408" s="63" t="s">
        <v>128</v>
      </c>
      <c r="C408" s="63" t="s">
        <v>2250</v>
      </c>
      <c r="D408" s="63" t="s">
        <v>133</v>
      </c>
      <c r="E408" s="63" t="s">
        <v>2251</v>
      </c>
      <c r="F408" s="63" t="s">
        <v>134</v>
      </c>
      <c r="G408" s="63" t="s">
        <v>2256</v>
      </c>
      <c r="H408" s="63" t="s">
        <v>2257</v>
      </c>
      <c r="I408" s="63" t="s">
        <v>329</v>
      </c>
      <c r="J408" s="63"/>
      <c r="K408" s="63"/>
      <c r="L408" s="63" t="s">
        <v>1795</v>
      </c>
      <c r="M408" s="63" t="s">
        <v>2258</v>
      </c>
      <c r="N408" s="63" t="s">
        <v>2258</v>
      </c>
      <c r="O408" s="63" t="str">
        <f>VLOOKUP(G408,'Sheet 1 (2)'!$H$4:$M$536,6,FALSE)</f>
        <v/>
      </c>
      <c r="P408" s="63" t="str">
        <f t="shared" si="46"/>
        <v>La meta fisica es igual  al 10% de niños de 3 a 11 años de edad programados del Sub producto Tamizaje y Detección de Errores Refractivos.</v>
      </c>
      <c r="Q408" s="91" t="str">
        <f>VLOOKUP(G408,Hoja1!$C$4:$D$146,2,FALSE)</f>
        <v>10%*5001301</v>
      </c>
      <c r="R408" s="63" t="s">
        <v>498</v>
      </c>
      <c r="S408" s="63" t="s">
        <v>304</v>
      </c>
      <c r="T408" s="63" t="str">
        <f>VLOOKUP(G408,'Sheet 1 (2)'!$H$4:$O$536,8,FALSE)</f>
        <v/>
      </c>
      <c r="U408" s="63" t="str">
        <f t="shared" si="48"/>
        <v/>
      </c>
      <c r="V408" s="63"/>
      <c r="W408" s="63" t="s">
        <v>304</v>
      </c>
      <c r="X408" s="63" t="str">
        <f>VLOOKUP(G408,'Sheet 1 (2)'!$H$4:$Q$536,10,FALSE)</f>
        <v/>
      </c>
      <c r="Y408" s="63" t="str">
        <f t="shared" si="40"/>
        <v/>
      </c>
      <c r="Z408" s="63" t="s">
        <v>2259</v>
      </c>
      <c r="AA408" s="63" t="s">
        <v>304</v>
      </c>
      <c r="AB408" s="63" t="str">
        <f>VLOOKUP(G408,'Sheet 1 (2)'!$H$4:$S$536,12,FALSE)</f>
        <v/>
      </c>
      <c r="AC408" s="63" t="str">
        <f t="shared" si="47"/>
        <v/>
      </c>
      <c r="AD408" s="63" t="s">
        <v>304</v>
      </c>
      <c r="AE408" s="63" t="str">
        <f>VLOOKUP(G408,'Sheet 1 (2)'!$H$4:$AF$536,25,FALSE)</f>
        <v/>
      </c>
      <c r="AF408" s="63" t="s">
        <v>2260</v>
      </c>
      <c r="AG408" s="63" t="str">
        <f t="shared" si="42"/>
        <v/>
      </c>
      <c r="AH408" s="63" t="s">
        <v>329</v>
      </c>
      <c r="AI408" s="63" t="str">
        <f>VLOOKUP(G408,'Sheet 1 (2)'!$H$4:$AG$536,26,FALSE)</f>
        <v/>
      </c>
      <c r="AJ408" s="63" t="s">
        <v>329</v>
      </c>
      <c r="AK408" s="63" t="s">
        <v>304</v>
      </c>
      <c r="AL408" s="63" t="str">
        <f>VLOOKUP(G408,'Sheet 1 (2)'!$H$4:$AH$536,27,FALSE)</f>
        <v/>
      </c>
      <c r="AM408" s="63" t="str">
        <f t="shared" si="52"/>
        <v/>
      </c>
      <c r="AN408" s="63">
        <v>1</v>
      </c>
      <c r="AO408" s="63">
        <f t="shared" si="53"/>
        <v>1</v>
      </c>
      <c r="AP408" s="71" t="s">
        <v>329</v>
      </c>
      <c r="AQ408" s="71" t="s">
        <v>2178</v>
      </c>
      <c r="AR408" s="71" t="s">
        <v>301</v>
      </c>
    </row>
    <row r="409" spans="1:44" ht="15.75" customHeight="1">
      <c r="A409" s="63" t="s">
        <v>1738</v>
      </c>
      <c r="B409" s="63" t="s">
        <v>128</v>
      </c>
      <c r="C409" s="63" t="s">
        <v>2250</v>
      </c>
      <c r="D409" s="63" t="s">
        <v>133</v>
      </c>
      <c r="E409" s="63" t="s">
        <v>2251</v>
      </c>
      <c r="F409" s="63" t="s">
        <v>134</v>
      </c>
      <c r="G409" s="63" t="s">
        <v>2261</v>
      </c>
      <c r="H409" s="63" t="s">
        <v>2262</v>
      </c>
      <c r="I409" s="63" t="s">
        <v>301</v>
      </c>
      <c r="J409" s="63"/>
      <c r="K409" s="63"/>
      <c r="L409" s="63" t="s">
        <v>1813</v>
      </c>
      <c r="M409" s="63" t="s">
        <v>2263</v>
      </c>
      <c r="N409" s="63" t="s">
        <v>2263</v>
      </c>
      <c r="O409" s="63" t="str">
        <f>VLOOKUP(G409,'Sheet 1 (2)'!$H$4:$M$536,6,FALSE)</f>
        <v/>
      </c>
      <c r="P409" s="63" t="str">
        <f t="shared" si="46"/>
        <v>La meta fisica es igual al  80% de niños de 3 a 11 años de edad programados del sub producto Evaluación y despistaje de Errores Refractivos afiliados al SIS.</v>
      </c>
      <c r="Q409" s="91" t="str">
        <f>VLOOKUP(G409,Hoja1!$C$4:$D$146,2,FALSE)</f>
        <v>80%*5001302</v>
      </c>
      <c r="R409" s="63" t="s">
        <v>498</v>
      </c>
      <c r="S409" s="63" t="s">
        <v>304</v>
      </c>
      <c r="T409" s="63" t="str">
        <f>VLOOKUP(G409,'Sheet 1 (2)'!$H$4:$O$536,8,FALSE)</f>
        <v/>
      </c>
      <c r="U409" s="63" t="str">
        <f t="shared" si="48"/>
        <v/>
      </c>
      <c r="V409" s="63"/>
      <c r="W409" s="63" t="s">
        <v>304</v>
      </c>
      <c r="X409" s="63" t="str">
        <f>VLOOKUP(G409,'Sheet 1 (2)'!$H$4:$Q$536,10,FALSE)</f>
        <v/>
      </c>
      <c r="Y409" s="63" t="str">
        <f t="shared" si="40"/>
        <v/>
      </c>
      <c r="Z409" s="63" t="s">
        <v>2264</v>
      </c>
      <c r="AA409" s="63" t="s">
        <v>304</v>
      </c>
      <c r="AB409" s="63" t="str">
        <f>VLOOKUP(G409,'Sheet 1 (2)'!$H$4:$S$536,12,FALSE)</f>
        <v/>
      </c>
      <c r="AC409" s="63" t="str">
        <f t="shared" si="47"/>
        <v/>
      </c>
      <c r="AD409" s="63" t="s">
        <v>304</v>
      </c>
      <c r="AE409" s="63" t="str">
        <f>VLOOKUP(G409,'Sheet 1 (2)'!$H$4:$AF$536,25,FALSE)</f>
        <v/>
      </c>
      <c r="AF409" s="63" t="s">
        <v>334</v>
      </c>
      <c r="AG409" s="63" t="str">
        <f t="shared" si="42"/>
        <v/>
      </c>
      <c r="AH409" s="63" t="s">
        <v>329</v>
      </c>
      <c r="AI409" s="63" t="str">
        <f>VLOOKUP(G409,'Sheet 1 (2)'!$H$4:$AG$536,26,FALSE)</f>
        <v/>
      </c>
      <c r="AJ409" s="63" t="s">
        <v>329</v>
      </c>
      <c r="AK409" s="63" t="s">
        <v>304</v>
      </c>
      <c r="AL409" s="63" t="str">
        <f>VLOOKUP(G409,'Sheet 1 (2)'!$H$4:$AH$536,27,FALSE)</f>
        <v/>
      </c>
      <c r="AM409" s="63" t="str">
        <f t="shared" si="52"/>
        <v/>
      </c>
      <c r="AN409" s="63">
        <v>1</v>
      </c>
      <c r="AO409" s="63">
        <f t="shared" si="53"/>
        <v>1</v>
      </c>
      <c r="AP409" s="71" t="s">
        <v>329</v>
      </c>
      <c r="AQ409" s="71" t="s">
        <v>2178</v>
      </c>
      <c r="AR409" s="71" t="s">
        <v>301</v>
      </c>
    </row>
    <row r="410" spans="1:44" ht="15.75" customHeight="1">
      <c r="A410" s="63" t="s">
        <v>1738</v>
      </c>
      <c r="B410" s="63" t="s">
        <v>128</v>
      </c>
      <c r="C410" s="63" t="s">
        <v>2250</v>
      </c>
      <c r="D410" s="63" t="s">
        <v>133</v>
      </c>
      <c r="E410" s="63" t="s">
        <v>2251</v>
      </c>
      <c r="F410" s="63" t="s">
        <v>134</v>
      </c>
      <c r="G410" s="63" t="s">
        <v>2265</v>
      </c>
      <c r="H410" s="63" t="s">
        <v>2266</v>
      </c>
      <c r="I410" s="63" t="s">
        <v>329</v>
      </c>
      <c r="J410" s="63"/>
      <c r="K410" s="63"/>
      <c r="L410" s="63" t="s">
        <v>1795</v>
      </c>
      <c r="M410" s="63" t="s">
        <v>2267</v>
      </c>
      <c r="N410" s="63" t="s">
        <v>2268</v>
      </c>
      <c r="O410" s="63" t="str">
        <f>VLOOKUP(G410,'Sheet 1 (2)'!$H$4:$M$536,6,FALSE)</f>
        <v/>
      </c>
      <c r="P410" s="63" t="str">
        <f t="shared" si="46"/>
        <v>La meta fisica es igual al  25% de niños(as) de 3 a 11 años de edad de seguro integral der salud.</v>
      </c>
      <c r="Q410" s="63">
        <f>VLOOKUP(G410,Hoja1!$C$4:$D$146,2,FALSE)</f>
        <v>0</v>
      </c>
      <c r="R410" s="63" t="s">
        <v>498</v>
      </c>
      <c r="S410" s="63" t="s">
        <v>304</v>
      </c>
      <c r="T410" s="63" t="str">
        <f>VLOOKUP(G410,'Sheet 1 (2)'!$H$4:$O$536,8,FALSE)</f>
        <v/>
      </c>
      <c r="U410" s="63" t="str">
        <f t="shared" si="48"/>
        <v/>
      </c>
      <c r="V410" s="63"/>
      <c r="W410" s="63" t="s">
        <v>304</v>
      </c>
      <c r="X410" s="63" t="str">
        <f>VLOOKUP(G410,'Sheet 1 (2)'!$H$4:$Q$536,10,FALSE)</f>
        <v/>
      </c>
      <c r="Y410" s="63" t="str">
        <f t="shared" si="40"/>
        <v/>
      </c>
      <c r="Z410" s="63" t="s">
        <v>2269</v>
      </c>
      <c r="AA410" s="63">
        <v>99173</v>
      </c>
      <c r="AB410" s="63" t="str">
        <f>VLOOKUP(G410,'Sheet 1 (2)'!$H$4:$S$536,12,FALSE)</f>
        <v/>
      </c>
      <c r="AC410" s="63">
        <f t="shared" si="47"/>
        <v>99173</v>
      </c>
      <c r="AD410" s="63" t="s">
        <v>304</v>
      </c>
      <c r="AE410" s="63" t="str">
        <f>VLOOKUP(G410,'Sheet 1 (2)'!$H$4:$AF$536,25,FALSE)</f>
        <v/>
      </c>
      <c r="AF410" s="63" t="s">
        <v>334</v>
      </c>
      <c r="AG410" s="63" t="str">
        <f t="shared" si="42"/>
        <v/>
      </c>
      <c r="AH410" s="63" t="s">
        <v>329</v>
      </c>
      <c r="AI410" s="63" t="str">
        <f>VLOOKUP(G410,'Sheet 1 (2)'!$H$4:$AG$536,26,FALSE)</f>
        <v/>
      </c>
      <c r="AJ410" s="63" t="s">
        <v>329</v>
      </c>
      <c r="AK410" s="63" t="s">
        <v>2270</v>
      </c>
      <c r="AL410" s="63" t="str">
        <f>VLOOKUP(G410,'Sheet 1 (2)'!$H$4:$AH$536,27,FALSE)</f>
        <v/>
      </c>
      <c r="AM410" s="63" t="str">
        <f t="shared" si="52"/>
        <v>Van a cambiar criterio de programación, la fuente será HISS</v>
      </c>
      <c r="AN410" s="63">
        <v>1</v>
      </c>
      <c r="AO410" s="63">
        <f t="shared" si="53"/>
        <v>1</v>
      </c>
      <c r="AP410" s="71" t="s">
        <v>329</v>
      </c>
      <c r="AQ410" s="71" t="s">
        <v>2178</v>
      </c>
      <c r="AR410" s="71" t="s">
        <v>301</v>
      </c>
    </row>
    <row r="411" spans="1:44" ht="15.75" customHeight="1">
      <c r="A411" s="63" t="s">
        <v>1738</v>
      </c>
      <c r="B411" s="63" t="s">
        <v>128</v>
      </c>
      <c r="C411" s="63" t="s">
        <v>2271</v>
      </c>
      <c r="D411" s="63" t="s">
        <v>135</v>
      </c>
      <c r="E411" s="63" t="s">
        <v>2272</v>
      </c>
      <c r="F411" s="63" t="s">
        <v>136</v>
      </c>
      <c r="G411" s="63" t="s">
        <v>2273</v>
      </c>
      <c r="H411" s="63" t="s">
        <v>2274</v>
      </c>
      <c r="I411" s="63" t="s">
        <v>329</v>
      </c>
      <c r="J411" s="63"/>
      <c r="K411" s="63"/>
      <c r="L411" s="63" t="s">
        <v>1821</v>
      </c>
      <c r="M411" s="63" t="s">
        <v>2275</v>
      </c>
      <c r="N411" s="63" t="s">
        <v>2275</v>
      </c>
      <c r="O411" s="63" t="str">
        <f>VLOOKUP(G411,'Sheet 1 (2)'!$H$4:$M$536,6,FALSE)</f>
        <v/>
      </c>
      <c r="P411" s="63" t="str">
        <f t="shared" si="46"/>
        <v>La meta fisica es igual al 100% de niños (as) de 3 a 11 años de edad programados en la Sub producto de tratamiento de errores refractivos.</v>
      </c>
      <c r="Q411" s="91" t="str">
        <f>VLOOKUP(G411,Hoja1!$C$4:$D$146,2,FALSE)</f>
        <v>70%*5001402</v>
      </c>
      <c r="R411" s="63" t="s">
        <v>498</v>
      </c>
      <c r="S411" s="63" t="s">
        <v>304</v>
      </c>
      <c r="T411" s="63" t="str">
        <f>VLOOKUP(G411,'Sheet 1 (2)'!$H$4:$O$536,8,FALSE)</f>
        <v/>
      </c>
      <c r="U411" s="63" t="str">
        <f t="shared" si="48"/>
        <v/>
      </c>
      <c r="V411" s="63" t="s">
        <v>498</v>
      </c>
      <c r="W411" s="63" t="s">
        <v>304</v>
      </c>
      <c r="X411" s="63" t="str">
        <f>VLOOKUP(G411,'Sheet 1 (2)'!$H$4:$Q$536,10,FALSE)</f>
        <v/>
      </c>
      <c r="Y411" s="63" t="str">
        <f t="shared" si="40"/>
        <v/>
      </c>
      <c r="Z411" s="63" t="s">
        <v>2276</v>
      </c>
      <c r="AA411" s="63" t="s">
        <v>304</v>
      </c>
      <c r="AB411" s="63" t="str">
        <f>VLOOKUP(G411,'Sheet 1 (2)'!$H$4:$S$536,12,FALSE)</f>
        <v/>
      </c>
      <c r="AC411" s="63" t="str">
        <f t="shared" si="47"/>
        <v/>
      </c>
      <c r="AD411" s="63" t="s">
        <v>304</v>
      </c>
      <c r="AE411" s="63" t="str">
        <f>VLOOKUP(G411,'Sheet 1 (2)'!$H$4:$AF$536,25,FALSE)</f>
        <v/>
      </c>
      <c r="AF411" s="63" t="s">
        <v>797</v>
      </c>
      <c r="AG411" s="63" t="str">
        <f t="shared" si="42"/>
        <v/>
      </c>
      <c r="AH411" s="63" t="s">
        <v>329</v>
      </c>
      <c r="AI411" s="63" t="str">
        <f>VLOOKUP(G411,'Sheet 1 (2)'!$H$4:$AG$536,26,FALSE)</f>
        <v/>
      </c>
      <c r="AJ411" s="63" t="s">
        <v>329</v>
      </c>
      <c r="AK411" s="63" t="s">
        <v>304</v>
      </c>
      <c r="AL411" s="63" t="str">
        <f>VLOOKUP(G411,'Sheet 1 (2)'!$H$4:$AH$536,27,FALSE)</f>
        <v/>
      </c>
      <c r="AM411" s="63" t="str">
        <f t="shared" si="52"/>
        <v/>
      </c>
      <c r="AN411" s="63">
        <v>1</v>
      </c>
      <c r="AO411" s="63">
        <f t="shared" si="53"/>
        <v>1</v>
      </c>
      <c r="AP411" s="71" t="s">
        <v>329</v>
      </c>
      <c r="AQ411" s="71" t="s">
        <v>2178</v>
      </c>
      <c r="AR411" s="71" t="s">
        <v>301</v>
      </c>
    </row>
    <row r="412" spans="1:44" ht="15.75" customHeight="1">
      <c r="A412" s="63" t="s">
        <v>1738</v>
      </c>
      <c r="B412" s="63" t="s">
        <v>128</v>
      </c>
      <c r="C412" s="63" t="s">
        <v>2271</v>
      </c>
      <c r="D412" s="63" t="s">
        <v>135</v>
      </c>
      <c r="E412" s="63" t="s">
        <v>2272</v>
      </c>
      <c r="F412" s="63" t="s">
        <v>136</v>
      </c>
      <c r="G412" s="63" t="s">
        <v>2277</v>
      </c>
      <c r="H412" s="63" t="s">
        <v>2278</v>
      </c>
      <c r="I412" s="63" t="s">
        <v>329</v>
      </c>
      <c r="J412" s="63"/>
      <c r="K412" s="63"/>
      <c r="L412" s="63" t="s">
        <v>1249</v>
      </c>
      <c r="M412" s="63" t="s">
        <v>2279</v>
      </c>
      <c r="N412" s="63" t="s">
        <v>2279</v>
      </c>
      <c r="O412" s="63" t="str">
        <f>VLOOKUP(G412,'Sheet 1 (2)'!$H$4:$M$536,6,FALSE)</f>
        <v/>
      </c>
      <c r="P412" s="63" t="str">
        <f t="shared" si="46"/>
        <v>La meta fisica es igual al 100% de niños(as) de 3 a 11 años de edad afiliados al SIS programados para diagnóstico definitivo de errores refractivos en establecimientos con capacidad resolutiva.</v>
      </c>
      <c r="Q412" s="91" t="str">
        <f>VLOOKUP(G412,Hoja1!$C$4:$D$146,2,FALSE)</f>
        <v>100%*5001301</v>
      </c>
      <c r="R412" s="63" t="s">
        <v>498</v>
      </c>
      <c r="S412" s="63" t="s">
        <v>304</v>
      </c>
      <c r="T412" s="63" t="str">
        <f>VLOOKUP(G412,'Sheet 1 (2)'!$H$4:$O$536,8,FALSE)</f>
        <v/>
      </c>
      <c r="U412" s="63" t="str">
        <f t="shared" si="48"/>
        <v/>
      </c>
      <c r="V412" s="63"/>
      <c r="W412" s="63" t="s">
        <v>304</v>
      </c>
      <c r="X412" s="63" t="str">
        <f>VLOOKUP(G412,'Sheet 1 (2)'!$H$4:$Q$536,10,FALSE)</f>
        <v/>
      </c>
      <c r="Y412" s="63" t="str">
        <f t="shared" si="40"/>
        <v/>
      </c>
      <c r="Z412" s="63" t="s">
        <v>2280</v>
      </c>
      <c r="AA412" s="63" t="s">
        <v>304</v>
      </c>
      <c r="AB412" s="63" t="str">
        <f>VLOOKUP(G412,'Sheet 1 (2)'!$H$4:$S$536,12,FALSE)</f>
        <v/>
      </c>
      <c r="AC412" s="63" t="str">
        <f t="shared" si="47"/>
        <v/>
      </c>
      <c r="AD412" s="63" t="s">
        <v>304</v>
      </c>
      <c r="AE412" s="63" t="str">
        <f>VLOOKUP(G412,'Sheet 1 (2)'!$H$4:$AF$536,25,FALSE)</f>
        <v/>
      </c>
      <c r="AF412" s="63" t="s">
        <v>418</v>
      </c>
      <c r="AG412" s="63" t="str">
        <f t="shared" si="42"/>
        <v/>
      </c>
      <c r="AH412" s="63" t="s">
        <v>329</v>
      </c>
      <c r="AI412" s="63" t="str">
        <f>VLOOKUP(G412,'Sheet 1 (2)'!$H$4:$AG$536,26,FALSE)</f>
        <v/>
      </c>
      <c r="AJ412" s="63" t="s">
        <v>329</v>
      </c>
      <c r="AK412" s="63" t="s">
        <v>304</v>
      </c>
      <c r="AL412" s="63" t="str">
        <f>VLOOKUP(G412,'Sheet 1 (2)'!$H$4:$AH$536,27,FALSE)</f>
        <v/>
      </c>
      <c r="AM412" s="63" t="str">
        <f t="shared" si="52"/>
        <v/>
      </c>
      <c r="AN412" s="63">
        <v>1</v>
      </c>
      <c r="AO412" s="63">
        <f t="shared" si="53"/>
        <v>1</v>
      </c>
      <c r="AP412" s="71" t="s">
        <v>329</v>
      </c>
      <c r="AQ412" s="71" t="s">
        <v>2178</v>
      </c>
      <c r="AR412" s="71" t="s">
        <v>301</v>
      </c>
    </row>
    <row r="413" spans="1:44" ht="15.75" customHeight="1">
      <c r="A413" s="63" t="s">
        <v>1738</v>
      </c>
      <c r="B413" s="63" t="s">
        <v>128</v>
      </c>
      <c r="C413" s="63" t="s">
        <v>2271</v>
      </c>
      <c r="D413" s="63" t="s">
        <v>135</v>
      </c>
      <c r="E413" s="63" t="s">
        <v>2272</v>
      </c>
      <c r="F413" s="63" t="s">
        <v>136</v>
      </c>
      <c r="G413" s="63" t="s">
        <v>2281</v>
      </c>
      <c r="H413" s="63" t="s">
        <v>2282</v>
      </c>
      <c r="I413" s="63" t="s">
        <v>329</v>
      </c>
      <c r="J413" s="63"/>
      <c r="K413" s="63"/>
      <c r="L413" s="63" t="s">
        <v>1249</v>
      </c>
      <c r="M413" s="63" t="s">
        <v>2283</v>
      </c>
      <c r="N413" s="63" t="s">
        <v>2284</v>
      </c>
      <c r="O413" s="63" t="str">
        <f>VLOOKUP(G413,'Sheet 1 (2)'!$H$4:$M$536,6,FALSE)</f>
        <v/>
      </c>
      <c r="P413" s="63" t="str">
        <f t="shared" si="46"/>
        <v xml:space="preserve">La meta fisica es igual al 100% de niños(as) de 3 a 11 años programados para diagnóstico de errores refractivos en establecimientos de salud que no cuentan con capacidad resolutiva. </v>
      </c>
      <c r="Q413" s="91" t="str">
        <f>VLOOKUP(G413,Hoja1!$C$4:$D$146,2,FALSE)</f>
        <v>100%*5001301</v>
      </c>
      <c r="R413" s="63" t="s">
        <v>498</v>
      </c>
      <c r="S413" s="63" t="s">
        <v>304</v>
      </c>
      <c r="T413" s="63" t="str">
        <f>VLOOKUP(G413,'Sheet 1 (2)'!$H$4:$O$536,8,FALSE)</f>
        <v/>
      </c>
      <c r="U413" s="63" t="str">
        <f t="shared" si="48"/>
        <v/>
      </c>
      <c r="V413" s="63"/>
      <c r="W413" s="63" t="s">
        <v>304</v>
      </c>
      <c r="X413" s="63" t="str">
        <f>VLOOKUP(G413,'Sheet 1 (2)'!$H$4:$Q$536,10,FALSE)</f>
        <v/>
      </c>
      <c r="Y413" s="63" t="str">
        <f t="shared" si="40"/>
        <v/>
      </c>
      <c r="Z413" s="63" t="s">
        <v>2280</v>
      </c>
      <c r="AA413" s="63" t="s">
        <v>304</v>
      </c>
      <c r="AB413" s="63" t="str">
        <f>VLOOKUP(G413,'Sheet 1 (2)'!$H$4:$S$536,12,FALSE)</f>
        <v/>
      </c>
      <c r="AC413" s="63" t="str">
        <f t="shared" si="47"/>
        <v/>
      </c>
      <c r="AD413" s="63" t="s">
        <v>304</v>
      </c>
      <c r="AE413" s="63" t="str">
        <f>VLOOKUP(G413,'Sheet 1 (2)'!$H$4:$AF$536,25,FALSE)</f>
        <v/>
      </c>
      <c r="AF413" s="63" t="s">
        <v>555</v>
      </c>
      <c r="AG413" s="63" t="str">
        <f t="shared" si="42"/>
        <v/>
      </c>
      <c r="AH413" s="63" t="s">
        <v>329</v>
      </c>
      <c r="AI413" s="63" t="str">
        <f>VLOOKUP(G413,'Sheet 1 (2)'!$H$4:$AG$536,26,FALSE)</f>
        <v/>
      </c>
      <c r="AJ413" s="63" t="s">
        <v>329</v>
      </c>
      <c r="AK413" s="63" t="s">
        <v>304</v>
      </c>
      <c r="AL413" s="63" t="str">
        <f>VLOOKUP(G413,'Sheet 1 (2)'!$H$4:$AH$536,27,FALSE)</f>
        <v/>
      </c>
      <c r="AM413" s="63" t="str">
        <f t="shared" si="52"/>
        <v/>
      </c>
      <c r="AN413" s="63">
        <v>1</v>
      </c>
      <c r="AO413" s="63">
        <f t="shared" si="53"/>
        <v>1</v>
      </c>
      <c r="AP413" s="71" t="s">
        <v>329</v>
      </c>
      <c r="AQ413" s="71" t="s">
        <v>2178</v>
      </c>
      <c r="AR413" s="71" t="s">
        <v>301</v>
      </c>
    </row>
    <row r="414" spans="1:44" ht="15.75" customHeight="1">
      <c r="A414" s="63" t="s">
        <v>1738</v>
      </c>
      <c r="B414" s="63" t="s">
        <v>128</v>
      </c>
      <c r="C414" s="63" t="s">
        <v>2243</v>
      </c>
      <c r="D414" s="63" t="s">
        <v>137</v>
      </c>
      <c r="E414" s="63" t="s">
        <v>2244</v>
      </c>
      <c r="F414" s="63" t="s">
        <v>138</v>
      </c>
      <c r="G414" s="63" t="s">
        <v>2285</v>
      </c>
      <c r="H414" s="63" t="s">
        <v>2286</v>
      </c>
      <c r="I414" s="63" t="s">
        <v>329</v>
      </c>
      <c r="J414" s="63"/>
      <c r="K414" s="63"/>
      <c r="L414" s="63" t="s">
        <v>1795</v>
      </c>
      <c r="M414" s="63" t="s">
        <v>2287</v>
      </c>
      <c r="N414" s="63" t="s">
        <v>304</v>
      </c>
      <c r="O414" s="63" t="str">
        <f>VLOOKUP(G414,'Sheet 1 (2)'!$H$4:$M$536,6,FALSE)</f>
        <v/>
      </c>
      <c r="P414" s="63" t="str">
        <f t="shared" si="46"/>
        <v/>
      </c>
      <c r="Q414" s="63">
        <f>VLOOKUP(G414,Hoja1!$C$4:$D$146,2,FALSE)</f>
        <v>0</v>
      </c>
      <c r="R414" s="63" t="s">
        <v>651</v>
      </c>
      <c r="S414" s="63" t="s">
        <v>304</v>
      </c>
      <c r="T414" s="63" t="str">
        <f>VLOOKUP(G414,'Sheet 1 (2)'!$H$4:$O$536,8,FALSE)</f>
        <v/>
      </c>
      <c r="U414" s="63" t="str">
        <f t="shared" si="48"/>
        <v/>
      </c>
      <c r="V414" s="63"/>
      <c r="W414" s="63" t="s">
        <v>304</v>
      </c>
      <c r="X414" s="63" t="str">
        <f>VLOOKUP(G414,'Sheet 1 (2)'!$H$4:$Q$536,10,FALSE)</f>
        <v/>
      </c>
      <c r="Y414" s="63" t="str">
        <f t="shared" si="40"/>
        <v/>
      </c>
      <c r="Z414" s="63" t="s">
        <v>2248</v>
      </c>
      <c r="AA414" s="63" t="s">
        <v>304</v>
      </c>
      <c r="AB414" s="63" t="str">
        <f>VLOOKUP(G414,'Sheet 1 (2)'!$H$4:$S$536,12,FALSE)</f>
        <v/>
      </c>
      <c r="AC414" s="63" t="str">
        <f t="shared" si="47"/>
        <v/>
      </c>
      <c r="AD414" s="63" t="s">
        <v>304</v>
      </c>
      <c r="AE414" s="63" t="str">
        <f>VLOOKUP(G414,'Sheet 1 (2)'!$H$4:$AF$536,25,FALSE)</f>
        <v/>
      </c>
      <c r="AF414" s="63" t="s">
        <v>334</v>
      </c>
      <c r="AG414" s="63" t="str">
        <f t="shared" si="42"/>
        <v/>
      </c>
      <c r="AH414" s="63" t="s">
        <v>301</v>
      </c>
      <c r="AI414" s="63" t="str">
        <f>VLOOKUP(G414,'Sheet 1 (2)'!$H$4:$AG$536,26,FALSE)</f>
        <v/>
      </c>
      <c r="AJ414" s="63" t="s">
        <v>329</v>
      </c>
      <c r="AK414" s="63" t="s">
        <v>2249</v>
      </c>
      <c r="AL414" s="63" t="str">
        <f>VLOOKUP(G414,'Sheet 1 (2)'!$H$4:$AH$536,27,FALSE)</f>
        <v/>
      </c>
      <c r="AM414" s="63" t="str">
        <f t="shared" si="52"/>
        <v>Van a enviar base SIS afiliado, con una variable que identifique EESS.</v>
      </c>
      <c r="AN414" s="63">
        <v>1</v>
      </c>
      <c r="AO414" s="63">
        <f t="shared" si="53"/>
        <v>1</v>
      </c>
      <c r="AP414" s="71" t="s">
        <v>329</v>
      </c>
      <c r="AQ414" s="71" t="s">
        <v>329</v>
      </c>
      <c r="AR414" s="71" t="s">
        <v>329</v>
      </c>
    </row>
    <row r="415" spans="1:44" ht="15.75" customHeight="1">
      <c r="A415" s="63" t="s">
        <v>1738</v>
      </c>
      <c r="B415" s="63" t="s">
        <v>128</v>
      </c>
      <c r="C415" s="63" t="s">
        <v>2243</v>
      </c>
      <c r="D415" s="63" t="s">
        <v>137</v>
      </c>
      <c r="E415" s="63" t="s">
        <v>2244</v>
      </c>
      <c r="F415" s="63" t="s">
        <v>138</v>
      </c>
      <c r="G415" s="63" t="s">
        <v>2288</v>
      </c>
      <c r="H415" s="63" t="s">
        <v>2289</v>
      </c>
      <c r="I415" s="63" t="s">
        <v>329</v>
      </c>
      <c r="J415" s="63"/>
      <c r="K415" s="63"/>
      <c r="L415" s="63" t="s">
        <v>1795</v>
      </c>
      <c r="M415" s="63" t="s">
        <v>2290</v>
      </c>
      <c r="N415" s="63" t="s">
        <v>304</v>
      </c>
      <c r="O415" s="63" t="str">
        <f>VLOOKUP(G415,'Sheet 1 (2)'!$H$4:$M$536,6,FALSE)</f>
        <v/>
      </c>
      <c r="P415" s="63" t="str">
        <f t="shared" si="46"/>
        <v/>
      </c>
      <c r="Q415" s="63">
        <f>VLOOKUP(G415,Hoja1!$C$4:$D$146,2,FALSE)</f>
        <v>0</v>
      </c>
      <c r="R415" s="63" t="s">
        <v>651</v>
      </c>
      <c r="S415" s="63" t="s">
        <v>304</v>
      </c>
      <c r="T415" s="63" t="str">
        <f>VLOOKUP(G415,'Sheet 1 (2)'!$H$4:$O$536,8,FALSE)</f>
        <v/>
      </c>
      <c r="U415" s="63" t="str">
        <f t="shared" si="48"/>
        <v/>
      </c>
      <c r="V415" s="63"/>
      <c r="W415" s="63" t="s">
        <v>304</v>
      </c>
      <c r="X415" s="63" t="str">
        <f>VLOOKUP(G415,'Sheet 1 (2)'!$H$4:$Q$536,10,FALSE)</f>
        <v/>
      </c>
      <c r="Y415" s="63" t="str">
        <f t="shared" si="40"/>
        <v/>
      </c>
      <c r="Z415" s="63" t="s">
        <v>2291</v>
      </c>
      <c r="AA415" s="63" t="s">
        <v>304</v>
      </c>
      <c r="AB415" s="63" t="str">
        <f>VLOOKUP(G415,'Sheet 1 (2)'!$H$4:$S$536,12,FALSE)</f>
        <v/>
      </c>
      <c r="AC415" s="63" t="str">
        <f t="shared" si="47"/>
        <v/>
      </c>
      <c r="AD415" s="63" t="s">
        <v>304</v>
      </c>
      <c r="AE415" s="63" t="str">
        <f>VLOOKUP(G415,'Sheet 1 (2)'!$H$4:$AF$536,25,FALSE)</f>
        <v/>
      </c>
      <c r="AF415" s="63" t="s">
        <v>334</v>
      </c>
      <c r="AG415" s="63" t="str">
        <f t="shared" si="42"/>
        <v/>
      </c>
      <c r="AH415" s="63" t="s">
        <v>301</v>
      </c>
      <c r="AI415" s="63" t="str">
        <f>VLOOKUP(G415,'Sheet 1 (2)'!$H$4:$AG$536,26,FALSE)</f>
        <v/>
      </c>
      <c r="AJ415" s="63" t="s">
        <v>329</v>
      </c>
      <c r="AK415" s="63" t="s">
        <v>2249</v>
      </c>
      <c r="AL415" s="63" t="str">
        <f>VLOOKUP(G415,'Sheet 1 (2)'!$H$4:$AH$536,27,FALSE)</f>
        <v/>
      </c>
      <c r="AM415" s="63" t="str">
        <f t="shared" si="52"/>
        <v>Van a enviar base SIS afiliado, con una variable que identifique EESS.</v>
      </c>
      <c r="AN415" s="63">
        <v>1</v>
      </c>
      <c r="AO415" s="63">
        <f t="shared" si="53"/>
        <v>1</v>
      </c>
      <c r="AP415" s="71" t="s">
        <v>329</v>
      </c>
      <c r="AQ415" s="71" t="s">
        <v>329</v>
      </c>
      <c r="AR415" s="71" t="s">
        <v>329</v>
      </c>
    </row>
    <row r="416" spans="1:44" ht="15.75" customHeight="1">
      <c r="A416" s="63" t="s">
        <v>1738</v>
      </c>
      <c r="B416" s="63" t="s">
        <v>128</v>
      </c>
      <c r="C416" s="63" t="s">
        <v>2243</v>
      </c>
      <c r="D416" s="63" t="s">
        <v>137</v>
      </c>
      <c r="E416" s="63" t="s">
        <v>2244</v>
      </c>
      <c r="F416" s="63" t="s">
        <v>138</v>
      </c>
      <c r="G416" s="63" t="s">
        <v>2292</v>
      </c>
      <c r="H416" s="63" t="s">
        <v>2293</v>
      </c>
      <c r="I416" s="63" t="s">
        <v>329</v>
      </c>
      <c r="J416" s="63"/>
      <c r="K416" s="63"/>
      <c r="L416" s="63" t="s">
        <v>1795</v>
      </c>
      <c r="M416" s="63" t="s">
        <v>2294</v>
      </c>
      <c r="N416" s="63" t="s">
        <v>304</v>
      </c>
      <c r="O416" s="63" t="str">
        <f>VLOOKUP(G416,'Sheet 1 (2)'!$H$4:$M$536,6,FALSE)</f>
        <v/>
      </c>
      <c r="P416" s="63" t="str">
        <f t="shared" si="46"/>
        <v/>
      </c>
      <c r="Q416" s="63">
        <f>VLOOKUP(G416,Hoja1!$C$4:$D$146,2,FALSE)</f>
        <v>0</v>
      </c>
      <c r="R416" s="63" t="s">
        <v>651</v>
      </c>
      <c r="S416" s="63" t="s">
        <v>304</v>
      </c>
      <c r="T416" s="63" t="str">
        <f>VLOOKUP(G416,'Sheet 1 (2)'!$H$4:$O$536,8,FALSE)</f>
        <v/>
      </c>
      <c r="U416" s="63" t="str">
        <f t="shared" si="48"/>
        <v/>
      </c>
      <c r="V416" s="63"/>
      <c r="W416" s="63" t="s">
        <v>304</v>
      </c>
      <c r="X416" s="63" t="str">
        <f>VLOOKUP(G416,'Sheet 1 (2)'!$H$4:$Q$536,10,FALSE)</f>
        <v/>
      </c>
      <c r="Y416" s="63" t="str">
        <f t="shared" si="40"/>
        <v/>
      </c>
      <c r="Z416" s="63" t="s">
        <v>2291</v>
      </c>
      <c r="AA416" s="63" t="s">
        <v>304</v>
      </c>
      <c r="AB416" s="63" t="str">
        <f>VLOOKUP(G416,'Sheet 1 (2)'!$H$4:$S$536,12,FALSE)</f>
        <v/>
      </c>
      <c r="AC416" s="63" t="str">
        <f t="shared" si="47"/>
        <v/>
      </c>
      <c r="AD416" s="63" t="s">
        <v>304</v>
      </c>
      <c r="AE416" s="63" t="str">
        <f>VLOOKUP(G416,'Sheet 1 (2)'!$H$4:$AF$536,25,FALSE)</f>
        <v/>
      </c>
      <c r="AF416" s="63" t="s">
        <v>334</v>
      </c>
      <c r="AG416" s="63" t="str">
        <f t="shared" si="42"/>
        <v/>
      </c>
      <c r="AH416" s="63" t="s">
        <v>301</v>
      </c>
      <c r="AI416" s="63" t="str">
        <f>VLOOKUP(G416,'Sheet 1 (2)'!$H$4:$AG$536,26,FALSE)</f>
        <v/>
      </c>
      <c r="AJ416" s="63" t="s">
        <v>329</v>
      </c>
      <c r="AK416" s="63" t="s">
        <v>2249</v>
      </c>
      <c r="AL416" s="63" t="str">
        <f>VLOOKUP(G416,'Sheet 1 (2)'!$H$4:$AH$536,27,FALSE)</f>
        <v/>
      </c>
      <c r="AM416" s="63" t="str">
        <f t="shared" si="52"/>
        <v>Van a enviar base SIS afiliado, con una variable que identifique EESS.</v>
      </c>
      <c r="AN416" s="63">
        <v>1</v>
      </c>
      <c r="AO416" s="63">
        <f t="shared" si="53"/>
        <v>1</v>
      </c>
      <c r="AP416" s="71" t="s">
        <v>329</v>
      </c>
      <c r="AQ416" s="71" t="s">
        <v>329</v>
      </c>
      <c r="AR416" s="71" t="s">
        <v>329</v>
      </c>
    </row>
    <row r="417" spans="1:44" ht="15.75" customHeight="1">
      <c r="A417" s="63" t="s">
        <v>1738</v>
      </c>
      <c r="B417" s="63" t="s">
        <v>128</v>
      </c>
      <c r="C417" s="63" t="s">
        <v>2243</v>
      </c>
      <c r="D417" s="63" t="s">
        <v>137</v>
      </c>
      <c r="E417" s="63" t="s">
        <v>2244</v>
      </c>
      <c r="F417" s="63" t="s">
        <v>138</v>
      </c>
      <c r="G417" s="63" t="s">
        <v>2295</v>
      </c>
      <c r="H417" s="63" t="s">
        <v>2296</v>
      </c>
      <c r="I417" s="63" t="s">
        <v>329</v>
      </c>
      <c r="J417" s="63"/>
      <c r="K417" s="63"/>
      <c r="L417" s="63" t="s">
        <v>1795</v>
      </c>
      <c r="M417" s="63" t="s">
        <v>2297</v>
      </c>
      <c r="N417" s="63" t="s">
        <v>304</v>
      </c>
      <c r="O417" s="63" t="str">
        <f>VLOOKUP(G417,'Sheet 1 (2)'!$H$4:$M$536,6,FALSE)</f>
        <v/>
      </c>
      <c r="P417" s="63" t="str">
        <f t="shared" si="46"/>
        <v/>
      </c>
      <c r="Q417" s="63">
        <f>VLOOKUP(G417,Hoja1!$C$4:$D$146,2,FALSE)</f>
        <v>0</v>
      </c>
      <c r="R417" s="63" t="s">
        <v>651</v>
      </c>
      <c r="S417" s="63" t="s">
        <v>304</v>
      </c>
      <c r="T417" s="63" t="str">
        <f>VLOOKUP(G417,'Sheet 1 (2)'!$H$4:$O$536,8,FALSE)</f>
        <v/>
      </c>
      <c r="U417" s="63" t="str">
        <f t="shared" si="48"/>
        <v/>
      </c>
      <c r="V417" s="63"/>
      <c r="W417" s="63" t="s">
        <v>304</v>
      </c>
      <c r="X417" s="63" t="str">
        <f>VLOOKUP(G417,'Sheet 1 (2)'!$H$4:$Q$536,10,FALSE)</f>
        <v/>
      </c>
      <c r="Y417" s="63" t="str">
        <f t="shared" si="40"/>
        <v/>
      </c>
      <c r="Z417" s="63" t="s">
        <v>2298</v>
      </c>
      <c r="AA417" s="63" t="s">
        <v>304</v>
      </c>
      <c r="AB417" s="63" t="str">
        <f>VLOOKUP(G417,'Sheet 1 (2)'!$H$4:$S$536,12,FALSE)</f>
        <v/>
      </c>
      <c r="AC417" s="63" t="str">
        <f t="shared" si="47"/>
        <v/>
      </c>
      <c r="AD417" s="63" t="s">
        <v>304</v>
      </c>
      <c r="AE417" s="63" t="str">
        <f>VLOOKUP(G417,'Sheet 1 (2)'!$H$4:$AF$536,25,FALSE)</f>
        <v/>
      </c>
      <c r="AF417" s="63" t="s">
        <v>334</v>
      </c>
      <c r="AG417" s="63" t="str">
        <f t="shared" si="42"/>
        <v/>
      </c>
      <c r="AH417" s="63" t="s">
        <v>301</v>
      </c>
      <c r="AI417" s="63" t="str">
        <f>VLOOKUP(G417,'Sheet 1 (2)'!$H$4:$AG$536,26,FALSE)</f>
        <v/>
      </c>
      <c r="AJ417" s="63" t="s">
        <v>329</v>
      </c>
      <c r="AK417" s="63" t="s">
        <v>2249</v>
      </c>
      <c r="AL417" s="63" t="str">
        <f>VLOOKUP(G417,'Sheet 1 (2)'!$H$4:$AH$536,27,FALSE)</f>
        <v/>
      </c>
      <c r="AM417" s="63" t="str">
        <f t="shared" si="52"/>
        <v>Van a enviar base SIS afiliado, con una variable que identifique EESS.</v>
      </c>
      <c r="AN417" s="63">
        <v>1</v>
      </c>
      <c r="AO417" s="63">
        <f t="shared" si="53"/>
        <v>1</v>
      </c>
      <c r="AP417" s="71" t="s">
        <v>329</v>
      </c>
      <c r="AQ417" s="71" t="s">
        <v>329</v>
      </c>
      <c r="AR417" s="71" t="s">
        <v>329</v>
      </c>
    </row>
    <row r="418" spans="1:44" ht="15.75" customHeight="1">
      <c r="A418" s="63" t="s">
        <v>1738</v>
      </c>
      <c r="B418" s="63" t="s">
        <v>128</v>
      </c>
      <c r="C418" s="63" t="s">
        <v>2243</v>
      </c>
      <c r="D418" s="63" t="s">
        <v>137</v>
      </c>
      <c r="E418" s="63" t="s">
        <v>2244</v>
      </c>
      <c r="F418" s="63" t="s">
        <v>138</v>
      </c>
      <c r="G418" s="63" t="s">
        <v>2299</v>
      </c>
      <c r="H418" s="63" t="s">
        <v>2300</v>
      </c>
      <c r="I418" s="63" t="s">
        <v>329</v>
      </c>
      <c r="J418" s="63"/>
      <c r="K418" s="63"/>
      <c r="L418" s="63" t="s">
        <v>2301</v>
      </c>
      <c r="M418" s="63" t="s">
        <v>2302</v>
      </c>
      <c r="N418" s="63" t="s">
        <v>304</v>
      </c>
      <c r="O418" s="63" t="str">
        <f>VLOOKUP(G418,'Sheet 1 (2)'!$H$4:$M$536,6,FALSE)</f>
        <v/>
      </c>
      <c r="P418" s="63" t="str">
        <f t="shared" si="46"/>
        <v/>
      </c>
      <c r="Q418" s="63">
        <f>VLOOKUP(G418,Hoja1!$C$4:$D$146,2,FALSE)</f>
        <v>0</v>
      </c>
      <c r="R418" s="63" t="s">
        <v>2303</v>
      </c>
      <c r="S418" s="63" t="s">
        <v>304</v>
      </c>
      <c r="T418" s="63" t="str">
        <f>VLOOKUP(G418,'Sheet 1 (2)'!$H$4:$O$536,8,FALSE)</f>
        <v/>
      </c>
      <c r="U418" s="63" t="str">
        <f t="shared" si="48"/>
        <v/>
      </c>
      <c r="V418" s="63"/>
      <c r="W418" s="63" t="s">
        <v>304</v>
      </c>
      <c r="X418" s="63" t="str">
        <f>VLOOKUP(G418,'Sheet 1 (2)'!$H$4:$Q$536,10,FALSE)</f>
        <v/>
      </c>
      <c r="Y418" s="63" t="str">
        <f t="shared" si="40"/>
        <v/>
      </c>
      <c r="Z418" s="63"/>
      <c r="AA418" s="63" t="s">
        <v>304</v>
      </c>
      <c r="AB418" s="63" t="str">
        <f>VLOOKUP(G418,'Sheet 1 (2)'!$H$4:$S$536,12,FALSE)</f>
        <v/>
      </c>
      <c r="AC418" s="63" t="str">
        <f t="shared" si="47"/>
        <v/>
      </c>
      <c r="AD418" s="63" t="s">
        <v>304</v>
      </c>
      <c r="AE418" s="63" t="str">
        <f>VLOOKUP(G418,'Sheet 1 (2)'!$H$4:$AF$536,25,FALSE)</f>
        <v/>
      </c>
      <c r="AF418" s="63" t="s">
        <v>307</v>
      </c>
      <c r="AG418" s="63" t="str">
        <f t="shared" si="42"/>
        <v/>
      </c>
      <c r="AH418" s="63" t="s">
        <v>301</v>
      </c>
      <c r="AI418" s="63" t="str">
        <f>VLOOKUP(G418,'Sheet 1 (2)'!$H$4:$AG$536,26,FALSE)</f>
        <v/>
      </c>
      <c r="AJ418" s="63" t="s">
        <v>301</v>
      </c>
      <c r="AK418" s="63" t="s">
        <v>2304</v>
      </c>
      <c r="AL418" s="63" t="str">
        <f>VLOOKUP(G418,'Sheet 1 (2)'!$H$4:$AH$536,27,FALSE)</f>
        <v/>
      </c>
      <c r="AM418" s="63" t="s">
        <v>2305</v>
      </c>
      <c r="AN418" s="63">
        <v>1</v>
      </c>
      <c r="AO418" s="63">
        <f t="shared" si="53"/>
        <v>0</v>
      </c>
      <c r="AP418" s="71" t="s">
        <v>329</v>
      </c>
      <c r="AQ418" s="71" t="s">
        <v>329</v>
      </c>
      <c r="AR418" s="71" t="s">
        <v>329</v>
      </c>
    </row>
    <row r="419" spans="1:44" ht="15.75" customHeight="1">
      <c r="A419" s="63" t="s">
        <v>1738</v>
      </c>
      <c r="B419" s="63" t="s">
        <v>128</v>
      </c>
      <c r="C419" s="63" t="s">
        <v>1739</v>
      </c>
      <c r="D419" s="63" t="s">
        <v>143</v>
      </c>
      <c r="E419" s="63" t="s">
        <v>1740</v>
      </c>
      <c r="F419" s="63" t="s">
        <v>144</v>
      </c>
      <c r="G419" s="63" t="s">
        <v>2306</v>
      </c>
      <c r="H419" s="63" t="s">
        <v>2307</v>
      </c>
      <c r="I419" s="63" t="s">
        <v>301</v>
      </c>
      <c r="J419" s="63"/>
      <c r="K419" s="63"/>
      <c r="L419" s="63" t="s">
        <v>709</v>
      </c>
      <c r="M419" s="63" t="s">
        <v>2308</v>
      </c>
      <c r="N419" s="63" t="s">
        <v>304</v>
      </c>
      <c r="O419" s="63" t="str">
        <f>VLOOKUP(G419,'Sheet 1 (2)'!$H$4:$M$536,6,FALSE)</f>
        <v/>
      </c>
      <c r="P419" s="63" t="str">
        <f t="shared" si="46"/>
        <v/>
      </c>
      <c r="Q419" s="63">
        <f>VLOOKUP(G419,Hoja1!$C$4:$D$146,2,FALSE)</f>
        <v>0</v>
      </c>
      <c r="R419" s="63" t="s">
        <v>1744</v>
      </c>
      <c r="S419" s="63" t="s">
        <v>304</v>
      </c>
      <c r="T419" s="63" t="str">
        <f>VLOOKUP(G419,'Sheet 1 (2)'!$H$4:$O$536,8,FALSE)</f>
        <v/>
      </c>
      <c r="U419" s="63" t="str">
        <f t="shared" si="48"/>
        <v/>
      </c>
      <c r="V419" s="63"/>
      <c r="W419" s="63" t="s">
        <v>304</v>
      </c>
      <c r="X419" s="63" t="str">
        <f>VLOOKUP(G419,'Sheet 1 (2)'!$H$4:$Q$536,10,FALSE)</f>
        <v/>
      </c>
      <c r="Y419" s="63" t="str">
        <f t="shared" si="40"/>
        <v/>
      </c>
      <c r="Z419" s="63" t="s">
        <v>2309</v>
      </c>
      <c r="AA419" s="63" t="s">
        <v>304</v>
      </c>
      <c r="AB419" s="63" t="str">
        <f>VLOOKUP(G419,'Sheet 1 (2)'!$H$4:$S$536,12,FALSE)</f>
        <v/>
      </c>
      <c r="AC419" s="63" t="str">
        <f t="shared" si="47"/>
        <v/>
      </c>
      <c r="AD419" s="63" t="s">
        <v>304</v>
      </c>
      <c r="AE419" s="63" t="str">
        <f>VLOOKUP(G419,'Sheet 1 (2)'!$H$4:$AF$536,25,FALSE)</f>
        <v/>
      </c>
      <c r="AF419" s="63" t="s">
        <v>364</v>
      </c>
      <c r="AG419" s="63" t="str">
        <f t="shared" si="42"/>
        <v/>
      </c>
      <c r="AH419" s="63" t="s">
        <v>1746</v>
      </c>
      <c r="AI419" s="63" t="str">
        <f>VLOOKUP(G419,'Sheet 1 (2)'!$H$4:$AG$536,26,FALSE)</f>
        <v/>
      </c>
      <c r="AJ419" s="68" t="s">
        <v>329</v>
      </c>
      <c r="AK419" s="63" t="s">
        <v>1747</v>
      </c>
      <c r="AL419" s="63" t="str">
        <f>VLOOKUP(G419,'Sheet 1 (2)'!$H$4:$AH$536,27,FALSE)</f>
        <v/>
      </c>
      <c r="AM419" s="63"/>
      <c r="AN419" s="63">
        <v>1</v>
      </c>
      <c r="AO419" s="63">
        <f t="shared" si="53"/>
        <v>1</v>
      </c>
      <c r="AP419" s="71" t="s">
        <v>329</v>
      </c>
      <c r="AQ419" s="71" t="s">
        <v>329</v>
      </c>
      <c r="AR419" s="71" t="s">
        <v>329</v>
      </c>
    </row>
    <row r="420" spans="1:44" ht="15.75" customHeight="1">
      <c r="A420" s="63" t="s">
        <v>1738</v>
      </c>
      <c r="B420" s="63" t="s">
        <v>128</v>
      </c>
      <c r="C420" s="63" t="s">
        <v>2243</v>
      </c>
      <c r="D420" s="63" t="s">
        <v>137</v>
      </c>
      <c r="E420" s="63" t="s">
        <v>2244</v>
      </c>
      <c r="F420" s="63" t="s">
        <v>138</v>
      </c>
      <c r="G420" s="63" t="s">
        <v>2310</v>
      </c>
      <c r="H420" s="63" t="s">
        <v>2311</v>
      </c>
      <c r="I420" s="63" t="s">
        <v>329</v>
      </c>
      <c r="J420" s="63"/>
      <c r="K420" s="63"/>
      <c r="L420" s="63" t="s">
        <v>1795</v>
      </c>
      <c r="M420" s="63" t="s">
        <v>2312</v>
      </c>
      <c r="N420" s="63" t="s">
        <v>304</v>
      </c>
      <c r="O420" s="63" t="str">
        <f>VLOOKUP(G420,'Sheet 1 (2)'!$H$4:$M$536,6,FALSE)</f>
        <v/>
      </c>
      <c r="P420" s="63" t="str">
        <f t="shared" si="46"/>
        <v/>
      </c>
      <c r="Q420" s="63">
        <f>VLOOKUP(G420,Hoja1!$C$4:$D$146,2,FALSE)</f>
        <v>0</v>
      </c>
      <c r="R420" s="63" t="s">
        <v>651</v>
      </c>
      <c r="S420" s="63" t="s">
        <v>304</v>
      </c>
      <c r="T420" s="63" t="str">
        <f>VLOOKUP(G420,'Sheet 1 (2)'!$H$4:$O$536,8,FALSE)</f>
        <v/>
      </c>
      <c r="U420" s="63" t="str">
        <f t="shared" si="48"/>
        <v/>
      </c>
      <c r="V420" s="63"/>
      <c r="W420" s="63" t="s">
        <v>304</v>
      </c>
      <c r="X420" s="63" t="str">
        <f>VLOOKUP(G420,'Sheet 1 (2)'!$H$4:$Q$536,10,FALSE)</f>
        <v/>
      </c>
      <c r="Y420" s="63" t="str">
        <f t="shared" si="40"/>
        <v/>
      </c>
      <c r="Z420" s="63" t="s">
        <v>2298</v>
      </c>
      <c r="AA420" s="63" t="s">
        <v>304</v>
      </c>
      <c r="AB420" s="63" t="str">
        <f>VLOOKUP(G420,'Sheet 1 (2)'!$H$4:$S$536,12,FALSE)</f>
        <v/>
      </c>
      <c r="AC420" s="63" t="str">
        <f t="shared" si="47"/>
        <v/>
      </c>
      <c r="AD420" s="63" t="s">
        <v>304</v>
      </c>
      <c r="AE420" s="63" t="str">
        <f>VLOOKUP(G420,'Sheet 1 (2)'!$H$4:$AF$536,25,FALSE)</f>
        <v/>
      </c>
      <c r="AF420" s="63" t="s">
        <v>334</v>
      </c>
      <c r="AG420" s="63" t="str">
        <f t="shared" si="42"/>
        <v/>
      </c>
      <c r="AH420" s="63" t="s">
        <v>329</v>
      </c>
      <c r="AI420" s="63" t="str">
        <f>VLOOKUP(G420,'Sheet 1 (2)'!$H$4:$AG$536,26,FALSE)</f>
        <v/>
      </c>
      <c r="AJ420" s="63" t="s">
        <v>329</v>
      </c>
      <c r="AK420" s="63"/>
      <c r="AL420" s="63" t="str">
        <f>VLOOKUP(G420,'Sheet 1 (2)'!$H$4:$AH$536,27,FALSE)</f>
        <v/>
      </c>
      <c r="AM420" s="63" t="str">
        <f t="shared" ref="AM420:AM432" si="54">IF(AK420&lt;&gt;"",AK420,AL420)</f>
        <v/>
      </c>
      <c r="AN420" s="63">
        <v>1</v>
      </c>
      <c r="AO420" s="63">
        <f t="shared" si="53"/>
        <v>1</v>
      </c>
      <c r="AP420" s="71" t="s">
        <v>329</v>
      </c>
      <c r="AQ420" s="71" t="s">
        <v>329</v>
      </c>
      <c r="AR420" s="71" t="s">
        <v>329</v>
      </c>
    </row>
    <row r="421" spans="1:44" ht="15.75" customHeight="1">
      <c r="A421" s="63" t="s">
        <v>1738</v>
      </c>
      <c r="B421" s="63" t="s">
        <v>128</v>
      </c>
      <c r="C421" s="63" t="s">
        <v>2313</v>
      </c>
      <c r="D421" s="63" t="s">
        <v>139</v>
      </c>
      <c r="E421" s="63" t="s">
        <v>2314</v>
      </c>
      <c r="F421" s="63" t="s">
        <v>140</v>
      </c>
      <c r="G421" s="63" t="s">
        <v>2315</v>
      </c>
      <c r="H421" s="63" t="s">
        <v>2316</v>
      </c>
      <c r="I421" s="63" t="s">
        <v>329</v>
      </c>
      <c r="J421" s="63"/>
      <c r="K421" s="63"/>
      <c r="L421" s="63" t="s">
        <v>709</v>
      </c>
      <c r="M421" s="63" t="s">
        <v>2317</v>
      </c>
      <c r="N421" s="63" t="s">
        <v>304</v>
      </c>
      <c r="O421" s="63" t="str">
        <f>VLOOKUP(G421,'Sheet 1 (2)'!$H$4:$M$536,6,FALSE)</f>
        <v/>
      </c>
      <c r="P421" s="63" t="str">
        <f t="shared" si="46"/>
        <v/>
      </c>
      <c r="Q421" s="63">
        <f>VLOOKUP(G421,Hoja1!$C$4:$D$146,2,FALSE)</f>
        <v>0</v>
      </c>
      <c r="R421" s="63" t="s">
        <v>498</v>
      </c>
      <c r="S421" s="63" t="s">
        <v>2318</v>
      </c>
      <c r="T421" s="63" t="str">
        <f>VLOOKUP(G421,'Sheet 1 (2)'!$H$4:$O$536,8,FALSE)</f>
        <v/>
      </c>
      <c r="U421" s="63" t="str">
        <f t="shared" si="48"/>
        <v>EGRESOS EMERGENCIAS</v>
      </c>
      <c r="V421" s="63"/>
      <c r="W421" s="63" t="s">
        <v>304</v>
      </c>
      <c r="X421" s="63" t="str">
        <f>VLOOKUP(G421,'Sheet 1 (2)'!$H$4:$Q$536,10,FALSE)</f>
        <v/>
      </c>
      <c r="Y421" s="63" t="str">
        <f t="shared" si="40"/>
        <v/>
      </c>
      <c r="Z421" s="63" t="s">
        <v>2319</v>
      </c>
      <c r="AA421" s="63" t="s">
        <v>304</v>
      </c>
      <c r="AB421" s="63" t="str">
        <f>VLOOKUP(G421,'Sheet 1 (2)'!$H$4:$S$536,12,FALSE)</f>
        <v/>
      </c>
      <c r="AC421" s="63" t="str">
        <f t="shared" si="47"/>
        <v/>
      </c>
      <c r="AD421" s="63" t="s">
        <v>304</v>
      </c>
      <c r="AE421" s="63" t="str">
        <f>VLOOKUP(G421,'Sheet 1 (2)'!$H$4:$AF$536,25,FALSE)</f>
        <v/>
      </c>
      <c r="AF421" s="63" t="s">
        <v>797</v>
      </c>
      <c r="AG421" s="63" t="str">
        <f t="shared" si="42"/>
        <v/>
      </c>
      <c r="AH421" s="63" t="s">
        <v>329</v>
      </c>
      <c r="AI421" s="63" t="str">
        <f>VLOOKUP(G421,'Sheet 1 (2)'!$H$4:$AG$536,26,FALSE)</f>
        <v/>
      </c>
      <c r="AJ421" s="63" t="s">
        <v>329</v>
      </c>
      <c r="AK421" s="63" t="s">
        <v>304</v>
      </c>
      <c r="AL421" s="63" t="str">
        <f>VLOOKUP(G421,'Sheet 1 (2)'!$H$4:$AH$536,27,FALSE)</f>
        <v/>
      </c>
      <c r="AM421" s="63" t="str">
        <f t="shared" si="54"/>
        <v/>
      </c>
      <c r="AN421" s="63">
        <v>1</v>
      </c>
      <c r="AO421" s="63">
        <f t="shared" si="53"/>
        <v>1</v>
      </c>
      <c r="AP421" s="71" t="s">
        <v>329</v>
      </c>
      <c r="AQ421" s="71" t="s">
        <v>2320</v>
      </c>
      <c r="AR421" s="71" t="s">
        <v>329</v>
      </c>
    </row>
    <row r="422" spans="1:44" ht="15.75" customHeight="1">
      <c r="A422" s="63" t="s">
        <v>1738</v>
      </c>
      <c r="B422" s="63" t="s">
        <v>128</v>
      </c>
      <c r="C422" s="63" t="s">
        <v>2313</v>
      </c>
      <c r="D422" s="63" t="s">
        <v>139</v>
      </c>
      <c r="E422" s="63" t="s">
        <v>2314</v>
      </c>
      <c r="F422" s="63" t="s">
        <v>140</v>
      </c>
      <c r="G422" s="63" t="s">
        <v>2321</v>
      </c>
      <c r="H422" s="63" t="s">
        <v>2322</v>
      </c>
      <c r="I422" s="63" t="s">
        <v>329</v>
      </c>
      <c r="J422" s="63"/>
      <c r="K422" s="63"/>
      <c r="L422" s="63" t="s">
        <v>709</v>
      </c>
      <c r="M422" s="63" t="s">
        <v>2323</v>
      </c>
      <c r="N422" s="63" t="s">
        <v>304</v>
      </c>
      <c r="O422" s="63" t="str">
        <f>VLOOKUP(G422,'Sheet 1 (2)'!$H$4:$M$536,6,FALSE)</f>
        <v/>
      </c>
      <c r="P422" s="63" t="str">
        <f t="shared" si="46"/>
        <v/>
      </c>
      <c r="Q422" s="63">
        <f>VLOOKUP(G422,Hoja1!$C$4:$D$146,2,FALSE)</f>
        <v>0</v>
      </c>
      <c r="R422" s="63" t="s">
        <v>498</v>
      </c>
      <c r="S422" s="63" t="s">
        <v>304</v>
      </c>
      <c r="T422" s="63" t="str">
        <f>VLOOKUP(G422,'Sheet 1 (2)'!$H$4:$O$536,8,FALSE)</f>
        <v/>
      </c>
      <c r="U422" s="63" t="str">
        <f t="shared" si="48"/>
        <v/>
      </c>
      <c r="V422" s="63"/>
      <c r="W422" s="63" t="s">
        <v>304</v>
      </c>
      <c r="X422" s="63" t="str">
        <f>VLOOKUP(G422,'Sheet 1 (2)'!$H$4:$Q$536,10,FALSE)</f>
        <v/>
      </c>
      <c r="Y422" s="63" t="str">
        <f t="shared" si="40"/>
        <v/>
      </c>
      <c r="Z422" s="63" t="s">
        <v>2324</v>
      </c>
      <c r="AA422" s="63" t="s">
        <v>304</v>
      </c>
      <c r="AB422" s="63" t="str">
        <f>VLOOKUP(G422,'Sheet 1 (2)'!$H$4:$S$536,12,FALSE)</f>
        <v/>
      </c>
      <c r="AC422" s="63" t="str">
        <f t="shared" si="47"/>
        <v/>
      </c>
      <c r="AD422" s="63" t="s">
        <v>304</v>
      </c>
      <c r="AE422" s="63" t="str">
        <f>VLOOKUP(G422,'Sheet 1 (2)'!$H$4:$AF$536,25,FALSE)</f>
        <v/>
      </c>
      <c r="AF422" s="63" t="s">
        <v>1887</v>
      </c>
      <c r="AG422" s="63" t="str">
        <f t="shared" si="42"/>
        <v/>
      </c>
      <c r="AH422" s="63" t="s">
        <v>329</v>
      </c>
      <c r="AI422" s="63" t="str">
        <f>VLOOKUP(G422,'Sheet 1 (2)'!$H$4:$AG$536,26,FALSE)</f>
        <v/>
      </c>
      <c r="AJ422" s="63" t="s">
        <v>329</v>
      </c>
      <c r="AK422" s="63" t="s">
        <v>304</v>
      </c>
      <c r="AL422" s="63" t="str">
        <f>VLOOKUP(G422,'Sheet 1 (2)'!$H$4:$AH$536,27,FALSE)</f>
        <v/>
      </c>
      <c r="AM422" s="63" t="str">
        <f t="shared" si="54"/>
        <v/>
      </c>
      <c r="AN422" s="63">
        <v>1</v>
      </c>
      <c r="AO422" s="63">
        <f t="shared" si="53"/>
        <v>1</v>
      </c>
      <c r="AP422" s="71" t="s">
        <v>329</v>
      </c>
      <c r="AQ422" s="71" t="s">
        <v>329</v>
      </c>
      <c r="AR422" s="71" t="s">
        <v>329</v>
      </c>
    </row>
    <row r="423" spans="1:44" ht="15.75" customHeight="1">
      <c r="A423" s="63" t="s">
        <v>1738</v>
      </c>
      <c r="B423" s="63" t="s">
        <v>128</v>
      </c>
      <c r="C423" s="63" t="s">
        <v>2313</v>
      </c>
      <c r="D423" s="63" t="s">
        <v>139</v>
      </c>
      <c r="E423" s="63" t="s">
        <v>2314</v>
      </c>
      <c r="F423" s="63" t="s">
        <v>140</v>
      </c>
      <c r="G423" s="63" t="s">
        <v>2325</v>
      </c>
      <c r="H423" s="63" t="s">
        <v>2326</v>
      </c>
      <c r="I423" s="63" t="s">
        <v>329</v>
      </c>
      <c r="J423" s="63"/>
      <c r="K423" s="63"/>
      <c r="L423" s="63" t="s">
        <v>709</v>
      </c>
      <c r="M423" s="63" t="s">
        <v>2327</v>
      </c>
      <c r="N423" s="63" t="s">
        <v>304</v>
      </c>
      <c r="O423" s="63" t="str">
        <f>VLOOKUP(G423,'Sheet 1 (2)'!$H$4:$M$536,6,FALSE)</f>
        <v/>
      </c>
      <c r="P423" s="63" t="str">
        <f t="shared" si="46"/>
        <v/>
      </c>
      <c r="Q423" s="63">
        <f>VLOOKUP(G423,Hoja1!$C$4:$D$146,2,FALSE)</f>
        <v>0</v>
      </c>
      <c r="R423" s="63" t="s">
        <v>498</v>
      </c>
      <c r="S423" s="63" t="s">
        <v>304</v>
      </c>
      <c r="T423" s="63" t="str">
        <f>VLOOKUP(G423,'Sheet 1 (2)'!$H$4:$O$536,8,FALSE)</f>
        <v/>
      </c>
      <c r="U423" s="63" t="str">
        <f t="shared" si="48"/>
        <v/>
      </c>
      <c r="V423" s="63"/>
      <c r="W423" s="63" t="s">
        <v>304</v>
      </c>
      <c r="X423" s="63" t="str">
        <f>VLOOKUP(G423,'Sheet 1 (2)'!$H$4:$Q$536,10,FALSE)</f>
        <v/>
      </c>
      <c r="Y423" s="63" t="str">
        <f t="shared" si="40"/>
        <v/>
      </c>
      <c r="Z423" s="63" t="s">
        <v>2328</v>
      </c>
      <c r="AA423" s="63" t="s">
        <v>304</v>
      </c>
      <c r="AB423" s="63" t="str">
        <f>VLOOKUP(G423,'Sheet 1 (2)'!$H$4:$S$536,12,FALSE)</f>
        <v/>
      </c>
      <c r="AC423" s="63" t="str">
        <f t="shared" si="47"/>
        <v/>
      </c>
      <c r="AD423" s="63" t="s">
        <v>304</v>
      </c>
      <c r="AE423" s="63" t="str">
        <f>VLOOKUP(G423,'Sheet 1 (2)'!$H$4:$AF$536,25,FALSE)</f>
        <v/>
      </c>
      <c r="AF423" s="63" t="s">
        <v>1887</v>
      </c>
      <c r="AG423" s="63" t="str">
        <f t="shared" si="42"/>
        <v/>
      </c>
      <c r="AH423" s="63" t="s">
        <v>329</v>
      </c>
      <c r="AI423" s="63" t="str">
        <f>VLOOKUP(G423,'Sheet 1 (2)'!$H$4:$AG$536,26,FALSE)</f>
        <v/>
      </c>
      <c r="AJ423" s="63" t="s">
        <v>329</v>
      </c>
      <c r="AK423" s="63" t="s">
        <v>304</v>
      </c>
      <c r="AL423" s="63" t="str">
        <f>VLOOKUP(G423,'Sheet 1 (2)'!$H$4:$AH$536,27,FALSE)</f>
        <v/>
      </c>
      <c r="AM423" s="63" t="str">
        <f t="shared" si="54"/>
        <v/>
      </c>
      <c r="AN423" s="63">
        <v>1</v>
      </c>
      <c r="AO423" s="63">
        <f t="shared" si="53"/>
        <v>1</v>
      </c>
      <c r="AP423" s="71" t="s">
        <v>329</v>
      </c>
      <c r="AQ423" s="71" t="s">
        <v>329</v>
      </c>
      <c r="AR423" s="71" t="s">
        <v>329</v>
      </c>
    </row>
    <row r="424" spans="1:44" ht="15.75" customHeight="1">
      <c r="A424" s="63" t="s">
        <v>1738</v>
      </c>
      <c r="B424" s="63" t="s">
        <v>128</v>
      </c>
      <c r="C424" s="63" t="s">
        <v>2313</v>
      </c>
      <c r="D424" s="63" t="s">
        <v>139</v>
      </c>
      <c r="E424" s="63" t="s">
        <v>2314</v>
      </c>
      <c r="F424" s="63" t="s">
        <v>140</v>
      </c>
      <c r="G424" s="63" t="s">
        <v>2329</v>
      </c>
      <c r="H424" s="63" t="s">
        <v>2330</v>
      </c>
      <c r="I424" s="63" t="s">
        <v>329</v>
      </c>
      <c r="J424" s="63"/>
      <c r="K424" s="63"/>
      <c r="L424" s="63" t="s">
        <v>330</v>
      </c>
      <c r="M424" s="63" t="s">
        <v>2331</v>
      </c>
      <c r="N424" s="63" t="s">
        <v>2332</v>
      </c>
      <c r="O424" s="63" t="str">
        <f>VLOOKUP(G424,'Sheet 1 (2)'!$H$4:$M$536,6,FALSE)</f>
        <v/>
      </c>
      <c r="P424" s="63" t="str">
        <f t="shared" si="46"/>
        <v>el 10% al total de personas que recibieron una de las siguientes actividades:sesiones educativa o sesión demostrativa o sesión de grupo de ayuda mutua el año anterior</v>
      </c>
      <c r="Q424" s="63">
        <f>VLOOKUP(G424,Hoja1!$C$4:$D$146,2,FALSE)</f>
        <v>0</v>
      </c>
      <c r="R424" s="63" t="s">
        <v>498</v>
      </c>
      <c r="S424" s="63" t="s">
        <v>304</v>
      </c>
      <c r="T424" s="63" t="str">
        <f>VLOOKUP(G424,'Sheet 1 (2)'!$H$4:$O$536,8,FALSE)</f>
        <v/>
      </c>
      <c r="U424" s="63" t="str">
        <f t="shared" si="48"/>
        <v/>
      </c>
      <c r="V424" s="63"/>
      <c r="W424" s="63" t="s">
        <v>304</v>
      </c>
      <c r="X424" s="63" t="str">
        <f>VLOOKUP(G424,'Sheet 1 (2)'!$H$4:$Q$536,10,FALSE)</f>
        <v/>
      </c>
      <c r="Y424" s="63" t="str">
        <f t="shared" si="40"/>
        <v/>
      </c>
      <c r="Z424" s="63" t="s">
        <v>2333</v>
      </c>
      <c r="AA424" s="63" t="s">
        <v>2334</v>
      </c>
      <c r="AB424" s="63" t="str">
        <f>VLOOKUP(G424,'Sheet 1 (2)'!$H$4:$S$536,12,FALSE)</f>
        <v/>
      </c>
      <c r="AC424" s="63" t="str">
        <f t="shared" si="47"/>
        <v>C0009
C0010
C0012
U0050 
U0051</v>
      </c>
      <c r="AD424" s="63" t="s">
        <v>304</v>
      </c>
      <c r="AE424" s="63" t="str">
        <f>VLOOKUP(G424,'Sheet 1 (2)'!$H$4:$AF$536,25,FALSE)</f>
        <v/>
      </c>
      <c r="AF424" s="63" t="s">
        <v>797</v>
      </c>
      <c r="AG424" s="63" t="str">
        <f t="shared" si="42"/>
        <v/>
      </c>
      <c r="AH424" s="63" t="s">
        <v>329</v>
      </c>
      <c r="AI424" s="63" t="str">
        <f>VLOOKUP(G424,'Sheet 1 (2)'!$H$4:$AG$536,26,FALSE)</f>
        <v/>
      </c>
      <c r="AJ424" s="63" t="s">
        <v>329</v>
      </c>
      <c r="AK424" s="63" t="s">
        <v>304</v>
      </c>
      <c r="AL424" s="63" t="str">
        <f>VLOOKUP(G424,'Sheet 1 (2)'!$H$4:$AH$536,27,FALSE)</f>
        <v/>
      </c>
      <c r="AM424" s="63" t="str">
        <f t="shared" si="54"/>
        <v/>
      </c>
      <c r="AN424" s="63">
        <v>1</v>
      </c>
      <c r="AO424" s="63">
        <f t="shared" si="53"/>
        <v>1</v>
      </c>
      <c r="AP424" s="71" t="s">
        <v>329</v>
      </c>
      <c r="AQ424" s="71" t="s">
        <v>329</v>
      </c>
      <c r="AR424" s="71" t="s">
        <v>329</v>
      </c>
    </row>
    <row r="425" spans="1:44" ht="15.75" customHeight="1">
      <c r="A425" s="63" t="s">
        <v>1738</v>
      </c>
      <c r="B425" s="63" t="s">
        <v>128</v>
      </c>
      <c r="C425" s="63" t="s">
        <v>2313</v>
      </c>
      <c r="D425" s="63" t="s">
        <v>139</v>
      </c>
      <c r="E425" s="63" t="s">
        <v>2314</v>
      </c>
      <c r="F425" s="63" t="s">
        <v>140</v>
      </c>
      <c r="G425" s="63" t="s">
        <v>2335</v>
      </c>
      <c r="H425" s="63" t="s">
        <v>2336</v>
      </c>
      <c r="I425" s="63" t="s">
        <v>329</v>
      </c>
      <c r="J425" s="63"/>
      <c r="K425" s="63"/>
      <c r="L425" s="63" t="s">
        <v>1249</v>
      </c>
      <c r="M425" s="63" t="s">
        <v>2337</v>
      </c>
      <c r="N425" s="63" t="s">
        <v>2338</v>
      </c>
      <c r="O425" s="63" t="str">
        <f>VLOOKUP(G425,'Sheet 1 (2)'!$H$4:$M$536,6,FALSE)</f>
        <v/>
      </c>
      <c r="P425" s="63" t="str">
        <f t="shared" si="46"/>
        <v xml:space="preserve">10%  al total de personas atendidas con hipertensión arterial de  alto riesgo y muy alto riesgo en el último año.
</v>
      </c>
      <c r="Q425" s="63">
        <f>VLOOKUP(G425,Hoja1!$C$4:$D$146,2,FALSE)</f>
        <v>0</v>
      </c>
      <c r="R425" s="63" t="s">
        <v>498</v>
      </c>
      <c r="S425" s="63" t="s">
        <v>304</v>
      </c>
      <c r="T425" s="63" t="str">
        <f>VLOOKUP(G425,'Sheet 1 (2)'!$H$4:$O$536,8,FALSE)</f>
        <v/>
      </c>
      <c r="U425" s="63" t="str">
        <f t="shared" si="48"/>
        <v/>
      </c>
      <c r="V425" s="63"/>
      <c r="W425" s="63" t="s">
        <v>304</v>
      </c>
      <c r="X425" s="63" t="str">
        <f>VLOOKUP(G425,'Sheet 1 (2)'!$H$4:$Q$536,10,FALSE)</f>
        <v/>
      </c>
      <c r="Y425" s="63" t="str">
        <f t="shared" si="40"/>
        <v/>
      </c>
      <c r="Z425" s="63" t="s">
        <v>2339</v>
      </c>
      <c r="AA425" s="63" t="s">
        <v>2340</v>
      </c>
      <c r="AB425" s="63" t="str">
        <f>VLOOKUP(G425,'Sheet 1 (2)'!$H$4:$S$536,12,FALSE)</f>
        <v/>
      </c>
      <c r="AC425" s="63" t="str">
        <f t="shared" si="47"/>
        <v xml:space="preserve">I10
I11
I12
I13 
</v>
      </c>
      <c r="AD425" s="63" t="s">
        <v>304</v>
      </c>
      <c r="AE425" s="63" t="str">
        <f>VLOOKUP(G425,'Sheet 1 (2)'!$H$4:$AF$536,25,FALSE)</f>
        <v/>
      </c>
      <c r="AF425" s="63" t="s">
        <v>429</v>
      </c>
      <c r="AG425" s="63" t="str">
        <f t="shared" si="42"/>
        <v/>
      </c>
      <c r="AH425" s="63" t="s">
        <v>329</v>
      </c>
      <c r="AI425" s="63" t="str">
        <f>VLOOKUP(G425,'Sheet 1 (2)'!$H$4:$AG$536,26,FALSE)</f>
        <v/>
      </c>
      <c r="AJ425" s="63" t="s">
        <v>329</v>
      </c>
      <c r="AK425" s="63" t="s">
        <v>304</v>
      </c>
      <c r="AL425" s="63" t="str">
        <f>VLOOKUP(G425,'Sheet 1 (2)'!$H$4:$AH$536,27,FALSE)</f>
        <v/>
      </c>
      <c r="AM425" s="63" t="str">
        <f t="shared" si="54"/>
        <v/>
      </c>
      <c r="AN425" s="63">
        <v>1</v>
      </c>
      <c r="AO425" s="63">
        <f t="shared" si="53"/>
        <v>1</v>
      </c>
      <c r="AP425" s="71" t="s">
        <v>329</v>
      </c>
      <c r="AQ425" s="71" t="s">
        <v>329</v>
      </c>
      <c r="AR425" s="71" t="s">
        <v>329</v>
      </c>
    </row>
    <row r="426" spans="1:44" ht="15.75" customHeight="1">
      <c r="A426" s="63" t="s">
        <v>1738</v>
      </c>
      <c r="B426" s="63" t="s">
        <v>128</v>
      </c>
      <c r="C426" s="63" t="s">
        <v>2313</v>
      </c>
      <c r="D426" s="63" t="s">
        <v>139</v>
      </c>
      <c r="E426" s="63" t="s">
        <v>2314</v>
      </c>
      <c r="F426" s="63" t="s">
        <v>140</v>
      </c>
      <c r="G426" s="63" t="s">
        <v>2341</v>
      </c>
      <c r="H426" s="63" t="s">
        <v>2342</v>
      </c>
      <c r="I426" s="63" t="s">
        <v>329</v>
      </c>
      <c r="J426" s="63"/>
      <c r="K426" s="63"/>
      <c r="L426" s="63" t="s">
        <v>1795</v>
      </c>
      <c r="M426" s="63" t="s">
        <v>2343</v>
      </c>
      <c r="N426" s="63" t="s">
        <v>304</v>
      </c>
      <c r="O426" s="63" t="str">
        <f>VLOOKUP(G426,'Sheet 1 (2)'!$H$4:$M$536,6,FALSE)</f>
        <v/>
      </c>
      <c r="P426" s="63" t="str">
        <f t="shared" si="46"/>
        <v/>
      </c>
      <c r="Q426" s="63">
        <f>VLOOKUP(G426,Hoja1!$C$4:$D$146,2,FALSE)</f>
        <v>0</v>
      </c>
      <c r="R426" s="63" t="s">
        <v>498</v>
      </c>
      <c r="S426" s="63" t="s">
        <v>304</v>
      </c>
      <c r="T426" s="63" t="str">
        <f>VLOOKUP(G426,'Sheet 1 (2)'!$H$4:$O$536,8,FALSE)</f>
        <v/>
      </c>
      <c r="U426" s="63" t="str">
        <f t="shared" si="48"/>
        <v/>
      </c>
      <c r="V426" s="63"/>
      <c r="W426" s="63" t="s">
        <v>304</v>
      </c>
      <c r="X426" s="63" t="str">
        <f>VLOOKUP(G426,'Sheet 1 (2)'!$H$4:$Q$536,10,FALSE)</f>
        <v/>
      </c>
      <c r="Y426" s="63" t="str">
        <f t="shared" si="40"/>
        <v/>
      </c>
      <c r="Z426" s="63" t="s">
        <v>2344</v>
      </c>
      <c r="AA426" s="63" t="s">
        <v>304</v>
      </c>
      <c r="AB426" s="63" t="str">
        <f>VLOOKUP(G426,'Sheet 1 (2)'!$H$4:$S$536,12,FALSE)</f>
        <v/>
      </c>
      <c r="AC426" s="63" t="str">
        <f t="shared" si="47"/>
        <v/>
      </c>
      <c r="AD426" s="63" t="s">
        <v>304</v>
      </c>
      <c r="AE426" s="63" t="str">
        <f>VLOOKUP(G426,'Sheet 1 (2)'!$H$4:$AF$536,25,FALSE)</f>
        <v/>
      </c>
      <c r="AF426" s="63" t="s">
        <v>418</v>
      </c>
      <c r="AG426" s="63" t="str">
        <f t="shared" si="42"/>
        <v/>
      </c>
      <c r="AH426" s="63" t="s">
        <v>329</v>
      </c>
      <c r="AI426" s="63" t="str">
        <f>VLOOKUP(G426,'Sheet 1 (2)'!$H$4:$AG$536,26,FALSE)</f>
        <v/>
      </c>
      <c r="AJ426" s="63" t="s">
        <v>329</v>
      </c>
      <c r="AK426" s="63" t="s">
        <v>304</v>
      </c>
      <c r="AL426" s="63" t="str">
        <f>VLOOKUP(G426,'Sheet 1 (2)'!$H$4:$AH$536,27,FALSE)</f>
        <v/>
      </c>
      <c r="AM426" s="63" t="str">
        <f t="shared" si="54"/>
        <v/>
      </c>
      <c r="AN426" s="63">
        <v>1</v>
      </c>
      <c r="AO426" s="63">
        <f t="shared" si="53"/>
        <v>1</v>
      </c>
      <c r="AP426" s="71" t="s">
        <v>329</v>
      </c>
      <c r="AQ426" s="71" t="s">
        <v>329</v>
      </c>
      <c r="AR426" s="71" t="s">
        <v>329</v>
      </c>
    </row>
    <row r="427" spans="1:44" ht="15.75" customHeight="1">
      <c r="A427" s="63" t="s">
        <v>1738</v>
      </c>
      <c r="B427" s="63" t="s">
        <v>128</v>
      </c>
      <c r="C427" s="63" t="s">
        <v>2345</v>
      </c>
      <c r="D427" s="63" t="s">
        <v>141</v>
      </c>
      <c r="E427" s="63" t="s">
        <v>2346</v>
      </c>
      <c r="F427" s="63" t="s">
        <v>142</v>
      </c>
      <c r="G427" s="63" t="s">
        <v>2347</v>
      </c>
      <c r="H427" s="63" t="s">
        <v>2348</v>
      </c>
      <c r="I427" s="63" t="s">
        <v>329</v>
      </c>
      <c r="J427" s="63"/>
      <c r="K427" s="63"/>
      <c r="L427" s="63" t="s">
        <v>709</v>
      </c>
      <c r="M427" s="63" t="s">
        <v>2349</v>
      </c>
      <c r="N427" s="63" t="s">
        <v>304</v>
      </c>
      <c r="O427" s="63" t="str">
        <f>VLOOKUP(G427,'Sheet 1 (2)'!$H$4:$M$536,6,FALSE)</f>
        <v/>
      </c>
      <c r="P427" s="63" t="str">
        <f t="shared" si="46"/>
        <v/>
      </c>
      <c r="Q427" s="63">
        <f>VLOOKUP(G427,Hoja1!$C$4:$D$146,2,FALSE)</f>
        <v>0</v>
      </c>
      <c r="R427" s="63" t="s">
        <v>498</v>
      </c>
      <c r="S427" s="63" t="s">
        <v>2350</v>
      </c>
      <c r="T427" s="63" t="str">
        <f>VLOOKUP(G427,'Sheet 1 (2)'!$H$4:$O$536,8,FALSE)</f>
        <v/>
      </c>
      <c r="U427" s="63" t="str">
        <f t="shared" si="48"/>
        <v xml:space="preserve">EGRESOS EMERGENCIA
</v>
      </c>
      <c r="V427" s="63"/>
      <c r="W427" s="63" t="s">
        <v>304</v>
      </c>
      <c r="X427" s="63" t="str">
        <f>VLOOKUP(G427,'Sheet 1 (2)'!$H$4:$Q$536,10,FALSE)</f>
        <v/>
      </c>
      <c r="Y427" s="63" t="str">
        <f t="shared" si="40"/>
        <v/>
      </c>
      <c r="Z427" s="63" t="s">
        <v>2351</v>
      </c>
      <c r="AA427" s="63" t="s">
        <v>304</v>
      </c>
      <c r="AB427" s="63" t="str">
        <f>VLOOKUP(G427,'Sheet 1 (2)'!$H$4:$S$536,12,FALSE)</f>
        <v/>
      </c>
      <c r="AC427" s="63" t="str">
        <f t="shared" si="47"/>
        <v/>
      </c>
      <c r="AD427" s="63" t="s">
        <v>304</v>
      </c>
      <c r="AE427" s="63" t="str">
        <f>VLOOKUP(G427,'Sheet 1 (2)'!$H$4:$AF$536,25,FALSE)</f>
        <v/>
      </c>
      <c r="AF427" s="63" t="s">
        <v>797</v>
      </c>
      <c r="AG427" s="63" t="str">
        <f t="shared" si="42"/>
        <v/>
      </c>
      <c r="AH427" s="63" t="s">
        <v>329</v>
      </c>
      <c r="AI427" s="63" t="str">
        <f>VLOOKUP(G427,'Sheet 1 (2)'!$H$4:$AG$536,26,FALSE)</f>
        <v/>
      </c>
      <c r="AJ427" s="63" t="s">
        <v>329</v>
      </c>
      <c r="AK427" s="63" t="s">
        <v>304</v>
      </c>
      <c r="AL427" s="63" t="str">
        <f>VLOOKUP(G427,'Sheet 1 (2)'!$H$4:$AH$536,27,FALSE)</f>
        <v/>
      </c>
      <c r="AM427" s="63" t="str">
        <f t="shared" si="54"/>
        <v/>
      </c>
      <c r="AN427" s="63">
        <v>1</v>
      </c>
      <c r="AO427" s="63">
        <f t="shared" si="53"/>
        <v>1</v>
      </c>
      <c r="AP427" s="71" t="s">
        <v>329</v>
      </c>
      <c r="AQ427" s="71" t="s">
        <v>329</v>
      </c>
      <c r="AR427" s="71" t="s">
        <v>329</v>
      </c>
    </row>
    <row r="428" spans="1:44" ht="15.75" customHeight="1">
      <c r="A428" s="63" t="s">
        <v>1738</v>
      </c>
      <c r="B428" s="63" t="s">
        <v>128</v>
      </c>
      <c r="C428" s="63" t="s">
        <v>2345</v>
      </c>
      <c r="D428" s="63" t="s">
        <v>141</v>
      </c>
      <c r="E428" s="63" t="s">
        <v>2346</v>
      </c>
      <c r="F428" s="63" t="s">
        <v>142</v>
      </c>
      <c r="G428" s="63" t="s">
        <v>2352</v>
      </c>
      <c r="H428" s="63" t="s">
        <v>2353</v>
      </c>
      <c r="I428" s="63" t="s">
        <v>329</v>
      </c>
      <c r="J428" s="63"/>
      <c r="K428" s="63"/>
      <c r="L428" s="63" t="s">
        <v>1821</v>
      </c>
      <c r="M428" s="63" t="s">
        <v>2354</v>
      </c>
      <c r="N428" s="63" t="s">
        <v>304</v>
      </c>
      <c r="O428" s="63" t="str">
        <f>VLOOKUP(G428,'Sheet 1 (2)'!$H$4:$M$536,6,FALSE)</f>
        <v/>
      </c>
      <c r="P428" s="63" t="str">
        <f t="shared" si="46"/>
        <v/>
      </c>
      <c r="Q428" s="63">
        <f>VLOOKUP(G428,Hoja1!$C$4:$D$146,2,FALSE)</f>
        <v>0</v>
      </c>
      <c r="R428" s="63" t="s">
        <v>498</v>
      </c>
      <c r="S428" s="63" t="s">
        <v>304</v>
      </c>
      <c r="T428" s="63" t="str">
        <f>VLOOKUP(G428,'Sheet 1 (2)'!$H$4:$O$536,8,FALSE)</f>
        <v/>
      </c>
      <c r="U428" s="63" t="str">
        <f t="shared" si="48"/>
        <v/>
      </c>
      <c r="V428" s="63"/>
      <c r="W428" s="63" t="s">
        <v>304</v>
      </c>
      <c r="X428" s="63" t="str">
        <f>VLOOKUP(G428,'Sheet 1 (2)'!$H$4:$Q$536,10,FALSE)</f>
        <v/>
      </c>
      <c r="Y428" s="63" t="str">
        <f t="shared" si="40"/>
        <v/>
      </c>
      <c r="Z428" s="63" t="s">
        <v>2355</v>
      </c>
      <c r="AA428" s="63" t="s">
        <v>304</v>
      </c>
      <c r="AB428" s="63" t="str">
        <f>VLOOKUP(G428,'Sheet 1 (2)'!$H$4:$S$536,12,FALSE)</f>
        <v/>
      </c>
      <c r="AC428" s="63" t="str">
        <f t="shared" si="47"/>
        <v/>
      </c>
      <c r="AD428" s="63" t="s">
        <v>304</v>
      </c>
      <c r="AE428" s="63" t="str">
        <f>VLOOKUP(G428,'Sheet 1 (2)'!$H$4:$AF$536,25,FALSE)</f>
        <v/>
      </c>
      <c r="AF428" s="63" t="s">
        <v>1887</v>
      </c>
      <c r="AG428" s="63" t="str">
        <f t="shared" si="42"/>
        <v/>
      </c>
      <c r="AH428" s="63" t="s">
        <v>329</v>
      </c>
      <c r="AI428" s="63" t="str">
        <f>VLOOKUP(G428,'Sheet 1 (2)'!$H$4:$AG$536,26,FALSE)</f>
        <v/>
      </c>
      <c r="AJ428" s="63" t="s">
        <v>329</v>
      </c>
      <c r="AK428" s="63" t="s">
        <v>304</v>
      </c>
      <c r="AL428" s="63" t="str">
        <f>VLOOKUP(G428,'Sheet 1 (2)'!$H$4:$AH$536,27,FALSE)</f>
        <v/>
      </c>
      <c r="AM428" s="63" t="str">
        <f t="shared" si="54"/>
        <v/>
      </c>
      <c r="AN428" s="63">
        <v>1</v>
      </c>
      <c r="AO428" s="63">
        <f t="shared" si="53"/>
        <v>1</v>
      </c>
      <c r="AP428" s="71" t="s">
        <v>329</v>
      </c>
      <c r="AQ428" s="71" t="s">
        <v>329</v>
      </c>
      <c r="AR428" s="71" t="s">
        <v>329</v>
      </c>
    </row>
    <row r="429" spans="1:44" ht="15.75" customHeight="1">
      <c r="A429" s="63" t="s">
        <v>1738</v>
      </c>
      <c r="B429" s="63" t="s">
        <v>128</v>
      </c>
      <c r="C429" s="63" t="s">
        <v>2345</v>
      </c>
      <c r="D429" s="63" t="s">
        <v>141</v>
      </c>
      <c r="E429" s="63" t="s">
        <v>2346</v>
      </c>
      <c r="F429" s="63" t="s">
        <v>142</v>
      </c>
      <c r="G429" s="63" t="s">
        <v>2356</v>
      </c>
      <c r="H429" s="63" t="s">
        <v>2357</v>
      </c>
      <c r="I429" s="63" t="s">
        <v>329</v>
      </c>
      <c r="J429" s="63"/>
      <c r="K429" s="63"/>
      <c r="L429" s="63" t="s">
        <v>709</v>
      </c>
      <c r="M429" s="63" t="s">
        <v>2358</v>
      </c>
      <c r="N429" s="63" t="s">
        <v>2359</v>
      </c>
      <c r="O429" s="63" t="str">
        <f>VLOOKUP(G429,'Sheet 1 (2)'!$H$4:$M$536,6,FALSE)</f>
        <v/>
      </c>
      <c r="P429" s="63" t="str">
        <f t="shared" si="46"/>
        <v>10% de personas atendidas con diabetes mellitus tipo 1 o tipo 2 complicada atendidos el año anterior.</v>
      </c>
      <c r="Q429" s="63">
        <f>VLOOKUP(G429,Hoja1!$C$4:$D$146,2,FALSE)</f>
        <v>0</v>
      </c>
      <c r="R429" s="63" t="s">
        <v>2360</v>
      </c>
      <c r="S429" s="63" t="s">
        <v>304</v>
      </c>
      <c r="T429" s="63" t="str">
        <f>VLOOKUP(G429,'Sheet 1 (2)'!$H$4:$O$536,8,FALSE)</f>
        <v/>
      </c>
      <c r="U429" s="63" t="str">
        <f t="shared" si="48"/>
        <v/>
      </c>
      <c r="V429" s="63"/>
      <c r="W429" s="63" t="s">
        <v>304</v>
      </c>
      <c r="X429" s="63" t="str">
        <f>VLOOKUP(G429,'Sheet 1 (2)'!$H$4:$Q$536,10,FALSE)</f>
        <v/>
      </c>
      <c r="Y429" s="63" t="str">
        <f t="shared" si="40"/>
        <v/>
      </c>
      <c r="Z429" s="63" t="s">
        <v>2361</v>
      </c>
      <c r="AA429" s="63" t="s">
        <v>2362</v>
      </c>
      <c r="AB429" s="63" t="str">
        <f>VLOOKUP(G429,'Sheet 1 (2)'!$H$4:$S$536,12,FALSE)</f>
        <v/>
      </c>
      <c r="AC429" s="63" t="str">
        <f t="shared" si="47"/>
        <v>E11.2-8
E13.2-8 
E14.2-8</v>
      </c>
      <c r="AD429" s="63" t="s">
        <v>304</v>
      </c>
      <c r="AE429" s="63" t="str">
        <f>VLOOKUP(G429,'Sheet 1 (2)'!$H$4:$AF$536,25,FALSE)</f>
        <v/>
      </c>
      <c r="AF429" s="63" t="s">
        <v>429</v>
      </c>
      <c r="AG429" s="63" t="str">
        <f t="shared" si="42"/>
        <v/>
      </c>
      <c r="AH429" s="63" t="s">
        <v>329</v>
      </c>
      <c r="AI429" s="63" t="str">
        <f>VLOOKUP(G429,'Sheet 1 (2)'!$H$4:$AG$536,26,FALSE)</f>
        <v/>
      </c>
      <c r="AJ429" s="63" t="s">
        <v>329</v>
      </c>
      <c r="AK429" s="63" t="s">
        <v>304</v>
      </c>
      <c r="AL429" s="63" t="str">
        <f>VLOOKUP(G429,'Sheet 1 (2)'!$H$4:$AH$536,27,FALSE)</f>
        <v/>
      </c>
      <c r="AM429" s="63" t="str">
        <f t="shared" si="54"/>
        <v/>
      </c>
      <c r="AN429" s="63">
        <v>1</v>
      </c>
      <c r="AO429" s="63">
        <f t="shared" si="53"/>
        <v>1</v>
      </c>
      <c r="AP429" s="71" t="s">
        <v>329</v>
      </c>
      <c r="AQ429" s="71" t="s">
        <v>329</v>
      </c>
      <c r="AR429" s="71" t="s">
        <v>329</v>
      </c>
    </row>
    <row r="430" spans="1:44" ht="15.75" customHeight="1">
      <c r="A430" s="63" t="s">
        <v>1738</v>
      </c>
      <c r="B430" s="63" t="s">
        <v>128</v>
      </c>
      <c r="C430" s="63" t="s">
        <v>2345</v>
      </c>
      <c r="D430" s="63" t="s">
        <v>141</v>
      </c>
      <c r="E430" s="63" t="s">
        <v>2346</v>
      </c>
      <c r="F430" s="63" t="s">
        <v>142</v>
      </c>
      <c r="G430" s="63" t="s">
        <v>2363</v>
      </c>
      <c r="H430" s="63" t="s">
        <v>2364</v>
      </c>
      <c r="I430" s="63" t="s">
        <v>329</v>
      </c>
      <c r="J430" s="63"/>
      <c r="K430" s="63"/>
      <c r="L430" s="63" t="s">
        <v>709</v>
      </c>
      <c r="M430" s="63" t="s">
        <v>2365</v>
      </c>
      <c r="N430" s="63" t="s">
        <v>2366</v>
      </c>
      <c r="O430" s="63" t="str">
        <f>VLOOKUP(G430,'Sheet 1 (2)'!$H$4:$M$536,6,FALSE)</f>
        <v/>
      </c>
      <c r="P430" s="63" t="str">
        <f t="shared" si="46"/>
        <v>10% de las personas atendidas el año anterior con diagnóstico de diabetes mellitus tipo 1 y tipo 2.</v>
      </c>
      <c r="Q430" s="63">
        <f>VLOOKUP(G430,Hoja1!$C$4:$D$146,2,FALSE)</f>
        <v>0</v>
      </c>
      <c r="R430" s="63" t="s">
        <v>2360</v>
      </c>
      <c r="S430" s="63" t="s">
        <v>304</v>
      </c>
      <c r="T430" s="63" t="str">
        <f>VLOOKUP(G430,'Sheet 1 (2)'!$H$4:$O$536,8,FALSE)</f>
        <v/>
      </c>
      <c r="U430" s="63" t="str">
        <f t="shared" si="48"/>
        <v/>
      </c>
      <c r="V430" s="63"/>
      <c r="W430" s="63" t="s">
        <v>304</v>
      </c>
      <c r="X430" s="63" t="str">
        <f>VLOOKUP(G430,'Sheet 1 (2)'!$H$4:$Q$536,10,FALSE)</f>
        <v/>
      </c>
      <c r="Y430" s="63" t="str">
        <f t="shared" si="40"/>
        <v/>
      </c>
      <c r="Z430" s="63" t="s">
        <v>2367</v>
      </c>
      <c r="AA430" s="63" t="s">
        <v>2368</v>
      </c>
      <c r="AB430" s="63" t="str">
        <f>VLOOKUP(G430,'Sheet 1 (2)'!$H$4:$S$536,12,FALSE)</f>
        <v/>
      </c>
      <c r="AC430" s="63" t="str">
        <f t="shared" si="47"/>
        <v xml:space="preserve">E10
E11
E13
E14  </v>
      </c>
      <c r="AD430" s="63" t="s">
        <v>304</v>
      </c>
      <c r="AE430" s="63" t="str">
        <f>VLOOKUP(G430,'Sheet 1 (2)'!$H$4:$AF$536,25,FALSE)</f>
        <v/>
      </c>
      <c r="AF430" s="63" t="s">
        <v>632</v>
      </c>
      <c r="AG430" s="63" t="str">
        <f t="shared" si="42"/>
        <v/>
      </c>
      <c r="AH430" s="63" t="s">
        <v>329</v>
      </c>
      <c r="AI430" s="63" t="str">
        <f>VLOOKUP(G430,'Sheet 1 (2)'!$H$4:$AG$536,26,FALSE)</f>
        <v/>
      </c>
      <c r="AJ430" s="63" t="s">
        <v>329</v>
      </c>
      <c r="AK430" s="63" t="s">
        <v>304</v>
      </c>
      <c r="AL430" s="63" t="str">
        <f>VLOOKUP(G430,'Sheet 1 (2)'!$H$4:$AH$536,27,FALSE)</f>
        <v/>
      </c>
      <c r="AM430" s="63" t="str">
        <f t="shared" si="54"/>
        <v/>
      </c>
      <c r="AN430" s="63">
        <v>1</v>
      </c>
      <c r="AO430" s="63">
        <f t="shared" si="53"/>
        <v>1</v>
      </c>
      <c r="AP430" s="71" t="s">
        <v>329</v>
      </c>
      <c r="AQ430" s="71" t="s">
        <v>329</v>
      </c>
      <c r="AR430" s="71" t="s">
        <v>329</v>
      </c>
    </row>
    <row r="431" spans="1:44" ht="15.75" customHeight="1">
      <c r="A431" s="63" t="s">
        <v>1738</v>
      </c>
      <c r="B431" s="63" t="s">
        <v>128</v>
      </c>
      <c r="C431" s="63" t="s">
        <v>2345</v>
      </c>
      <c r="D431" s="63" t="s">
        <v>141</v>
      </c>
      <c r="E431" s="63" t="s">
        <v>2346</v>
      </c>
      <c r="F431" s="63" t="s">
        <v>142</v>
      </c>
      <c r="G431" s="63" t="s">
        <v>2369</v>
      </c>
      <c r="H431" s="63" t="s">
        <v>2370</v>
      </c>
      <c r="I431" s="63" t="s">
        <v>329</v>
      </c>
      <c r="J431" s="63"/>
      <c r="K431" s="63"/>
      <c r="L431" s="63" t="s">
        <v>709</v>
      </c>
      <c r="M431" s="63" t="s">
        <v>2371</v>
      </c>
      <c r="N431" s="63" t="s">
        <v>304</v>
      </c>
      <c r="O431" s="63" t="str">
        <f>VLOOKUP(G431,'Sheet 1 (2)'!$H$4:$M$536,6,FALSE)</f>
        <v/>
      </c>
      <c r="P431" s="63" t="str">
        <f t="shared" si="46"/>
        <v/>
      </c>
      <c r="Q431" s="63">
        <f>VLOOKUP(G431,Hoja1!$C$4:$D$146,2,FALSE)</f>
        <v>0</v>
      </c>
      <c r="R431" s="63" t="s">
        <v>498</v>
      </c>
      <c r="S431" s="63" t="s">
        <v>304</v>
      </c>
      <c r="T431" s="63" t="str">
        <f>VLOOKUP(G431,'Sheet 1 (2)'!$H$4:$O$536,8,FALSE)</f>
        <v/>
      </c>
      <c r="U431" s="63" t="str">
        <f t="shared" si="48"/>
        <v/>
      </c>
      <c r="V431" s="63"/>
      <c r="W431" s="63" t="s">
        <v>304</v>
      </c>
      <c r="X431" s="63" t="str">
        <f>VLOOKUP(G431,'Sheet 1 (2)'!$H$4:$Q$536,10,FALSE)</f>
        <v/>
      </c>
      <c r="Y431" s="63" t="str">
        <f t="shared" si="40"/>
        <v/>
      </c>
      <c r="Z431" s="63" t="s">
        <v>2372</v>
      </c>
      <c r="AA431" s="63" t="s">
        <v>304</v>
      </c>
      <c r="AB431" s="63" t="str">
        <f>VLOOKUP(G431,'Sheet 1 (2)'!$H$4:$S$536,12,FALSE)</f>
        <v/>
      </c>
      <c r="AC431" s="63" t="str">
        <f t="shared" si="47"/>
        <v/>
      </c>
      <c r="AD431" s="63" t="s">
        <v>304</v>
      </c>
      <c r="AE431" s="63" t="str">
        <f>VLOOKUP(G431,'Sheet 1 (2)'!$H$4:$AF$536,25,FALSE)</f>
        <v/>
      </c>
      <c r="AF431" s="63" t="s">
        <v>632</v>
      </c>
      <c r="AG431" s="63" t="str">
        <f t="shared" si="42"/>
        <v/>
      </c>
      <c r="AH431" s="63" t="s">
        <v>329</v>
      </c>
      <c r="AI431" s="63" t="str">
        <f>VLOOKUP(G431,'Sheet 1 (2)'!$H$4:$AG$536,26,FALSE)</f>
        <v/>
      </c>
      <c r="AJ431" s="63" t="s">
        <v>329</v>
      </c>
      <c r="AK431" s="63" t="s">
        <v>304</v>
      </c>
      <c r="AL431" s="63" t="str">
        <f>VLOOKUP(G431,'Sheet 1 (2)'!$H$4:$AH$536,27,FALSE)</f>
        <v/>
      </c>
      <c r="AM431" s="63" t="str">
        <f t="shared" si="54"/>
        <v/>
      </c>
      <c r="AN431" s="63">
        <v>1</v>
      </c>
      <c r="AO431" s="63">
        <f t="shared" si="53"/>
        <v>1</v>
      </c>
      <c r="AP431" s="71" t="s">
        <v>329</v>
      </c>
      <c r="AQ431" s="71" t="s">
        <v>329</v>
      </c>
      <c r="AR431" s="71" t="s">
        <v>329</v>
      </c>
    </row>
    <row r="432" spans="1:44" ht="15.75" customHeight="1">
      <c r="A432" s="63" t="s">
        <v>1738</v>
      </c>
      <c r="B432" s="63" t="s">
        <v>128</v>
      </c>
      <c r="C432" s="63" t="s">
        <v>2345</v>
      </c>
      <c r="D432" s="63" t="s">
        <v>141</v>
      </c>
      <c r="E432" s="63" t="s">
        <v>2346</v>
      </c>
      <c r="F432" s="63" t="s">
        <v>142</v>
      </c>
      <c r="G432" s="63" t="s">
        <v>2373</v>
      </c>
      <c r="H432" s="63" t="s">
        <v>2374</v>
      </c>
      <c r="I432" s="63" t="s">
        <v>329</v>
      </c>
      <c r="J432" s="63"/>
      <c r="K432" s="63"/>
      <c r="L432" s="63" t="s">
        <v>709</v>
      </c>
      <c r="M432" s="63" t="s">
        <v>2375</v>
      </c>
      <c r="N432" s="63" t="s">
        <v>2376</v>
      </c>
      <c r="O432" s="63" t="str">
        <f>VLOOKUP(G432,'Sheet 1 (2)'!$H$4:$M$536,6,FALSE)</f>
        <v/>
      </c>
      <c r="P432" s="63" t="str">
        <f t="shared" si="46"/>
        <v>10% de la Meta Física del subproducto 5001707</v>
      </c>
      <c r="Q432" s="63">
        <f>VLOOKUP(G432,Hoja1!$C$4:$D$146,2,FALSE)</f>
        <v>0</v>
      </c>
      <c r="R432" s="63" t="s">
        <v>498</v>
      </c>
      <c r="S432" s="63" t="s">
        <v>304</v>
      </c>
      <c r="T432" s="63" t="str">
        <f>VLOOKUP(G432,'Sheet 1 (2)'!$H$4:$O$536,8,FALSE)</f>
        <v/>
      </c>
      <c r="U432" s="63" t="str">
        <f t="shared" si="48"/>
        <v/>
      </c>
      <c r="V432" s="63"/>
      <c r="W432" s="63" t="s">
        <v>304</v>
      </c>
      <c r="X432" s="63" t="str">
        <f>VLOOKUP(G432,'Sheet 1 (2)'!$H$4:$Q$536,10,FALSE)</f>
        <v/>
      </c>
      <c r="Y432" s="63" t="str">
        <f t="shared" si="40"/>
        <v/>
      </c>
      <c r="Z432" s="63" t="s">
        <v>2377</v>
      </c>
      <c r="AA432" s="63" t="s">
        <v>304</v>
      </c>
      <c r="AB432" s="63" t="str">
        <f>VLOOKUP(G432,'Sheet 1 (2)'!$H$4:$S$536,12,FALSE)</f>
        <v/>
      </c>
      <c r="AC432" s="63" t="str">
        <f t="shared" si="47"/>
        <v/>
      </c>
      <c r="AD432" s="63" t="s">
        <v>304</v>
      </c>
      <c r="AE432" s="63" t="str">
        <f>VLOOKUP(G432,'Sheet 1 (2)'!$H$4:$AF$536,25,FALSE)</f>
        <v/>
      </c>
      <c r="AF432" s="63" t="s">
        <v>1887</v>
      </c>
      <c r="AG432" s="63" t="str">
        <f t="shared" si="42"/>
        <v/>
      </c>
      <c r="AH432" s="63" t="s">
        <v>329</v>
      </c>
      <c r="AI432" s="63" t="str">
        <f>VLOOKUP(G432,'Sheet 1 (2)'!$H$4:$AG$536,26,FALSE)</f>
        <v/>
      </c>
      <c r="AJ432" s="63" t="s">
        <v>329</v>
      </c>
      <c r="AK432" s="63" t="s">
        <v>304</v>
      </c>
      <c r="AL432" s="63" t="str">
        <f>VLOOKUP(G432,'Sheet 1 (2)'!$H$4:$AH$536,27,FALSE)</f>
        <v/>
      </c>
      <c r="AM432" s="63" t="str">
        <f t="shared" si="54"/>
        <v/>
      </c>
      <c r="AN432" s="63">
        <v>1</v>
      </c>
      <c r="AO432" s="63">
        <f t="shared" si="53"/>
        <v>1</v>
      </c>
      <c r="AP432" s="71" t="s">
        <v>329</v>
      </c>
      <c r="AQ432" s="71" t="s">
        <v>329</v>
      </c>
      <c r="AR432" s="71" t="s">
        <v>329</v>
      </c>
    </row>
    <row r="433" spans="1:44" ht="15.75" customHeight="1">
      <c r="A433" s="63" t="s">
        <v>1738</v>
      </c>
      <c r="B433" s="63" t="s">
        <v>128</v>
      </c>
      <c r="C433" s="63">
        <v>3043997</v>
      </c>
      <c r="D433" s="63" t="s">
        <v>163</v>
      </c>
      <c r="E433" s="63">
        <v>5000103</v>
      </c>
      <c r="F433" s="63" t="s">
        <v>164</v>
      </c>
      <c r="G433" s="63">
        <v>4399701</v>
      </c>
      <c r="H433" s="63" t="s">
        <v>1785</v>
      </c>
      <c r="I433" s="63" t="s">
        <v>329</v>
      </c>
      <c r="J433" s="63"/>
      <c r="K433" s="63"/>
      <c r="L433" s="63" t="s">
        <v>709</v>
      </c>
      <c r="M433" s="63" t="s">
        <v>2378</v>
      </c>
      <c r="N433" s="63"/>
      <c r="O433" s="72"/>
      <c r="P433" s="63"/>
      <c r="Q433" s="63" t="s">
        <v>498</v>
      </c>
      <c r="R433" s="63" t="s">
        <v>2379</v>
      </c>
      <c r="S433" s="72"/>
      <c r="T433" s="63"/>
      <c r="U433" s="63"/>
      <c r="V433" s="63"/>
      <c r="W433" s="63"/>
      <c r="X433" s="63"/>
      <c r="Y433" s="63"/>
      <c r="Z433" s="63" t="s">
        <v>2380</v>
      </c>
      <c r="AA433" s="63"/>
      <c r="AB433" s="63"/>
      <c r="AC433" s="63"/>
      <c r="AD433" s="63"/>
      <c r="AE433" s="63"/>
      <c r="AF433" s="63"/>
      <c r="AG433" s="63" t="s">
        <v>1789</v>
      </c>
      <c r="AH433" s="63"/>
      <c r="AI433" s="63"/>
      <c r="AJ433" s="72" t="s">
        <v>301</v>
      </c>
      <c r="AK433" s="63"/>
      <c r="AL433" s="63"/>
      <c r="AM433" s="63" t="s">
        <v>1790</v>
      </c>
      <c r="AN433" s="72"/>
      <c r="AO433" s="63">
        <f t="shared" si="53"/>
        <v>0</v>
      </c>
      <c r="AP433" s="71"/>
      <c r="AQ433" s="71"/>
      <c r="AR433" s="71"/>
    </row>
    <row r="434" spans="1:44" ht="15.75" customHeight="1">
      <c r="A434" s="63" t="s">
        <v>1738</v>
      </c>
      <c r="B434" s="63" t="s">
        <v>128</v>
      </c>
      <c r="C434" s="63">
        <v>3043997</v>
      </c>
      <c r="D434" s="63" t="s">
        <v>163</v>
      </c>
      <c r="E434" s="63">
        <v>5000103</v>
      </c>
      <c r="F434" s="63" t="s">
        <v>164</v>
      </c>
      <c r="G434" s="63">
        <v>4399702</v>
      </c>
      <c r="H434" s="63" t="s">
        <v>1995</v>
      </c>
      <c r="I434" s="63" t="s">
        <v>329</v>
      </c>
      <c r="J434" s="63"/>
      <c r="K434" s="63"/>
      <c r="L434" s="63" t="s">
        <v>1996</v>
      </c>
      <c r="M434" s="63" t="s">
        <v>1997</v>
      </c>
      <c r="N434" s="63"/>
      <c r="O434" s="72"/>
      <c r="P434" s="63"/>
      <c r="Q434" s="63"/>
      <c r="R434" s="63" t="s">
        <v>498</v>
      </c>
      <c r="S434" s="72"/>
      <c r="T434" s="63"/>
      <c r="U434" s="63"/>
      <c r="V434" s="63"/>
      <c r="W434" s="63"/>
      <c r="X434" s="63"/>
      <c r="Y434" s="63"/>
      <c r="Z434" s="63" t="s">
        <v>2381</v>
      </c>
      <c r="AA434" s="63"/>
      <c r="AB434" s="63"/>
      <c r="AC434" s="63"/>
      <c r="AD434" s="63"/>
      <c r="AE434" s="63"/>
      <c r="AF434" s="63"/>
      <c r="AG434" s="63" t="s">
        <v>1999</v>
      </c>
      <c r="AH434" s="63"/>
      <c r="AI434" s="63"/>
      <c r="AJ434" s="72" t="s">
        <v>301</v>
      </c>
      <c r="AK434" s="63"/>
      <c r="AL434" s="63"/>
      <c r="AM434" s="63" t="s">
        <v>1790</v>
      </c>
      <c r="AN434" s="72"/>
      <c r="AO434" s="63">
        <f t="shared" si="53"/>
        <v>0</v>
      </c>
      <c r="AP434" s="71"/>
      <c r="AQ434" s="71"/>
      <c r="AR434" s="71"/>
    </row>
    <row r="435" spans="1:44" ht="15.75" customHeight="1">
      <c r="A435" s="63" t="s">
        <v>1738</v>
      </c>
      <c r="B435" s="63" t="s">
        <v>128</v>
      </c>
      <c r="C435" s="63">
        <v>3043997</v>
      </c>
      <c r="D435" s="63" t="s">
        <v>163</v>
      </c>
      <c r="E435" s="63">
        <v>5000103</v>
      </c>
      <c r="F435" s="63" t="s">
        <v>164</v>
      </c>
      <c r="G435" s="63">
        <v>4399703</v>
      </c>
      <c r="H435" s="63" t="s">
        <v>2002</v>
      </c>
      <c r="I435" s="63" t="s">
        <v>329</v>
      </c>
      <c r="J435" s="63"/>
      <c r="K435" s="63"/>
      <c r="L435" s="63" t="s">
        <v>709</v>
      </c>
      <c r="M435" s="63" t="s">
        <v>2003</v>
      </c>
      <c r="N435" s="63"/>
      <c r="O435" s="72"/>
      <c r="P435" s="63"/>
      <c r="Q435" s="63"/>
      <c r="R435" s="63" t="s">
        <v>498</v>
      </c>
      <c r="S435" s="72"/>
      <c r="T435" s="63"/>
      <c r="U435" s="63"/>
      <c r="V435" s="63"/>
      <c r="W435" s="63"/>
      <c r="X435" s="63"/>
      <c r="Y435" s="63"/>
      <c r="Z435" s="63" t="s">
        <v>2382</v>
      </c>
      <c r="AA435" s="63"/>
      <c r="AB435" s="63"/>
      <c r="AC435" s="63"/>
      <c r="AD435" s="63"/>
      <c r="AE435" s="63"/>
      <c r="AF435" s="63"/>
      <c r="AG435" s="63" t="s">
        <v>307</v>
      </c>
      <c r="AH435" s="63"/>
      <c r="AI435" s="63"/>
      <c r="AJ435" s="72" t="s">
        <v>301</v>
      </c>
      <c r="AK435" s="63"/>
      <c r="AL435" s="63"/>
      <c r="AM435" s="63" t="s">
        <v>1790</v>
      </c>
      <c r="AN435" s="72"/>
      <c r="AO435" s="63">
        <f t="shared" si="53"/>
        <v>0</v>
      </c>
      <c r="AP435" s="71"/>
      <c r="AQ435" s="71"/>
      <c r="AR435" s="71"/>
    </row>
    <row r="436" spans="1:44" ht="15.75" customHeight="1">
      <c r="A436" s="63" t="s">
        <v>1738</v>
      </c>
      <c r="B436" s="63" t="s">
        <v>128</v>
      </c>
      <c r="C436" s="74">
        <v>3043988</v>
      </c>
      <c r="D436" s="74" t="s">
        <v>2383</v>
      </c>
      <c r="E436" s="74">
        <v>5005995</v>
      </c>
      <c r="F436" s="74" t="s">
        <v>2384</v>
      </c>
      <c r="G436" s="74">
        <v>4398801</v>
      </c>
      <c r="H436" s="74" t="s">
        <v>2385</v>
      </c>
      <c r="I436" s="63" t="s">
        <v>329</v>
      </c>
      <c r="J436" s="63"/>
      <c r="K436" s="63" t="s">
        <v>329</v>
      </c>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72" t="s">
        <v>301</v>
      </c>
      <c r="AK436" s="63"/>
      <c r="AL436" s="63"/>
      <c r="AM436" s="63"/>
      <c r="AN436" s="72"/>
      <c r="AO436" s="63">
        <f t="shared" si="53"/>
        <v>0</v>
      </c>
      <c r="AP436" s="71"/>
      <c r="AQ436" s="71"/>
      <c r="AR436" s="71"/>
    </row>
    <row r="437" spans="1:44" ht="15.75" customHeight="1">
      <c r="A437" s="63" t="s">
        <v>1738</v>
      </c>
      <c r="B437" s="63" t="s">
        <v>128</v>
      </c>
      <c r="C437" s="74">
        <v>3043988</v>
      </c>
      <c r="D437" s="74" t="s">
        <v>2383</v>
      </c>
      <c r="E437" s="74">
        <v>5005996</v>
      </c>
      <c r="F437" s="74" t="s">
        <v>2386</v>
      </c>
      <c r="G437" s="74">
        <v>4398802</v>
      </c>
      <c r="H437" s="74" t="s">
        <v>2387</v>
      </c>
      <c r="I437" s="63" t="s">
        <v>301</v>
      </c>
      <c r="J437" s="63"/>
      <c r="K437" s="63" t="s">
        <v>329</v>
      </c>
      <c r="L437" s="63"/>
      <c r="M437" s="63"/>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72" t="s">
        <v>301</v>
      </c>
      <c r="AK437" s="63"/>
      <c r="AL437" s="63"/>
      <c r="AM437" s="63"/>
      <c r="AN437" s="72"/>
      <c r="AO437" s="63">
        <f t="shared" si="53"/>
        <v>0</v>
      </c>
      <c r="AP437" s="71"/>
      <c r="AQ437" s="71"/>
      <c r="AR437" s="71"/>
    </row>
    <row r="438" spans="1:44" ht="15.75" customHeight="1">
      <c r="A438" s="63" t="s">
        <v>1738</v>
      </c>
      <c r="B438" s="63" t="s">
        <v>128</v>
      </c>
      <c r="C438" s="74">
        <v>3043988</v>
      </c>
      <c r="D438" s="74" t="s">
        <v>2383</v>
      </c>
      <c r="E438" s="74">
        <v>5005996</v>
      </c>
      <c r="F438" s="74" t="s">
        <v>2386</v>
      </c>
      <c r="G438" s="74">
        <v>4398803</v>
      </c>
      <c r="H438" s="74" t="s">
        <v>2388</v>
      </c>
      <c r="I438" s="63" t="s">
        <v>301</v>
      </c>
      <c r="J438" s="63"/>
      <c r="K438" s="63" t="s">
        <v>329</v>
      </c>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72" t="s">
        <v>301</v>
      </c>
      <c r="AK438" s="63"/>
      <c r="AL438" s="63"/>
      <c r="AM438" s="63"/>
      <c r="AN438" s="72"/>
      <c r="AO438" s="63">
        <f t="shared" si="53"/>
        <v>0</v>
      </c>
      <c r="AP438" s="71"/>
      <c r="AQ438" s="71"/>
      <c r="AR438" s="71"/>
    </row>
    <row r="439" spans="1:44" ht="15.75" customHeight="1">
      <c r="A439" s="63" t="s">
        <v>1738</v>
      </c>
      <c r="B439" s="63" t="s">
        <v>128</v>
      </c>
      <c r="C439" s="74">
        <v>3043988</v>
      </c>
      <c r="D439" s="74" t="s">
        <v>2383</v>
      </c>
      <c r="E439" s="74">
        <v>5005996</v>
      </c>
      <c r="F439" s="74" t="s">
        <v>2386</v>
      </c>
      <c r="G439" s="74">
        <v>4398804</v>
      </c>
      <c r="H439" s="74" t="s">
        <v>2389</v>
      </c>
      <c r="I439" s="63" t="s">
        <v>301</v>
      </c>
      <c r="J439" s="63"/>
      <c r="K439" s="63" t="s">
        <v>329</v>
      </c>
      <c r="L439" s="63"/>
      <c r="M439" s="63"/>
      <c r="N439" s="63"/>
      <c r="O439" s="63"/>
      <c r="P439" s="63"/>
      <c r="Q439" s="63"/>
      <c r="R439" s="63"/>
      <c r="S439" s="63"/>
      <c r="T439" s="63"/>
      <c r="U439" s="63"/>
      <c r="V439" s="63"/>
      <c r="W439" s="63"/>
      <c r="X439" s="63"/>
      <c r="Y439" s="63"/>
      <c r="Z439" s="63"/>
      <c r="AA439" s="63"/>
      <c r="AB439" s="63"/>
      <c r="AC439" s="63"/>
      <c r="AD439" s="63"/>
      <c r="AE439" s="63"/>
      <c r="AF439" s="63"/>
      <c r="AG439" s="63"/>
      <c r="AH439" s="63"/>
      <c r="AI439" s="63"/>
      <c r="AJ439" s="72" t="s">
        <v>301</v>
      </c>
      <c r="AK439" s="63"/>
      <c r="AL439" s="63"/>
      <c r="AM439" s="63"/>
      <c r="AN439" s="72"/>
      <c r="AO439" s="63">
        <f t="shared" si="53"/>
        <v>0</v>
      </c>
      <c r="AP439" s="71"/>
      <c r="AQ439" s="71"/>
      <c r="AR439" s="71"/>
    </row>
    <row r="440" spans="1:44" ht="15.75" customHeight="1">
      <c r="A440" s="63" t="s">
        <v>2390</v>
      </c>
      <c r="B440" s="63" t="s">
        <v>165</v>
      </c>
      <c r="C440" s="63" t="s">
        <v>2391</v>
      </c>
      <c r="D440" s="63" t="s">
        <v>214</v>
      </c>
      <c r="E440" s="63" t="s">
        <v>2392</v>
      </c>
      <c r="F440" s="63" t="s">
        <v>215</v>
      </c>
      <c r="G440" s="63" t="s">
        <v>2393</v>
      </c>
      <c r="H440" s="63" t="s">
        <v>2394</v>
      </c>
      <c r="I440" s="63" t="s">
        <v>329</v>
      </c>
      <c r="J440" s="63"/>
      <c r="K440" s="63"/>
      <c r="L440" s="63" t="s">
        <v>709</v>
      </c>
      <c r="M440" s="63" t="s">
        <v>2395</v>
      </c>
      <c r="N440" s="63" t="s">
        <v>304</v>
      </c>
      <c r="O440" s="63" t="str">
        <f>VLOOKUP(G440,'Sheet 1 (2)'!$H$4:$M$536,6,FALSE)</f>
        <v/>
      </c>
      <c r="P440" s="78" t="s">
        <v>2396</v>
      </c>
      <c r="Q440" s="63"/>
      <c r="R440" s="63" t="s">
        <v>2397</v>
      </c>
      <c r="S440" s="63" t="s">
        <v>304</v>
      </c>
      <c r="T440" s="63" t="str">
        <f>VLOOKUP(G440,'Sheet 1 (2)'!$H$4:$O$536,8,FALSE)</f>
        <v/>
      </c>
      <c r="U440" s="63" t="str">
        <f>IF(S440&lt;&gt;"",S440,T440)</f>
        <v/>
      </c>
      <c r="V440" s="63" t="s">
        <v>2397</v>
      </c>
      <c r="W440" s="63" t="s">
        <v>304</v>
      </c>
      <c r="X440" s="63" t="str">
        <f>VLOOKUP(G440,'Sheet 1 (2)'!$H$4:$Q$536,10,FALSE)</f>
        <v/>
      </c>
      <c r="Y440" s="63" t="str">
        <f>IF(W440&lt;&gt;"",W440,X440)</f>
        <v/>
      </c>
      <c r="Z440" s="63" t="s">
        <v>2398</v>
      </c>
      <c r="AA440" s="63" t="s">
        <v>304</v>
      </c>
      <c r="AB440" s="63" t="str">
        <f>VLOOKUP(G440,'Sheet 1 (2)'!$H$4:$S$536,12,FALSE)</f>
        <v/>
      </c>
      <c r="AC440" s="63" t="str">
        <f>IF(AA440&lt;&gt;"",AA440,AB440)</f>
        <v/>
      </c>
      <c r="AD440" s="63" t="s">
        <v>304</v>
      </c>
      <c r="AE440" s="63" t="str">
        <f>VLOOKUP(G440,'Sheet 1 (2)'!$H$4:$AF$536,25,FALSE)</f>
        <v/>
      </c>
      <c r="AF440" s="63" t="s">
        <v>334</v>
      </c>
      <c r="AG440" s="63" t="str">
        <f t="shared" ref="AG440:AG448" si="55">IF(AD440&lt;&gt;"",AD440,AE440)</f>
        <v/>
      </c>
      <c r="AH440" s="63" t="s">
        <v>304</v>
      </c>
      <c r="AI440" s="63" t="str">
        <f>VLOOKUP(G440,'Sheet 1 (2)'!$H$4:$AG$536,26,FALSE)</f>
        <v>SI</v>
      </c>
      <c r="AJ440" s="63" t="s">
        <v>329</v>
      </c>
      <c r="AK440" s="63" t="s">
        <v>304</v>
      </c>
      <c r="AL440" s="63" t="str">
        <f>VLOOKUP(G440,'Sheet 1 (2)'!$H$4:$AH$536,27,FALSE)</f>
        <v/>
      </c>
      <c r="AM440" s="63" t="str">
        <f>IF(AK440&lt;&gt;"",AK440,AL440)</f>
        <v/>
      </c>
      <c r="AN440" s="63">
        <v>1</v>
      </c>
      <c r="AO440" s="63">
        <f t="shared" si="53"/>
        <v>1</v>
      </c>
      <c r="AP440" s="71" t="s">
        <v>329</v>
      </c>
      <c r="AQ440" s="71" t="s">
        <v>329</v>
      </c>
      <c r="AR440" s="71"/>
    </row>
    <row r="441" spans="1:44" ht="15.75" customHeight="1">
      <c r="A441" s="63" t="s">
        <v>2390</v>
      </c>
      <c r="B441" s="63" t="s">
        <v>165</v>
      </c>
      <c r="C441" s="63" t="s">
        <v>2399</v>
      </c>
      <c r="D441" s="63" t="s">
        <v>170</v>
      </c>
      <c r="E441" s="63" t="s">
        <v>2400</v>
      </c>
      <c r="F441" s="63" t="s">
        <v>171</v>
      </c>
      <c r="G441" s="63" t="s">
        <v>2401</v>
      </c>
      <c r="H441" s="63" t="s">
        <v>2402</v>
      </c>
      <c r="I441" s="63" t="s">
        <v>301</v>
      </c>
      <c r="J441" s="63"/>
      <c r="K441" s="63"/>
      <c r="L441" s="63" t="s">
        <v>330</v>
      </c>
      <c r="M441" s="63" t="s">
        <v>2403</v>
      </c>
      <c r="N441" s="63" t="s">
        <v>304</v>
      </c>
      <c r="O441" s="63" t="str">
        <f>VLOOKUP(G441,'Sheet 1 (2)'!$H$4:$M$536,6,FALSE)</f>
        <v/>
      </c>
      <c r="P441" s="63" t="str">
        <f>IF(N441&lt;&gt;"",N441,O441)</f>
        <v/>
      </c>
      <c r="Q441" s="63"/>
      <c r="R441" s="63" t="s">
        <v>2404</v>
      </c>
      <c r="S441" s="63" t="s">
        <v>304</v>
      </c>
      <c r="T441" s="63" t="str">
        <f>VLOOKUP(G441,'Sheet 1 (2)'!$H$4:$O$536,8,FALSE)</f>
        <v/>
      </c>
      <c r="U441" s="63" t="str">
        <f>IF(S441&lt;&gt;"",S441,T441)</f>
        <v/>
      </c>
      <c r="V441" s="63" t="s">
        <v>2405</v>
      </c>
      <c r="W441" s="63" t="s">
        <v>304</v>
      </c>
      <c r="X441" s="63" t="str">
        <f>VLOOKUP(G441,'Sheet 1 (2)'!$H$4:$Q$536,10,FALSE)</f>
        <v/>
      </c>
      <c r="Y441" s="63" t="str">
        <f>IF(W441&lt;&gt;"",W441,X441)</f>
        <v/>
      </c>
      <c r="Z441" s="63"/>
      <c r="AA441" s="63" t="s">
        <v>304</v>
      </c>
      <c r="AB441" s="63" t="str">
        <f>VLOOKUP(G441,'Sheet 1 (2)'!$H$4:$S$536,12,FALSE)</f>
        <v/>
      </c>
      <c r="AC441" s="63" t="str">
        <f>IF(AA441&lt;&gt;"",AA441,AB441)</f>
        <v/>
      </c>
      <c r="AD441" s="63" t="s">
        <v>304</v>
      </c>
      <c r="AE441" s="63" t="str">
        <f>VLOOKUP(G441,'Sheet 1 (2)'!$H$4:$AF$536,25,FALSE)</f>
        <v/>
      </c>
      <c r="AF441" s="63" t="s">
        <v>1484</v>
      </c>
      <c r="AG441" s="63" t="str">
        <f t="shared" si="55"/>
        <v/>
      </c>
      <c r="AH441" s="63" t="s">
        <v>304</v>
      </c>
      <c r="AI441" s="63" t="str">
        <f>VLOOKUP(G441,'Sheet 1 (2)'!$H$4:$AG$536,26,FALSE)</f>
        <v>NO</v>
      </c>
      <c r="AJ441" s="63" t="s">
        <v>301</v>
      </c>
      <c r="AK441" s="63" t="s">
        <v>304</v>
      </c>
      <c r="AL441" s="63" t="str">
        <f>VLOOKUP(G441,'Sheet 1 (2)'!$H$4:$AH$536,27,FALSE)</f>
        <v>Definir metodología y categoría de establecimiento</v>
      </c>
      <c r="AM441" s="63" t="str">
        <f>IF(AK441&lt;&gt;"",AK441,AL441)</f>
        <v>Definir metodología y categoría de establecimiento</v>
      </c>
      <c r="AN441" s="63">
        <v>1</v>
      </c>
      <c r="AO441" s="63">
        <f t="shared" si="53"/>
        <v>0</v>
      </c>
      <c r="AP441" s="71"/>
      <c r="AQ441" s="71"/>
      <c r="AR441" s="71"/>
    </row>
    <row r="442" spans="1:44" ht="15.75" customHeight="1">
      <c r="A442" s="63" t="s">
        <v>2390</v>
      </c>
      <c r="B442" s="63" t="s">
        <v>165</v>
      </c>
      <c r="C442" s="63" t="s">
        <v>2399</v>
      </c>
      <c r="D442" s="63" t="s">
        <v>170</v>
      </c>
      <c r="E442" s="63" t="s">
        <v>2400</v>
      </c>
      <c r="F442" s="63" t="s">
        <v>171</v>
      </c>
      <c r="G442" s="63" t="s">
        <v>2406</v>
      </c>
      <c r="H442" s="63" t="s">
        <v>2407</v>
      </c>
      <c r="I442" s="63" t="s">
        <v>301</v>
      </c>
      <c r="J442" s="63"/>
      <c r="K442" s="63"/>
      <c r="L442" s="63" t="s">
        <v>330</v>
      </c>
      <c r="M442" s="63" t="s">
        <v>2408</v>
      </c>
      <c r="N442" s="63" t="s">
        <v>304</v>
      </c>
      <c r="O442" s="63" t="str">
        <f>VLOOKUP(G442,'Sheet 1 (2)'!$H$4:$M$536,6,FALSE)</f>
        <v/>
      </c>
      <c r="P442" s="63" t="str">
        <f>IF(N442&lt;&gt;"",N442,O442)</f>
        <v/>
      </c>
      <c r="Q442" s="63"/>
      <c r="R442" s="63" t="s">
        <v>2409</v>
      </c>
      <c r="S442" s="63" t="s">
        <v>304</v>
      </c>
      <c r="T442" s="63" t="str">
        <f>VLOOKUP(G442,'Sheet 1 (2)'!$H$4:$O$536,8,FALSE)</f>
        <v/>
      </c>
      <c r="U442" s="63" t="str">
        <f>IF(S442&lt;&gt;"",S442,T442)</f>
        <v/>
      </c>
      <c r="V442" s="63" t="s">
        <v>2405</v>
      </c>
      <c r="W442" s="63" t="s">
        <v>304</v>
      </c>
      <c r="X442" s="63" t="str">
        <f>VLOOKUP(G442,'Sheet 1 (2)'!$H$4:$Q$536,10,FALSE)</f>
        <v/>
      </c>
      <c r="Y442" s="63" t="str">
        <f>IF(W442&lt;&gt;"",W442,X442)</f>
        <v/>
      </c>
      <c r="Z442" s="63"/>
      <c r="AA442" s="63" t="s">
        <v>304</v>
      </c>
      <c r="AB442" s="63" t="str">
        <f>VLOOKUP(G442,'Sheet 1 (2)'!$H$4:$S$536,12,FALSE)</f>
        <v/>
      </c>
      <c r="AC442" s="63" t="str">
        <f>IF(AA442&lt;&gt;"",AA442,AB442)</f>
        <v/>
      </c>
      <c r="AD442" s="63" t="s">
        <v>304</v>
      </c>
      <c r="AE442" s="63" t="str">
        <f>VLOOKUP(G442,'Sheet 1 (2)'!$H$4:$AF$536,25,FALSE)</f>
        <v/>
      </c>
      <c r="AF442" s="63" t="s">
        <v>588</v>
      </c>
      <c r="AG442" s="63" t="str">
        <f t="shared" si="55"/>
        <v/>
      </c>
      <c r="AH442" s="63" t="s">
        <v>304</v>
      </c>
      <c r="AI442" s="63" t="str">
        <f>VLOOKUP(G442,'Sheet 1 (2)'!$H$4:$AG$536,26,FALSE)</f>
        <v>NO</v>
      </c>
      <c r="AJ442" s="63" t="s">
        <v>301</v>
      </c>
      <c r="AK442" s="63" t="s">
        <v>304</v>
      </c>
      <c r="AL442" s="63" t="str">
        <f>VLOOKUP(G442,'Sheet 1 (2)'!$H$4:$AH$536,27,FALSE)</f>
        <v>Definir metodología y categoría de establecimiento</v>
      </c>
      <c r="AM442" s="63" t="str">
        <f>IF(AK442&lt;&gt;"",AK442,AL442)</f>
        <v>Definir metodología y categoría de establecimiento</v>
      </c>
      <c r="AN442" s="63">
        <v>1</v>
      </c>
      <c r="AO442" s="63">
        <f t="shared" si="53"/>
        <v>0</v>
      </c>
      <c r="AP442" s="71"/>
      <c r="AQ442" s="71"/>
      <c r="AR442" s="71"/>
    </row>
    <row r="443" spans="1:44" ht="15.75" customHeight="1">
      <c r="A443" s="63" t="s">
        <v>2390</v>
      </c>
      <c r="B443" s="63" t="s">
        <v>165</v>
      </c>
      <c r="C443" s="63" t="s">
        <v>2410</v>
      </c>
      <c r="D443" s="63" t="s">
        <v>204</v>
      </c>
      <c r="E443" s="63" t="s">
        <v>2411</v>
      </c>
      <c r="F443" s="63" t="s">
        <v>205</v>
      </c>
      <c r="G443" s="63" t="s">
        <v>2412</v>
      </c>
      <c r="H443" s="63" t="s">
        <v>2413</v>
      </c>
      <c r="I443" s="63" t="s">
        <v>329</v>
      </c>
      <c r="J443" s="63"/>
      <c r="K443" s="63"/>
      <c r="L443" s="63" t="s">
        <v>302</v>
      </c>
      <c r="M443" s="63" t="s">
        <v>2414</v>
      </c>
      <c r="N443" s="63" t="s">
        <v>304</v>
      </c>
      <c r="O443" s="63" t="str">
        <f>VLOOKUP(G443,'Sheet 1 (2)'!$H$4:$M$536,6,FALSE)</f>
        <v/>
      </c>
      <c r="P443" s="79" t="s">
        <v>2415</v>
      </c>
      <c r="Q443" s="63"/>
      <c r="R443" s="63" t="s">
        <v>2416</v>
      </c>
      <c r="S443" s="63" t="s">
        <v>304</v>
      </c>
      <c r="T443" s="63" t="str">
        <f>VLOOKUP(G443,'Sheet 1 (2)'!$H$4:$O$536,8,FALSE)</f>
        <v/>
      </c>
      <c r="U443" s="80" t="s">
        <v>2417</v>
      </c>
      <c r="V443" s="63" t="s">
        <v>2418</v>
      </c>
      <c r="W443" s="63" t="s">
        <v>304</v>
      </c>
      <c r="X443" s="63" t="str">
        <f>VLOOKUP(G443,'Sheet 1 (2)'!$H$4:$Q$536,10,FALSE)</f>
        <v/>
      </c>
      <c r="Y443" s="63"/>
      <c r="Z443" s="63" t="s">
        <v>2419</v>
      </c>
      <c r="AA443" s="63" t="s">
        <v>304</v>
      </c>
      <c r="AB443" s="63" t="str">
        <f>VLOOKUP(G443,'Sheet 1 (2)'!$H$4:$S$536,12,FALSE)</f>
        <v/>
      </c>
      <c r="AC443" s="63" t="s">
        <v>891</v>
      </c>
      <c r="AD443" s="63" t="s">
        <v>304</v>
      </c>
      <c r="AE443" s="63" t="str">
        <f>VLOOKUP(G443,'Sheet 1 (2)'!$H$4:$AF$536,25,FALSE)</f>
        <v/>
      </c>
      <c r="AF443" s="63" t="s">
        <v>334</v>
      </c>
      <c r="AG443" s="63" t="str">
        <f t="shared" si="55"/>
        <v/>
      </c>
      <c r="AH443" s="63" t="s">
        <v>304</v>
      </c>
      <c r="AI443" s="63" t="str">
        <f>VLOOKUP(G443,'Sheet 1 (2)'!$H$4:$AG$536,26,FALSE)</f>
        <v>NO</v>
      </c>
      <c r="AJ443" s="63" t="s">
        <v>329</v>
      </c>
      <c r="AK443" s="63" t="s">
        <v>304</v>
      </c>
      <c r="AL443" s="63"/>
      <c r="AM443" s="63"/>
      <c r="AN443" s="63">
        <v>1</v>
      </c>
      <c r="AO443" s="63">
        <f t="shared" si="53"/>
        <v>1</v>
      </c>
      <c r="AP443" s="71" t="s">
        <v>329</v>
      </c>
      <c r="AQ443" s="71" t="s">
        <v>329</v>
      </c>
      <c r="AR443" s="71" t="s">
        <v>329</v>
      </c>
    </row>
    <row r="444" spans="1:44" ht="15.75" customHeight="1">
      <c r="A444" s="63" t="s">
        <v>2390</v>
      </c>
      <c r="B444" s="63" t="s">
        <v>165</v>
      </c>
      <c r="C444" s="63" t="s">
        <v>2410</v>
      </c>
      <c r="D444" s="63" t="s">
        <v>204</v>
      </c>
      <c r="E444" s="63" t="s">
        <v>2420</v>
      </c>
      <c r="F444" s="63" t="s">
        <v>206</v>
      </c>
      <c r="G444" s="63" t="s">
        <v>2421</v>
      </c>
      <c r="H444" s="63" t="s">
        <v>2422</v>
      </c>
      <c r="I444" s="63" t="s">
        <v>329</v>
      </c>
      <c r="J444" s="63"/>
      <c r="K444" s="63"/>
      <c r="L444" s="63" t="s">
        <v>302</v>
      </c>
      <c r="M444" s="63" t="s">
        <v>2423</v>
      </c>
      <c r="N444" s="63" t="s">
        <v>304</v>
      </c>
      <c r="O444" s="63" t="str">
        <f>VLOOKUP(G444,'Sheet 1 (2)'!$H$4:$M$536,6,FALSE)</f>
        <v/>
      </c>
      <c r="P444" s="79" t="s">
        <v>2424</v>
      </c>
      <c r="Q444" s="63"/>
      <c r="R444" s="63" t="s">
        <v>2425</v>
      </c>
      <c r="S444" s="63" t="s">
        <v>304</v>
      </c>
      <c r="T444" s="63" t="str">
        <f>VLOOKUP(G444,'Sheet 1 (2)'!$H$4:$O$536,8,FALSE)</f>
        <v/>
      </c>
      <c r="U444" s="79" t="s">
        <v>2426</v>
      </c>
      <c r="V444" s="63" t="s">
        <v>2427</v>
      </c>
      <c r="W444" s="63" t="s">
        <v>304</v>
      </c>
      <c r="X444" s="63" t="str">
        <f>VLOOKUP(G444,'Sheet 1 (2)'!$H$4:$Q$536,10,FALSE)</f>
        <v/>
      </c>
      <c r="Y444" s="63" t="s">
        <v>2428</v>
      </c>
      <c r="Z444" s="63" t="s">
        <v>2429</v>
      </c>
      <c r="AA444" s="63" t="s">
        <v>304</v>
      </c>
      <c r="AB444" s="63" t="str">
        <f>VLOOKUP(G444,'Sheet 1 (2)'!$H$4:$S$536,12,FALSE)</f>
        <v/>
      </c>
      <c r="AC444" s="63" t="s">
        <v>2430</v>
      </c>
      <c r="AD444" s="63" t="s">
        <v>304</v>
      </c>
      <c r="AE444" s="63" t="str">
        <f>VLOOKUP(G444,'Sheet 1 (2)'!$H$4:$AF$536,25,FALSE)</f>
        <v/>
      </c>
      <c r="AF444" s="63" t="s">
        <v>429</v>
      </c>
      <c r="AG444" s="63" t="str">
        <f t="shared" si="55"/>
        <v/>
      </c>
      <c r="AH444" s="63" t="s">
        <v>304</v>
      </c>
      <c r="AI444" s="63" t="str">
        <f>VLOOKUP(G444,'Sheet 1 (2)'!$H$4:$AG$536,26,FALSE)</f>
        <v>SI</v>
      </c>
      <c r="AJ444" s="63" t="s">
        <v>329</v>
      </c>
      <c r="AK444" s="63" t="s">
        <v>304</v>
      </c>
      <c r="AL444" s="63" t="str">
        <f>VLOOKUP(G444,'Sheet 1 (2)'!$H$4:$AH$536,27,FALSE)</f>
        <v/>
      </c>
      <c r="AM444" s="63" t="str">
        <f>IF(AK444&lt;&gt;"",AK444,AL444)</f>
        <v/>
      </c>
      <c r="AN444" s="63">
        <v>1</v>
      </c>
      <c r="AO444" s="63">
        <f t="shared" si="53"/>
        <v>1</v>
      </c>
      <c r="AP444" s="71" t="s">
        <v>329</v>
      </c>
      <c r="AQ444" s="71" t="s">
        <v>1159</v>
      </c>
      <c r="AR444" s="71" t="s">
        <v>329</v>
      </c>
    </row>
    <row r="445" spans="1:44" ht="15.75" customHeight="1">
      <c r="A445" s="63" t="s">
        <v>2390</v>
      </c>
      <c r="B445" s="63" t="s">
        <v>165</v>
      </c>
      <c r="C445" s="63" t="s">
        <v>2431</v>
      </c>
      <c r="D445" s="63" t="s">
        <v>166</v>
      </c>
      <c r="E445" s="63" t="s">
        <v>2432</v>
      </c>
      <c r="F445" s="63" t="s">
        <v>167</v>
      </c>
      <c r="G445" s="63" t="s">
        <v>2433</v>
      </c>
      <c r="H445" s="63" t="s">
        <v>2434</v>
      </c>
      <c r="I445" s="63" t="s">
        <v>329</v>
      </c>
      <c r="J445" s="63"/>
      <c r="K445" s="63"/>
      <c r="L445" s="63" t="s">
        <v>464</v>
      </c>
      <c r="M445" s="63" t="s">
        <v>2435</v>
      </c>
      <c r="N445" s="63" t="s">
        <v>304</v>
      </c>
      <c r="O445" s="63" t="str">
        <f>VLOOKUP(G445,'Sheet 1 (2)'!$H$4:$M$536,6,FALSE)</f>
        <v/>
      </c>
      <c r="P445" s="80" t="s">
        <v>2436</v>
      </c>
      <c r="Q445" s="63"/>
      <c r="R445" s="63" t="s">
        <v>2437</v>
      </c>
      <c r="S445" s="63" t="s">
        <v>304</v>
      </c>
      <c r="T445" s="63" t="str">
        <f>VLOOKUP(G445,'Sheet 1 (2)'!$H$4:$O$536,8,FALSE)</f>
        <v/>
      </c>
      <c r="U445" s="80" t="s">
        <v>2417</v>
      </c>
      <c r="V445" s="63" t="s">
        <v>2427</v>
      </c>
      <c r="W445" s="63" t="s">
        <v>304</v>
      </c>
      <c r="X445" s="63" t="str">
        <f>VLOOKUP(G445,'Sheet 1 (2)'!$H$4:$Q$536,10,FALSE)</f>
        <v/>
      </c>
      <c r="Y445" s="63" t="str">
        <f>IF(W445&lt;&gt;"",W445,X445)</f>
        <v/>
      </c>
      <c r="Z445" s="63" t="s">
        <v>2438</v>
      </c>
      <c r="AA445" s="63" t="s">
        <v>304</v>
      </c>
      <c r="AB445" s="63" t="str">
        <f>VLOOKUP(G445,'Sheet 1 (2)'!$H$4:$S$536,12,FALSE)</f>
        <v/>
      </c>
      <c r="AC445" s="63" t="s">
        <v>891</v>
      </c>
      <c r="AD445" s="63" t="s">
        <v>304</v>
      </c>
      <c r="AE445" s="63" t="str">
        <f>VLOOKUP(G445,'Sheet 1 (2)'!$H$4:$AF$536,25,FALSE)</f>
        <v/>
      </c>
      <c r="AF445" s="63" t="s">
        <v>2439</v>
      </c>
      <c r="AG445" s="63" t="str">
        <f t="shared" si="55"/>
        <v/>
      </c>
      <c r="AH445" s="63" t="s">
        <v>304</v>
      </c>
      <c r="AI445" s="63" t="str">
        <f>VLOOKUP(G445,'Sheet 1 (2)'!$H$4:$AG$536,26,FALSE)</f>
        <v>NO</v>
      </c>
      <c r="AJ445" s="63" t="s">
        <v>329</v>
      </c>
      <c r="AK445" s="63" t="s">
        <v>304</v>
      </c>
      <c r="AL445" s="63" t="str">
        <f>VLOOKUP(G445,'Sheet 1 (2)'!$H$4:$AH$536,27,FALSE)</f>
        <v>Definir metodología y categoría de establecimiento</v>
      </c>
      <c r="AM445" s="63" t="s">
        <v>2440</v>
      </c>
      <c r="AN445" s="63">
        <v>1</v>
      </c>
      <c r="AO445" s="63">
        <f t="shared" si="53"/>
        <v>1</v>
      </c>
      <c r="AP445" s="71" t="s">
        <v>329</v>
      </c>
      <c r="AQ445" s="71" t="s">
        <v>329</v>
      </c>
      <c r="AR445" s="71" t="s">
        <v>329</v>
      </c>
    </row>
    <row r="446" spans="1:44" ht="15.75" customHeight="1">
      <c r="A446" s="63" t="s">
        <v>2390</v>
      </c>
      <c r="B446" s="63" t="s">
        <v>165</v>
      </c>
      <c r="C446" s="63" t="s">
        <v>2431</v>
      </c>
      <c r="D446" s="63" t="s">
        <v>166</v>
      </c>
      <c r="E446" s="63" t="s">
        <v>2441</v>
      </c>
      <c r="F446" s="63" t="s">
        <v>168</v>
      </c>
      <c r="G446" s="63" t="s">
        <v>2442</v>
      </c>
      <c r="H446" s="63" t="s">
        <v>2443</v>
      </c>
      <c r="I446" s="63" t="s">
        <v>329</v>
      </c>
      <c r="J446" s="63"/>
      <c r="K446" s="63"/>
      <c r="L446" s="63" t="s">
        <v>464</v>
      </c>
      <c r="M446" s="63" t="s">
        <v>2444</v>
      </c>
      <c r="N446" s="63" t="s">
        <v>304</v>
      </c>
      <c r="O446" s="63" t="str">
        <f>VLOOKUP(G446,'Sheet 1 (2)'!$H$4:$M$536,6,FALSE)</f>
        <v/>
      </c>
      <c r="P446" s="80" t="s">
        <v>2445</v>
      </c>
      <c r="Q446" s="63"/>
      <c r="R446" s="63" t="s">
        <v>2446</v>
      </c>
      <c r="S446" s="63" t="s">
        <v>304</v>
      </c>
      <c r="T446" s="63" t="str">
        <f>VLOOKUP(G446,'Sheet 1 (2)'!$H$4:$O$536,8,FALSE)</f>
        <v/>
      </c>
      <c r="U446" s="80" t="s">
        <v>2417</v>
      </c>
      <c r="V446" s="63" t="s">
        <v>2418</v>
      </c>
      <c r="W446" s="63" t="s">
        <v>304</v>
      </c>
      <c r="X446" s="63" t="str">
        <f>VLOOKUP(G446,'Sheet 1 (2)'!$H$4:$Q$536,10,FALSE)</f>
        <v/>
      </c>
      <c r="Y446" s="63" t="str">
        <f>IF(W446&lt;&gt;"",W446,X446)</f>
        <v/>
      </c>
      <c r="Z446" s="63" t="s">
        <v>2447</v>
      </c>
      <c r="AA446" s="63" t="s">
        <v>304</v>
      </c>
      <c r="AB446" s="63" t="str">
        <f>VLOOKUP(G446,'Sheet 1 (2)'!$H$4:$S$536,12,FALSE)</f>
        <v/>
      </c>
      <c r="AC446" s="63" t="s">
        <v>891</v>
      </c>
      <c r="AD446" s="63" t="s">
        <v>304</v>
      </c>
      <c r="AE446" s="63" t="str">
        <f>VLOOKUP(G446,'Sheet 1 (2)'!$H$4:$AF$536,25,FALSE)</f>
        <v/>
      </c>
      <c r="AF446" s="63" t="s">
        <v>334</v>
      </c>
      <c r="AG446" s="63" t="str">
        <f t="shared" si="55"/>
        <v/>
      </c>
      <c r="AH446" s="63" t="s">
        <v>304</v>
      </c>
      <c r="AI446" s="63" t="str">
        <f>VLOOKUP(G446,'Sheet 1 (2)'!$H$4:$AG$536,26,FALSE)</f>
        <v>NO</v>
      </c>
      <c r="AJ446" s="63" t="s">
        <v>329</v>
      </c>
      <c r="AK446" s="63" t="s">
        <v>304</v>
      </c>
      <c r="AL446" s="63" t="str">
        <f>VLOOKUP(G446,'Sheet 1 (2)'!$H$4:$AH$536,27,FALSE)</f>
        <v>Definir metodología y categoría de establecimiento</v>
      </c>
      <c r="AM446" s="63"/>
      <c r="AN446" s="63">
        <v>1</v>
      </c>
      <c r="AO446" s="63">
        <f t="shared" si="53"/>
        <v>1</v>
      </c>
      <c r="AP446" s="71" t="s">
        <v>329</v>
      </c>
      <c r="AQ446" s="71" t="s">
        <v>329</v>
      </c>
      <c r="AR446" s="71" t="s">
        <v>329</v>
      </c>
    </row>
    <row r="447" spans="1:44" ht="15.75" customHeight="1">
      <c r="A447" s="63" t="s">
        <v>2390</v>
      </c>
      <c r="B447" s="63" t="s">
        <v>165</v>
      </c>
      <c r="C447" s="63" t="s">
        <v>2431</v>
      </c>
      <c r="D447" s="63" t="s">
        <v>166</v>
      </c>
      <c r="E447" s="63" t="s">
        <v>2448</v>
      </c>
      <c r="F447" s="63" t="s">
        <v>169</v>
      </c>
      <c r="G447" s="63" t="s">
        <v>2449</v>
      </c>
      <c r="H447" s="63" t="s">
        <v>2450</v>
      </c>
      <c r="I447" s="63" t="s">
        <v>329</v>
      </c>
      <c r="J447" s="63"/>
      <c r="K447" s="63"/>
      <c r="L447" s="63" t="s">
        <v>464</v>
      </c>
      <c r="M447" s="63" t="s">
        <v>2451</v>
      </c>
      <c r="N447" s="63" t="s">
        <v>304</v>
      </c>
      <c r="O447" s="63" t="str">
        <f>VLOOKUP(G447,'Sheet 1 (2)'!$H$4:$M$536,6,FALSE)</f>
        <v/>
      </c>
      <c r="P447" s="80" t="s">
        <v>2452</v>
      </c>
      <c r="Q447" s="63"/>
      <c r="R447" s="63" t="s">
        <v>2453</v>
      </c>
      <c r="S447" s="63" t="s">
        <v>304</v>
      </c>
      <c r="T447" s="63" t="str">
        <f>VLOOKUP(G447,'Sheet 1 (2)'!$H$4:$O$536,8,FALSE)</f>
        <v/>
      </c>
      <c r="U447" s="80" t="s">
        <v>2417</v>
      </c>
      <c r="V447" s="63" t="s">
        <v>2418</v>
      </c>
      <c r="W447" s="63" t="s">
        <v>304</v>
      </c>
      <c r="X447" s="63" t="str">
        <f>VLOOKUP(G447,'Sheet 1 (2)'!$H$4:$Q$536,10,FALSE)</f>
        <v/>
      </c>
      <c r="Y447" s="63" t="str">
        <f>IF(W447&lt;&gt;"",W447,X447)</f>
        <v/>
      </c>
      <c r="Z447" s="63" t="s">
        <v>2454</v>
      </c>
      <c r="AA447" s="63" t="s">
        <v>304</v>
      </c>
      <c r="AB447" s="63" t="str">
        <f>VLOOKUP(G447,'Sheet 1 (2)'!$H$4:$S$536,12,FALSE)</f>
        <v/>
      </c>
      <c r="AC447" s="63" t="s">
        <v>891</v>
      </c>
      <c r="AD447" s="63" t="s">
        <v>304</v>
      </c>
      <c r="AE447" s="63" t="str">
        <f>VLOOKUP(G447,'Sheet 1 (2)'!$H$4:$AF$536,25,FALSE)</f>
        <v/>
      </c>
      <c r="AF447" s="63" t="s">
        <v>2455</v>
      </c>
      <c r="AG447" s="63" t="str">
        <f t="shared" si="55"/>
        <v/>
      </c>
      <c r="AH447" s="63" t="s">
        <v>304</v>
      </c>
      <c r="AI447" s="63" t="str">
        <f>VLOOKUP(G447,'Sheet 1 (2)'!$H$4:$AG$536,26,FALSE)</f>
        <v>NO</v>
      </c>
      <c r="AJ447" s="63" t="s">
        <v>329</v>
      </c>
      <c r="AK447" s="63" t="s">
        <v>304</v>
      </c>
      <c r="AL447" s="63" t="str">
        <f>VLOOKUP(G447,'Sheet 1 (2)'!$H$4:$AH$536,27,FALSE)</f>
        <v>Definir metodología y categoría de establecimiento</v>
      </c>
      <c r="AM447" s="63"/>
      <c r="AN447" s="63">
        <v>1</v>
      </c>
      <c r="AO447" s="63">
        <f t="shared" si="53"/>
        <v>1</v>
      </c>
      <c r="AP447" s="71" t="s">
        <v>329</v>
      </c>
      <c r="AQ447" s="71" t="s">
        <v>1159</v>
      </c>
      <c r="AR447" s="71" t="s">
        <v>329</v>
      </c>
    </row>
    <row r="448" spans="1:44" ht="15.75" customHeight="1">
      <c r="A448" s="63" t="s">
        <v>2390</v>
      </c>
      <c r="B448" s="63" t="s">
        <v>165</v>
      </c>
      <c r="C448" s="63" t="s">
        <v>2456</v>
      </c>
      <c r="D448" s="63" t="s">
        <v>207</v>
      </c>
      <c r="E448" s="63" t="s">
        <v>2457</v>
      </c>
      <c r="F448" s="63" t="s">
        <v>208</v>
      </c>
      <c r="G448" s="63" t="s">
        <v>2458</v>
      </c>
      <c r="H448" s="63" t="s">
        <v>2459</v>
      </c>
      <c r="I448" s="63" t="s">
        <v>329</v>
      </c>
      <c r="J448" s="63"/>
      <c r="K448" s="63"/>
      <c r="L448" s="63" t="s">
        <v>464</v>
      </c>
      <c r="M448" s="63" t="s">
        <v>2460</v>
      </c>
      <c r="N448" s="63" t="s">
        <v>304</v>
      </c>
      <c r="O448" s="63" t="str">
        <f>VLOOKUP(G448,'Sheet 1 (2)'!$H$4:$M$536,6,FALSE)</f>
        <v/>
      </c>
      <c r="P448" s="80" t="s">
        <v>2461</v>
      </c>
      <c r="Q448" s="63"/>
      <c r="R448" s="63" t="s">
        <v>2462</v>
      </c>
      <c r="S448" s="63" t="s">
        <v>304</v>
      </c>
      <c r="T448" s="63" t="str">
        <f>VLOOKUP(G448,'Sheet 1 (2)'!$H$4:$O$536,8,FALSE)</f>
        <v/>
      </c>
      <c r="U448" s="80" t="s">
        <v>2463</v>
      </c>
      <c r="V448" s="63" t="s">
        <v>2427</v>
      </c>
      <c r="W448" s="63" t="s">
        <v>304</v>
      </c>
      <c r="X448" s="63" t="str">
        <f>VLOOKUP(G448,'Sheet 1 (2)'!$H$4:$Q$536,10,FALSE)</f>
        <v/>
      </c>
      <c r="Y448" s="63" t="str">
        <f>IF(W448&lt;&gt;"",W448,X448)</f>
        <v/>
      </c>
      <c r="Z448" s="63" t="s">
        <v>2464</v>
      </c>
      <c r="AA448" s="63" t="s">
        <v>304</v>
      </c>
      <c r="AB448" s="63" t="str">
        <f>VLOOKUP(G448,'Sheet 1 (2)'!$H$4:$S$536,12,FALSE)</f>
        <v/>
      </c>
      <c r="AC448" s="63" t="s">
        <v>891</v>
      </c>
      <c r="AD448" s="63" t="s">
        <v>304</v>
      </c>
      <c r="AE448" s="63" t="str">
        <f>VLOOKUP(G448,'Sheet 1 (2)'!$H$4:$AF$536,25,FALSE)</f>
        <v/>
      </c>
      <c r="AF448" s="63" t="s">
        <v>334</v>
      </c>
      <c r="AG448" s="63" t="str">
        <f t="shared" si="55"/>
        <v/>
      </c>
      <c r="AH448" s="63" t="s">
        <v>304</v>
      </c>
      <c r="AI448" s="63" t="str">
        <f>VLOOKUP(G448,'Sheet 1 (2)'!$H$4:$AG$536,26,FALSE)</f>
        <v>NO</v>
      </c>
      <c r="AJ448" s="63" t="s">
        <v>329</v>
      </c>
      <c r="AK448" s="63" t="s">
        <v>304</v>
      </c>
      <c r="AL448" s="63"/>
      <c r="AM448" s="63"/>
      <c r="AN448" s="63">
        <v>1</v>
      </c>
      <c r="AO448" s="63">
        <f t="shared" si="53"/>
        <v>1</v>
      </c>
      <c r="AP448" s="71" t="s">
        <v>329</v>
      </c>
      <c r="AQ448" s="71" t="s">
        <v>329</v>
      </c>
      <c r="AR448" s="71" t="s">
        <v>329</v>
      </c>
    </row>
    <row r="449" spans="1:44" ht="15.75" customHeight="1">
      <c r="A449" s="63" t="s">
        <v>2390</v>
      </c>
      <c r="B449" s="63" t="s">
        <v>165</v>
      </c>
      <c r="C449" s="63" t="s">
        <v>2456</v>
      </c>
      <c r="D449" s="63" t="s">
        <v>207</v>
      </c>
      <c r="E449" s="63">
        <v>5006006</v>
      </c>
      <c r="F449" s="63" t="s">
        <v>2465</v>
      </c>
      <c r="G449" s="63">
        <v>81601</v>
      </c>
      <c r="H449" s="63" t="s">
        <v>2466</v>
      </c>
      <c r="I449" s="63" t="s">
        <v>329</v>
      </c>
      <c r="J449" s="63"/>
      <c r="K449" s="63" t="s">
        <v>329</v>
      </c>
      <c r="L449" s="63" t="s">
        <v>464</v>
      </c>
      <c r="M449" s="63"/>
      <c r="N449" s="63"/>
      <c r="O449" s="63"/>
      <c r="P449" s="78" t="s">
        <v>2467</v>
      </c>
      <c r="Q449" s="63"/>
      <c r="R449" s="63"/>
      <c r="S449" s="63"/>
      <c r="T449" s="63"/>
      <c r="U449" s="78" t="s">
        <v>2468</v>
      </c>
      <c r="V449" s="63"/>
      <c r="W449" s="63"/>
      <c r="X449" s="63"/>
      <c r="Y449" s="63"/>
      <c r="Z449" s="63"/>
      <c r="AA449" s="63"/>
      <c r="AB449" s="63"/>
      <c r="AC449" s="63" t="s">
        <v>891</v>
      </c>
      <c r="AD449" s="63"/>
      <c r="AE449" s="63"/>
      <c r="AF449" s="63"/>
      <c r="AG449" s="63"/>
      <c r="AH449" s="63"/>
      <c r="AI449" s="63"/>
      <c r="AJ449" s="63" t="s">
        <v>329</v>
      </c>
      <c r="AK449" s="63"/>
      <c r="AL449" s="63"/>
      <c r="AM449" s="63"/>
      <c r="AN449" s="63"/>
      <c r="AO449" s="63">
        <f t="shared" si="53"/>
        <v>1</v>
      </c>
      <c r="AP449" s="71" t="s">
        <v>329</v>
      </c>
      <c r="AQ449" s="71" t="s">
        <v>2469</v>
      </c>
      <c r="AR449" s="71" t="s">
        <v>329</v>
      </c>
    </row>
    <row r="450" spans="1:44" ht="15.75" customHeight="1">
      <c r="A450" s="63" t="s">
        <v>2390</v>
      </c>
      <c r="B450" s="63" t="s">
        <v>165</v>
      </c>
      <c r="C450" s="63" t="s">
        <v>2470</v>
      </c>
      <c r="D450" s="63" t="s">
        <v>210</v>
      </c>
      <c r="E450" s="63" t="s">
        <v>2471</v>
      </c>
      <c r="F450" s="63" t="s">
        <v>211</v>
      </c>
      <c r="G450" s="63" t="s">
        <v>2472</v>
      </c>
      <c r="H450" s="63" t="s">
        <v>2473</v>
      </c>
      <c r="I450" s="63" t="s">
        <v>329</v>
      </c>
      <c r="J450" s="63"/>
      <c r="K450" s="63"/>
      <c r="L450" s="63" t="s">
        <v>464</v>
      </c>
      <c r="M450" s="63" t="s">
        <v>2474</v>
      </c>
      <c r="N450" s="63" t="s">
        <v>304</v>
      </c>
      <c r="O450" s="63" t="str">
        <f>VLOOKUP(G450,'Sheet 1 (2)'!$H$4:$M$536,6,FALSE)</f>
        <v/>
      </c>
      <c r="P450" s="80" t="s">
        <v>2475</v>
      </c>
      <c r="Q450" s="63"/>
      <c r="R450" s="63" t="s">
        <v>2476</v>
      </c>
      <c r="S450" s="63" t="s">
        <v>304</v>
      </c>
      <c r="T450" s="63" t="str">
        <f>VLOOKUP(G450,'Sheet 1 (2)'!$H$4:$O$536,8,FALSE)</f>
        <v/>
      </c>
      <c r="U450" s="80" t="s">
        <v>2463</v>
      </c>
      <c r="V450" s="63" t="s">
        <v>2427</v>
      </c>
      <c r="W450" s="63" t="s">
        <v>304</v>
      </c>
      <c r="X450" s="63" t="str">
        <f>VLOOKUP(G450,'Sheet 1 (2)'!$H$4:$Q$536,10,FALSE)</f>
        <v/>
      </c>
      <c r="Y450" s="63" t="str">
        <f>IF(W450&lt;&gt;"",W450,X450)</f>
        <v/>
      </c>
      <c r="Z450" s="63" t="s">
        <v>2477</v>
      </c>
      <c r="AA450" s="63" t="s">
        <v>304</v>
      </c>
      <c r="AB450" s="63" t="str">
        <f>VLOOKUP(G450,'Sheet 1 (2)'!$H$4:$S$536,12,FALSE)</f>
        <v/>
      </c>
      <c r="AC450" s="63" t="s">
        <v>891</v>
      </c>
      <c r="AD450" s="63" t="s">
        <v>304</v>
      </c>
      <c r="AE450" s="63" t="str">
        <f>VLOOKUP(G450,'Sheet 1 (2)'!$H$4:$AF$536,25,FALSE)</f>
        <v/>
      </c>
      <c r="AF450" s="63" t="s">
        <v>334</v>
      </c>
      <c r="AG450" s="63" t="str">
        <f t="shared" ref="AG450:AG492" si="56">IF(AD450&lt;&gt;"",AD450,AE450)</f>
        <v/>
      </c>
      <c r="AH450" s="63" t="s">
        <v>304</v>
      </c>
      <c r="AI450" s="63" t="str">
        <f>VLOOKUP(G450,'Sheet 1 (2)'!$H$4:$AG$536,26,FALSE)</f>
        <v>NO</v>
      </c>
      <c r="AJ450" s="63" t="s">
        <v>329</v>
      </c>
      <c r="AK450" s="63" t="s">
        <v>304</v>
      </c>
      <c r="AL450" s="63"/>
      <c r="AM450" s="63">
        <f>IF(AK450&lt;&gt;"",AK450,AL450)</f>
        <v>0</v>
      </c>
      <c r="AN450" s="63">
        <v>1</v>
      </c>
      <c r="AO450" s="63">
        <f t="shared" ref="AO450:AO513" si="57">+IF(AJ450="SI",1,0)</f>
        <v>1</v>
      </c>
      <c r="AP450" s="71" t="s">
        <v>329</v>
      </c>
      <c r="AQ450" s="71" t="s">
        <v>329</v>
      </c>
      <c r="AR450" s="71" t="s">
        <v>329</v>
      </c>
    </row>
    <row r="451" spans="1:44" ht="15.75" customHeight="1">
      <c r="A451" s="63" t="s">
        <v>2390</v>
      </c>
      <c r="B451" s="63" t="s">
        <v>165</v>
      </c>
      <c r="C451" s="63" t="s">
        <v>2470</v>
      </c>
      <c r="D451" s="63" t="s">
        <v>210</v>
      </c>
      <c r="E451" s="63" t="s">
        <v>2478</v>
      </c>
      <c r="F451" s="63" t="s">
        <v>212</v>
      </c>
      <c r="G451" s="63" t="s">
        <v>2479</v>
      </c>
      <c r="H451" s="63" t="s">
        <v>2480</v>
      </c>
      <c r="I451" s="63" t="s">
        <v>329</v>
      </c>
      <c r="J451" s="63"/>
      <c r="K451" s="63"/>
      <c r="L451" s="63" t="s">
        <v>464</v>
      </c>
      <c r="M451" s="63" t="s">
        <v>2481</v>
      </c>
      <c r="N451" s="63" t="s">
        <v>304</v>
      </c>
      <c r="O451" s="63" t="str">
        <f>VLOOKUP(G451,'Sheet 1 (2)'!$H$4:$M$536,6,FALSE)</f>
        <v/>
      </c>
      <c r="P451" s="80" t="s">
        <v>2482</v>
      </c>
      <c r="Q451" s="63"/>
      <c r="R451" s="63" t="s">
        <v>2483</v>
      </c>
      <c r="S451" s="63" t="s">
        <v>304</v>
      </c>
      <c r="T451" s="63" t="str">
        <f>VLOOKUP(G451,'Sheet 1 (2)'!$H$4:$O$536,8,FALSE)</f>
        <v/>
      </c>
      <c r="U451" s="80" t="s">
        <v>2463</v>
      </c>
      <c r="V451" s="63" t="s">
        <v>2427</v>
      </c>
      <c r="W451" s="63" t="s">
        <v>304</v>
      </c>
      <c r="X451" s="63" t="str">
        <f>VLOOKUP(G451,'Sheet 1 (2)'!$H$4:$Q$536,10,FALSE)</f>
        <v/>
      </c>
      <c r="Y451" s="63" t="str">
        <f>IF(W451&lt;&gt;"",W451,X451)</f>
        <v/>
      </c>
      <c r="Z451" s="63" t="s">
        <v>2484</v>
      </c>
      <c r="AA451" s="63" t="s">
        <v>304</v>
      </c>
      <c r="AB451" s="63" t="str">
        <f>VLOOKUP(G451,'Sheet 1 (2)'!$H$4:$S$536,12,FALSE)</f>
        <v/>
      </c>
      <c r="AC451" s="63" t="s">
        <v>891</v>
      </c>
      <c r="AD451" s="63" t="s">
        <v>304</v>
      </c>
      <c r="AE451" s="63" t="str">
        <f>VLOOKUP(G451,'Sheet 1 (2)'!$H$4:$AF$536,25,FALSE)</f>
        <v/>
      </c>
      <c r="AF451" s="63" t="s">
        <v>334</v>
      </c>
      <c r="AG451" s="63" t="str">
        <f t="shared" si="56"/>
        <v/>
      </c>
      <c r="AH451" s="63" t="s">
        <v>304</v>
      </c>
      <c r="AI451" s="63" t="str">
        <f>VLOOKUP(G451,'Sheet 1 (2)'!$H$4:$AG$536,26,FALSE)</f>
        <v>NO</v>
      </c>
      <c r="AJ451" s="63" t="s">
        <v>329</v>
      </c>
      <c r="AK451" s="63" t="s">
        <v>304</v>
      </c>
      <c r="AL451" s="63"/>
      <c r="AM451" s="63">
        <f>IF(AK451&lt;&gt;"",AK451,AL451)</f>
        <v>0</v>
      </c>
      <c r="AN451" s="63">
        <v>1</v>
      </c>
      <c r="AO451" s="63">
        <f t="shared" si="57"/>
        <v>1</v>
      </c>
      <c r="AP451" s="71" t="s">
        <v>329</v>
      </c>
      <c r="AQ451" s="71" t="s">
        <v>1422</v>
      </c>
      <c r="AR451" s="71" t="s">
        <v>329</v>
      </c>
    </row>
    <row r="452" spans="1:44" ht="15.75" customHeight="1">
      <c r="A452" s="63" t="s">
        <v>2390</v>
      </c>
      <c r="B452" s="63" t="s">
        <v>165</v>
      </c>
      <c r="C452" s="63" t="s">
        <v>2470</v>
      </c>
      <c r="D452" s="63" t="s">
        <v>210</v>
      </c>
      <c r="E452" s="63" t="s">
        <v>2485</v>
      </c>
      <c r="F452" s="63" t="s">
        <v>213</v>
      </c>
      <c r="G452" s="63" t="s">
        <v>2486</v>
      </c>
      <c r="H452" s="63" t="s">
        <v>2487</v>
      </c>
      <c r="I452" s="63" t="s">
        <v>329</v>
      </c>
      <c r="J452" s="63"/>
      <c r="K452" s="63"/>
      <c r="L452" s="63" t="s">
        <v>464</v>
      </c>
      <c r="M452" s="63" t="s">
        <v>2488</v>
      </c>
      <c r="N452" s="63" t="s">
        <v>304</v>
      </c>
      <c r="O452" s="63" t="str">
        <f>VLOOKUP(G452,'Sheet 1 (2)'!$H$4:$M$536,6,FALSE)</f>
        <v/>
      </c>
      <c r="P452" s="80" t="s">
        <v>2489</v>
      </c>
      <c r="Q452" s="63"/>
      <c r="R452" s="63" t="s">
        <v>2490</v>
      </c>
      <c r="S452" s="63" t="s">
        <v>304</v>
      </c>
      <c r="T452" s="63" t="str">
        <f>VLOOKUP(G452,'Sheet 1 (2)'!$H$4:$O$536,8,FALSE)</f>
        <v/>
      </c>
      <c r="U452" s="80" t="s">
        <v>2463</v>
      </c>
      <c r="V452" s="63" t="s">
        <v>2427</v>
      </c>
      <c r="W452" s="63" t="s">
        <v>304</v>
      </c>
      <c r="X452" s="63" t="str">
        <f>VLOOKUP(G452,'Sheet 1 (2)'!$H$4:$Q$536,10,FALSE)</f>
        <v/>
      </c>
      <c r="Y452" s="63" t="str">
        <f>IF(W452&lt;&gt;"",W452,X452)</f>
        <v/>
      </c>
      <c r="Z452" s="63" t="s">
        <v>2491</v>
      </c>
      <c r="AA452" s="63" t="s">
        <v>304</v>
      </c>
      <c r="AB452" s="63" t="str">
        <f>VLOOKUP(G452,'Sheet 1 (2)'!$H$4:$S$536,12,FALSE)</f>
        <v/>
      </c>
      <c r="AC452" s="63" t="s">
        <v>891</v>
      </c>
      <c r="AD452" s="63" t="s">
        <v>304</v>
      </c>
      <c r="AE452" s="63" t="str">
        <f>VLOOKUP(G452,'Sheet 1 (2)'!$H$4:$AF$536,25,FALSE)</f>
        <v/>
      </c>
      <c r="AF452" s="63" t="s">
        <v>334</v>
      </c>
      <c r="AG452" s="63" t="str">
        <f t="shared" si="56"/>
        <v/>
      </c>
      <c r="AH452" s="63" t="s">
        <v>304</v>
      </c>
      <c r="AI452" s="63" t="str">
        <f>VLOOKUP(G452,'Sheet 1 (2)'!$H$4:$AG$536,26,FALSE)</f>
        <v>NO</v>
      </c>
      <c r="AJ452" s="63" t="s">
        <v>329</v>
      </c>
      <c r="AK452" s="63" t="s">
        <v>304</v>
      </c>
      <c r="AL452" s="63"/>
      <c r="AM452" s="63">
        <f>IF(AK452&lt;&gt;"",AK452,AL452)</f>
        <v>0</v>
      </c>
      <c r="AN452" s="63">
        <v>1</v>
      </c>
      <c r="AO452" s="63">
        <f t="shared" si="57"/>
        <v>1</v>
      </c>
      <c r="AP452" s="71" t="s">
        <v>329</v>
      </c>
      <c r="AQ452" s="71" t="s">
        <v>329</v>
      </c>
      <c r="AR452" s="71" t="s">
        <v>329</v>
      </c>
    </row>
    <row r="453" spans="1:44" ht="15.75" customHeight="1">
      <c r="A453" s="63" t="s">
        <v>2390</v>
      </c>
      <c r="B453" s="63" t="s">
        <v>165</v>
      </c>
      <c r="C453" s="63" t="s">
        <v>2391</v>
      </c>
      <c r="D453" s="63" t="s">
        <v>214</v>
      </c>
      <c r="E453" s="63" t="s">
        <v>2492</v>
      </c>
      <c r="F453" s="63" t="s">
        <v>216</v>
      </c>
      <c r="G453" s="63" t="s">
        <v>2493</v>
      </c>
      <c r="H453" s="63" t="s">
        <v>2494</v>
      </c>
      <c r="I453" s="63" t="s">
        <v>329</v>
      </c>
      <c r="J453" s="63"/>
      <c r="K453" s="63"/>
      <c r="L453" s="63" t="s">
        <v>709</v>
      </c>
      <c r="M453" s="63" t="s">
        <v>2495</v>
      </c>
      <c r="N453" s="63" t="s">
        <v>304</v>
      </c>
      <c r="O453" s="63" t="str">
        <f>VLOOKUP(G453,'Sheet 1 (2)'!$H$4:$M$536,6,FALSE)</f>
        <v/>
      </c>
      <c r="P453" s="78" t="s">
        <v>2496</v>
      </c>
      <c r="Q453" s="63"/>
      <c r="R453" s="63" t="s">
        <v>2427</v>
      </c>
      <c r="S453" s="63" t="s">
        <v>304</v>
      </c>
      <c r="T453" s="63" t="str">
        <f>VLOOKUP(G453,'Sheet 1 (2)'!$H$4:$O$536,8,FALSE)</f>
        <v/>
      </c>
      <c r="U453" s="63" t="str">
        <f>IF(S453&lt;&gt;"",S453,T453)</f>
        <v/>
      </c>
      <c r="V453" s="63" t="s">
        <v>2397</v>
      </c>
      <c r="W453" s="63" t="s">
        <v>304</v>
      </c>
      <c r="X453" s="63" t="str">
        <f>VLOOKUP(G453,'Sheet 1 (2)'!$H$4:$Q$536,10,FALSE)</f>
        <v/>
      </c>
      <c r="Y453" s="63" t="str">
        <f>IF(W453&lt;&gt;"",W453,X453)</f>
        <v/>
      </c>
      <c r="Z453" s="63" t="s">
        <v>2497</v>
      </c>
      <c r="AA453" s="63" t="s">
        <v>304</v>
      </c>
      <c r="AB453" s="63" t="str">
        <f>VLOOKUP(G453,'Sheet 1 (2)'!$H$4:$S$536,12,FALSE)</f>
        <v/>
      </c>
      <c r="AC453" s="63" t="str">
        <f>IF(AA453&lt;&gt;"",AA453,AB453)</f>
        <v/>
      </c>
      <c r="AD453" s="63" t="s">
        <v>304</v>
      </c>
      <c r="AE453" s="63" t="str">
        <f>VLOOKUP(G453,'Sheet 1 (2)'!$H$4:$AF$536,25,FALSE)</f>
        <v/>
      </c>
      <c r="AF453" s="63" t="s">
        <v>632</v>
      </c>
      <c r="AG453" s="63" t="str">
        <f t="shared" si="56"/>
        <v/>
      </c>
      <c r="AH453" s="63" t="s">
        <v>304</v>
      </c>
      <c r="AI453" s="63" t="str">
        <f>VLOOKUP(G453,'Sheet 1 (2)'!$H$4:$AG$536,26,FALSE)</f>
        <v>SI</v>
      </c>
      <c r="AJ453" s="63" t="s">
        <v>329</v>
      </c>
      <c r="AK453" s="63" t="s">
        <v>304</v>
      </c>
      <c r="AL453" s="63" t="str">
        <f>VLOOKUP(G453,'Sheet 1 (2)'!$H$4:$AH$536,27,FALSE)</f>
        <v/>
      </c>
      <c r="AM453" s="63" t="str">
        <f>IF(AK453&lt;&gt;"",AK453,AL453)</f>
        <v/>
      </c>
      <c r="AN453" s="63">
        <v>1</v>
      </c>
      <c r="AO453" s="63">
        <f t="shared" si="57"/>
        <v>1</v>
      </c>
      <c r="AP453" s="71" t="s">
        <v>329</v>
      </c>
      <c r="AQ453" s="71" t="s">
        <v>329</v>
      </c>
      <c r="AR453" s="71"/>
    </row>
    <row r="454" spans="1:44" ht="15.75" customHeight="1">
      <c r="A454" s="63" t="s">
        <v>2390</v>
      </c>
      <c r="B454" s="63" t="s">
        <v>165</v>
      </c>
      <c r="C454" s="63" t="s">
        <v>2498</v>
      </c>
      <c r="D454" s="63" t="s">
        <v>172</v>
      </c>
      <c r="E454" s="63" t="s">
        <v>2499</v>
      </c>
      <c r="F454" s="63" t="s">
        <v>173</v>
      </c>
      <c r="G454" s="63" t="s">
        <v>2500</v>
      </c>
      <c r="H454" s="63" t="s">
        <v>2501</v>
      </c>
      <c r="I454" s="63" t="s">
        <v>329</v>
      </c>
      <c r="J454" s="63"/>
      <c r="K454" s="63"/>
      <c r="L454" s="63" t="s">
        <v>1234</v>
      </c>
      <c r="M454" s="63" t="s">
        <v>2502</v>
      </c>
      <c r="N454" s="63" t="s">
        <v>304</v>
      </c>
      <c r="O454" s="63" t="str">
        <f>VLOOKUP(G454,'Sheet 1 (2)'!$H$4:$M$536,6,FALSE)</f>
        <v>Hospital e institutos
10 % adicional al número de mujeres con diagnóstico presuntivo de cáncer de cuello uterino atendidos de acuerdo a la capacidad resolutiva durante el año anterior; por referencia y/o demanda, debidamente registrados. En cuanto a los casos anormales (sexo opuesto) considerar el 80% del año anterior</v>
      </c>
      <c r="P454" s="84" t="s">
        <v>2503</v>
      </c>
      <c r="Q454" s="63"/>
      <c r="R454" s="63" t="s">
        <v>2504</v>
      </c>
      <c r="S454" s="63" t="s">
        <v>304</v>
      </c>
      <c r="T454" s="63" t="str">
        <f>VLOOKUP(G454,'Sheet 1 (2)'!$H$4:$O$536,8,FALSE)</f>
        <v/>
      </c>
      <c r="U454" s="87" t="s">
        <v>498</v>
      </c>
      <c r="V454" s="63" t="s">
        <v>2505</v>
      </c>
      <c r="W454" s="63" t="s">
        <v>304</v>
      </c>
      <c r="X454" s="63" t="str">
        <f>VLOOKUP(G454,'Sheet 1 (2)'!$H$4:$Q$536,10,FALSE)</f>
        <v/>
      </c>
      <c r="Y454" s="63" t="s">
        <v>2428</v>
      </c>
      <c r="Z454" s="63" t="s">
        <v>2506</v>
      </c>
      <c r="AA454" s="63" t="s">
        <v>304</v>
      </c>
      <c r="AB454" s="63" t="str">
        <f>VLOOKUP(G454,'Sheet 1 (2)'!$H$4:$S$536,12,FALSE)</f>
        <v/>
      </c>
      <c r="AC454" s="63" t="s">
        <v>2507</v>
      </c>
      <c r="AD454" s="63" t="s">
        <v>304</v>
      </c>
      <c r="AE454" s="63" t="str">
        <f>VLOOKUP(G454,'Sheet 1 (2)'!$H$4:$AF$536,25,FALSE)</f>
        <v/>
      </c>
      <c r="AF454" s="63" t="s">
        <v>429</v>
      </c>
      <c r="AG454" s="63" t="str">
        <f t="shared" si="56"/>
        <v/>
      </c>
      <c r="AH454" s="63" t="s">
        <v>304</v>
      </c>
      <c r="AI454" s="63" t="str">
        <f>VLOOKUP(G454,'Sheet 1 (2)'!$H$4:$AG$536,26,FALSE)</f>
        <v>SI</v>
      </c>
      <c r="AJ454" s="63" t="s">
        <v>329</v>
      </c>
      <c r="AK454" s="63" t="s">
        <v>304</v>
      </c>
      <c r="AL454" s="63" t="str">
        <f>VLOOKUP(G454,'Sheet 1 (2)'!$H$4:$AH$536,27,FALSE)</f>
        <v/>
      </c>
      <c r="AM454" s="76"/>
      <c r="AN454" s="63">
        <v>1</v>
      </c>
      <c r="AO454" s="63">
        <f t="shared" si="57"/>
        <v>1</v>
      </c>
      <c r="AP454" s="71" t="s">
        <v>329</v>
      </c>
      <c r="AQ454" s="71" t="s">
        <v>2469</v>
      </c>
      <c r="AR454" s="71" t="s">
        <v>329</v>
      </c>
    </row>
    <row r="455" spans="1:44" ht="251.25" customHeight="1">
      <c r="A455" s="63" t="s">
        <v>2390</v>
      </c>
      <c r="B455" s="63" t="s">
        <v>165</v>
      </c>
      <c r="C455" s="63" t="s">
        <v>2498</v>
      </c>
      <c r="D455" s="63" t="s">
        <v>172</v>
      </c>
      <c r="E455" s="63" t="s">
        <v>2508</v>
      </c>
      <c r="F455" s="63" t="s">
        <v>174</v>
      </c>
      <c r="G455" s="63" t="s">
        <v>2509</v>
      </c>
      <c r="H455" s="63" t="s">
        <v>2510</v>
      </c>
      <c r="I455" s="63" t="s">
        <v>329</v>
      </c>
      <c r="J455" s="63"/>
      <c r="K455" s="63"/>
      <c r="L455" s="63" t="s">
        <v>1249</v>
      </c>
      <c r="M455" s="63" t="s">
        <v>2511</v>
      </c>
      <c r="N455" s="63" t="s">
        <v>304</v>
      </c>
      <c r="O455" s="63" t="str">
        <f>VLOOKUP(G455,'Sheet 1 (2)'!$H$4:$M$536,6,FALSE)</f>
        <v/>
      </c>
      <c r="P455" s="78" t="s">
        <v>2512</v>
      </c>
      <c r="Q455" s="63"/>
      <c r="R455" s="63" t="s">
        <v>2513</v>
      </c>
      <c r="S455" s="63" t="s">
        <v>304</v>
      </c>
      <c r="T455" s="63" t="str">
        <f>VLOOKUP(G455,'Sheet 1 (2)'!$H$4:$O$536,8,FALSE)</f>
        <v/>
      </c>
      <c r="U455" s="63" t="s">
        <v>498</v>
      </c>
      <c r="V455" s="63" t="s">
        <v>2514</v>
      </c>
      <c r="W455" s="63" t="s">
        <v>304</v>
      </c>
      <c r="X455" s="63" t="str">
        <f>VLOOKUP(G455,'Sheet 1 (2)'!$H$4:$Q$536,10,FALSE)</f>
        <v/>
      </c>
      <c r="Y455" s="63" t="s">
        <v>2428</v>
      </c>
      <c r="Z455" s="63" t="s">
        <v>2515</v>
      </c>
      <c r="AA455" s="63" t="s">
        <v>304</v>
      </c>
      <c r="AB455" s="63" t="str">
        <f>VLOOKUP(G455,'Sheet 1 (2)'!$H$4:$S$536,12,FALSE)</f>
        <v/>
      </c>
      <c r="AC455" s="63" t="s">
        <v>2507</v>
      </c>
      <c r="AD455" s="63" t="s">
        <v>304</v>
      </c>
      <c r="AE455" s="63" t="str">
        <f>VLOOKUP(G455,'Sheet 1 (2)'!$H$4:$AF$536,25,FALSE)</f>
        <v/>
      </c>
      <c r="AF455" s="63" t="s">
        <v>863</v>
      </c>
      <c r="AG455" s="63" t="str">
        <f t="shared" si="56"/>
        <v/>
      </c>
      <c r="AH455" s="63" t="s">
        <v>304</v>
      </c>
      <c r="AI455" s="63" t="str">
        <f>VLOOKUP(G455,'Sheet 1 (2)'!$H$4:$AG$536,26,FALSE)</f>
        <v>SI</v>
      </c>
      <c r="AJ455" s="63" t="s">
        <v>329</v>
      </c>
      <c r="AK455" s="63" t="s">
        <v>304</v>
      </c>
      <c r="AL455" s="63" t="str">
        <f>VLOOKUP(G455,'Sheet 1 (2)'!$H$4:$AH$536,27,FALSE)</f>
        <v/>
      </c>
      <c r="AM455" s="76"/>
      <c r="AN455" s="63">
        <v>1</v>
      </c>
      <c r="AO455" s="63">
        <f t="shared" si="57"/>
        <v>1</v>
      </c>
      <c r="AP455" s="71" t="s">
        <v>329</v>
      </c>
      <c r="AQ455" s="71" t="s">
        <v>329</v>
      </c>
      <c r="AR455" s="71" t="s">
        <v>329</v>
      </c>
    </row>
    <row r="456" spans="1:44" ht="289.5" customHeight="1">
      <c r="A456" s="63" t="s">
        <v>2390</v>
      </c>
      <c r="B456" s="63" t="s">
        <v>165</v>
      </c>
      <c r="C456" s="63" t="s">
        <v>2516</v>
      </c>
      <c r="D456" s="63" t="s">
        <v>175</v>
      </c>
      <c r="E456" s="63" t="s">
        <v>2517</v>
      </c>
      <c r="F456" s="63" t="s">
        <v>176</v>
      </c>
      <c r="G456" s="63" t="s">
        <v>2518</v>
      </c>
      <c r="H456" s="63" t="s">
        <v>2519</v>
      </c>
      <c r="I456" s="63" t="s">
        <v>329</v>
      </c>
      <c r="J456" s="63"/>
      <c r="K456" s="63"/>
      <c r="L456" s="63" t="s">
        <v>1234</v>
      </c>
      <c r="M456" s="63" t="s">
        <v>2520</v>
      </c>
      <c r="N456" s="63" t="s">
        <v>304</v>
      </c>
      <c r="O456" s="63" t="str">
        <f>VLOOKUP(G456,'Sheet 1 (2)'!$H$4:$M$536,6,FALSE)</f>
        <v>Hospital e institutos
10 % adicional al número de mujeres con diagnóstico presuntivo de cáncer de mama atendidos de acuerdo a la capacidad resolutiva durante el año anterior; por referencia y/o demanda, debidamente registrados.</v>
      </c>
      <c r="P456" s="85" t="s">
        <v>2521</v>
      </c>
      <c r="Q456" s="63"/>
      <c r="R456" s="63" t="s">
        <v>2522</v>
      </c>
      <c r="S456" s="63" t="s">
        <v>304</v>
      </c>
      <c r="T456" s="63" t="str">
        <f>VLOOKUP(G456,'Sheet 1 (2)'!$H$4:$O$536,8,FALSE)</f>
        <v/>
      </c>
      <c r="U456" s="63" t="s">
        <v>498</v>
      </c>
      <c r="V456" s="63" t="s">
        <v>2523</v>
      </c>
      <c r="W456" s="63" t="s">
        <v>304</v>
      </c>
      <c r="X456" s="63" t="str">
        <f>VLOOKUP(G456,'Sheet 1 (2)'!$H$4:$Q$536,10,FALSE)</f>
        <v/>
      </c>
      <c r="Y456" s="63" t="s">
        <v>2428</v>
      </c>
      <c r="Z456" s="63" t="s">
        <v>2524</v>
      </c>
      <c r="AA456" s="63" t="s">
        <v>304</v>
      </c>
      <c r="AB456" s="63" t="str">
        <f>VLOOKUP(G456,'Sheet 1 (2)'!$H$4:$S$536,12,FALSE)</f>
        <v/>
      </c>
      <c r="AC456" s="63" t="s">
        <v>2525</v>
      </c>
      <c r="AD456" s="63" t="s">
        <v>304</v>
      </c>
      <c r="AE456" s="63" t="str">
        <f>VLOOKUP(G456,'Sheet 1 (2)'!$H$4:$AF$536,25,FALSE)</f>
        <v/>
      </c>
      <c r="AF456" s="63" t="s">
        <v>429</v>
      </c>
      <c r="AG456" s="63" t="str">
        <f t="shared" si="56"/>
        <v/>
      </c>
      <c r="AH456" s="63" t="s">
        <v>304</v>
      </c>
      <c r="AI456" s="63" t="str">
        <f>VLOOKUP(G456,'Sheet 1 (2)'!$H$4:$AG$536,26,FALSE)</f>
        <v>SI</v>
      </c>
      <c r="AJ456" s="63" t="s">
        <v>329</v>
      </c>
      <c r="AK456" s="63" t="s">
        <v>304</v>
      </c>
      <c r="AL456" s="63" t="str">
        <f>VLOOKUP(G456,'Sheet 1 (2)'!$H$4:$AH$536,27,FALSE)</f>
        <v/>
      </c>
      <c r="AM456" s="63"/>
      <c r="AN456" s="63">
        <v>1</v>
      </c>
      <c r="AO456" s="63">
        <f t="shared" si="57"/>
        <v>1</v>
      </c>
      <c r="AP456" s="71" t="s">
        <v>329</v>
      </c>
      <c r="AQ456" s="71" t="s">
        <v>2469</v>
      </c>
      <c r="AR456" s="71" t="s">
        <v>329</v>
      </c>
    </row>
    <row r="457" spans="1:44" ht="15.75" customHeight="1">
      <c r="A457" s="63" t="s">
        <v>2390</v>
      </c>
      <c r="B457" s="63" t="s">
        <v>165</v>
      </c>
      <c r="C457" s="63" t="s">
        <v>2516</v>
      </c>
      <c r="D457" s="63" t="s">
        <v>175</v>
      </c>
      <c r="E457" s="63" t="s">
        <v>2526</v>
      </c>
      <c r="F457" s="63" t="s">
        <v>177</v>
      </c>
      <c r="G457" s="63" t="s">
        <v>2527</v>
      </c>
      <c r="H457" s="63" t="s">
        <v>2528</v>
      </c>
      <c r="I457" s="63" t="s">
        <v>329</v>
      </c>
      <c r="J457" s="63"/>
      <c r="K457" s="63"/>
      <c r="L457" s="63" t="s">
        <v>1249</v>
      </c>
      <c r="M457" s="63" t="s">
        <v>2529</v>
      </c>
      <c r="N457" s="63" t="s">
        <v>304</v>
      </c>
      <c r="O457" s="63" t="str">
        <f>VLOOKUP(G457,'Sheet 1 (2)'!$H$4:$M$536,6,FALSE)</f>
        <v/>
      </c>
      <c r="P457" s="63" t="s">
        <v>2530</v>
      </c>
      <c r="Q457" s="63"/>
      <c r="R457" s="63" t="s">
        <v>2531</v>
      </c>
      <c r="S457" s="63" t="s">
        <v>304</v>
      </c>
      <c r="T457" s="63" t="str">
        <f>VLOOKUP(G457,'Sheet 1 (2)'!$H$4:$O$536,8,FALSE)</f>
        <v/>
      </c>
      <c r="U457" s="63" t="s">
        <v>498</v>
      </c>
      <c r="V457" s="63" t="s">
        <v>2532</v>
      </c>
      <c r="W457" s="63" t="s">
        <v>304</v>
      </c>
      <c r="X457" s="63" t="str">
        <f>VLOOKUP(G457,'Sheet 1 (2)'!$H$4:$Q$536,10,FALSE)</f>
        <v/>
      </c>
      <c r="Y457" s="63" t="s">
        <v>2428</v>
      </c>
      <c r="Z457" s="63" t="s">
        <v>2515</v>
      </c>
      <c r="AA457" s="63" t="s">
        <v>304</v>
      </c>
      <c r="AB457" s="63" t="str">
        <f>VLOOKUP(G457,'Sheet 1 (2)'!$H$4:$S$536,12,FALSE)</f>
        <v/>
      </c>
      <c r="AC457" s="63" t="s">
        <v>2525</v>
      </c>
      <c r="AD457" s="63" t="s">
        <v>304</v>
      </c>
      <c r="AE457" s="63" t="str">
        <f>VLOOKUP(G457,'Sheet 1 (2)'!$H$4:$AF$536,25,FALSE)</f>
        <v/>
      </c>
      <c r="AF457" s="63" t="s">
        <v>863</v>
      </c>
      <c r="AG457" s="63" t="str">
        <f t="shared" si="56"/>
        <v/>
      </c>
      <c r="AH457" s="63" t="s">
        <v>304</v>
      </c>
      <c r="AI457" s="63" t="str">
        <f>VLOOKUP(G457,'Sheet 1 (2)'!$H$4:$AG$536,26,FALSE)</f>
        <v>SI</v>
      </c>
      <c r="AJ457" s="63" t="s">
        <v>329</v>
      </c>
      <c r="AK457" s="63" t="s">
        <v>304</v>
      </c>
      <c r="AL457" s="63" t="str">
        <f>VLOOKUP(G457,'Sheet 1 (2)'!$H$4:$AH$536,27,FALSE)</f>
        <v/>
      </c>
      <c r="AM457" s="63" t="str">
        <f>IF(AK457&lt;&gt;"",AK457,AL457)</f>
        <v/>
      </c>
      <c r="AN457" s="63">
        <v>1</v>
      </c>
      <c r="AO457" s="63">
        <f t="shared" si="57"/>
        <v>1</v>
      </c>
      <c r="AP457" s="71" t="s">
        <v>329</v>
      </c>
      <c r="AQ457" s="71" t="s">
        <v>329</v>
      </c>
      <c r="AR457" s="71" t="s">
        <v>329</v>
      </c>
    </row>
    <row r="458" spans="1:44" ht="33.75" customHeight="1">
      <c r="A458" s="63" t="s">
        <v>2390</v>
      </c>
      <c r="B458" s="63" t="s">
        <v>165</v>
      </c>
      <c r="C458" s="63" t="s">
        <v>2533</v>
      </c>
      <c r="D458" s="63" t="s">
        <v>178</v>
      </c>
      <c r="E458" s="63" t="s">
        <v>2534</v>
      </c>
      <c r="F458" s="63" t="s">
        <v>179</v>
      </c>
      <c r="G458" s="63" t="s">
        <v>2535</v>
      </c>
      <c r="H458" s="63" t="s">
        <v>2536</v>
      </c>
      <c r="I458" s="63" t="s">
        <v>329</v>
      </c>
      <c r="J458" s="63"/>
      <c r="K458" s="63"/>
      <c r="L458" s="63" t="s">
        <v>1234</v>
      </c>
      <c r="M458" s="63" t="s">
        <v>2537</v>
      </c>
      <c r="N458" s="63" t="s">
        <v>304</v>
      </c>
      <c r="O458" s="63" t="str">
        <f>VLOOKUP(G458,'Sheet 1 (2)'!$H$4:$M$536,6,FALSE)</f>
        <v/>
      </c>
      <c r="P458" s="86" t="s">
        <v>2538</v>
      </c>
      <c r="Q458" s="63"/>
      <c r="R458" s="63" t="s">
        <v>2539</v>
      </c>
      <c r="S458" s="63" t="s">
        <v>304</v>
      </c>
      <c r="T458" s="63" t="str">
        <f>VLOOKUP(G458,'Sheet 1 (2)'!$H$4:$O$536,8,FALSE)</f>
        <v/>
      </c>
      <c r="U458" s="63" t="s">
        <v>498</v>
      </c>
      <c r="V458" s="63" t="s">
        <v>2540</v>
      </c>
      <c r="W458" s="63" t="s">
        <v>304</v>
      </c>
      <c r="X458" s="63" t="str">
        <f>VLOOKUP(G458,'Sheet 1 (2)'!$H$4:$Q$536,10,FALSE)</f>
        <v/>
      </c>
      <c r="Y458" s="63" t="s">
        <v>2428</v>
      </c>
      <c r="Z458" s="63" t="s">
        <v>2541</v>
      </c>
      <c r="AA458" s="63" t="s">
        <v>304</v>
      </c>
      <c r="AB458" s="63" t="str">
        <f>VLOOKUP(G458,'Sheet 1 (2)'!$H$4:$S$536,12,FALSE)</f>
        <v/>
      </c>
      <c r="AC458" s="88" t="s">
        <v>2542</v>
      </c>
      <c r="AD458" s="63" t="s">
        <v>304</v>
      </c>
      <c r="AE458" s="63" t="str">
        <f>VLOOKUP(G458,'Sheet 1 (2)'!$H$4:$AF$536,25,FALSE)</f>
        <v/>
      </c>
      <c r="AF458" s="63" t="s">
        <v>429</v>
      </c>
      <c r="AG458" s="63" t="str">
        <f t="shared" si="56"/>
        <v/>
      </c>
      <c r="AH458" s="63" t="s">
        <v>304</v>
      </c>
      <c r="AI458" s="63" t="str">
        <f>VLOOKUP(G458,'Sheet 1 (2)'!$H$4:$AG$536,26,FALSE)</f>
        <v>SI</v>
      </c>
      <c r="AJ458" s="63" t="s">
        <v>329</v>
      </c>
      <c r="AK458" s="63" t="s">
        <v>304</v>
      </c>
      <c r="AL458" s="63" t="str">
        <f>VLOOKUP(G458,'Sheet 1 (2)'!$H$4:$AH$536,27,FALSE)</f>
        <v/>
      </c>
      <c r="AM458" s="76"/>
      <c r="AN458" s="63">
        <v>1</v>
      </c>
      <c r="AO458" s="63">
        <f t="shared" si="57"/>
        <v>1</v>
      </c>
      <c r="AP458" s="71" t="s">
        <v>329</v>
      </c>
      <c r="AQ458" s="71" t="s">
        <v>329</v>
      </c>
      <c r="AR458" s="71"/>
    </row>
    <row r="459" spans="1:44" ht="15.75" customHeight="1">
      <c r="A459" s="63" t="s">
        <v>2390</v>
      </c>
      <c r="B459" s="63" t="s">
        <v>165</v>
      </c>
      <c r="C459" s="63" t="s">
        <v>2533</v>
      </c>
      <c r="D459" s="63" t="s">
        <v>178</v>
      </c>
      <c r="E459" s="63" t="s">
        <v>2543</v>
      </c>
      <c r="F459" s="63" t="s">
        <v>180</v>
      </c>
      <c r="G459" s="63" t="s">
        <v>2544</v>
      </c>
      <c r="H459" s="63" t="s">
        <v>2545</v>
      </c>
      <c r="I459" s="63" t="s">
        <v>329</v>
      </c>
      <c r="J459" s="63"/>
      <c r="K459" s="63"/>
      <c r="L459" s="63" t="s">
        <v>1249</v>
      </c>
      <c r="M459" s="63" t="s">
        <v>2546</v>
      </c>
      <c r="N459" s="63" t="s">
        <v>304</v>
      </c>
      <c r="O459" s="63" t="str">
        <f>VLOOKUP(G459,'Sheet 1 (2)'!$H$4:$M$536,6,FALSE)</f>
        <v/>
      </c>
      <c r="P459" s="63" t="s">
        <v>2547</v>
      </c>
      <c r="Q459" s="63"/>
      <c r="R459" s="63" t="s">
        <v>2539</v>
      </c>
      <c r="S459" s="63" t="s">
        <v>304</v>
      </c>
      <c r="T459" s="63" t="str">
        <f>VLOOKUP(G459,'Sheet 1 (2)'!$H$4:$O$536,8,FALSE)</f>
        <v/>
      </c>
      <c r="U459" s="63" t="s">
        <v>498</v>
      </c>
      <c r="V459" s="63" t="s">
        <v>2548</v>
      </c>
      <c r="W459" s="63" t="s">
        <v>304</v>
      </c>
      <c r="X459" s="63" t="str">
        <f>VLOOKUP(G459,'Sheet 1 (2)'!$H$4:$Q$536,10,FALSE)</f>
        <v/>
      </c>
      <c r="Y459" s="63" t="s">
        <v>2428</v>
      </c>
      <c r="Z459" s="63" t="s">
        <v>2515</v>
      </c>
      <c r="AA459" s="63" t="s">
        <v>304</v>
      </c>
      <c r="AB459" s="63" t="str">
        <f>VLOOKUP(G459,'Sheet 1 (2)'!$H$4:$S$536,12,FALSE)</f>
        <v/>
      </c>
      <c r="AC459" s="63" t="s">
        <v>2549</v>
      </c>
      <c r="AD459" s="63" t="s">
        <v>304</v>
      </c>
      <c r="AE459" s="63" t="str">
        <f>VLOOKUP(G459,'Sheet 1 (2)'!$H$4:$AF$536,25,FALSE)</f>
        <v/>
      </c>
      <c r="AF459" s="63" t="s">
        <v>863</v>
      </c>
      <c r="AG459" s="63" t="str">
        <f t="shared" si="56"/>
        <v/>
      </c>
      <c r="AH459" s="63" t="s">
        <v>304</v>
      </c>
      <c r="AI459" s="63" t="str">
        <f>VLOOKUP(G459,'Sheet 1 (2)'!$H$4:$AG$536,26,FALSE)</f>
        <v>SI</v>
      </c>
      <c r="AJ459" s="63" t="s">
        <v>329</v>
      </c>
      <c r="AK459" s="63" t="s">
        <v>304</v>
      </c>
      <c r="AL459" s="63" t="str">
        <f>VLOOKUP(G459,'Sheet 1 (2)'!$H$4:$AH$536,27,FALSE)</f>
        <v/>
      </c>
      <c r="AM459" s="63" t="str">
        <f>IF(AK459&lt;&gt;"",AK459,AL459)</f>
        <v/>
      </c>
      <c r="AN459" s="63">
        <v>1</v>
      </c>
      <c r="AO459" s="63">
        <f t="shared" si="57"/>
        <v>1</v>
      </c>
      <c r="AP459" s="71" t="s">
        <v>329</v>
      </c>
      <c r="AQ459" s="71" t="s">
        <v>329</v>
      </c>
      <c r="AR459" s="71"/>
    </row>
    <row r="460" spans="1:44" ht="15.75" customHeight="1">
      <c r="A460" s="63" t="s">
        <v>2390</v>
      </c>
      <c r="B460" s="63" t="s">
        <v>165</v>
      </c>
      <c r="C460" s="63" t="s">
        <v>2550</v>
      </c>
      <c r="D460" s="63" t="s">
        <v>181</v>
      </c>
      <c r="E460" s="63" t="s">
        <v>2551</v>
      </c>
      <c r="F460" s="63" t="s">
        <v>182</v>
      </c>
      <c r="G460" s="63" t="s">
        <v>2552</v>
      </c>
      <c r="H460" s="63" t="s">
        <v>2553</v>
      </c>
      <c r="I460" s="63" t="s">
        <v>329</v>
      </c>
      <c r="J460" s="63"/>
      <c r="K460" s="63"/>
      <c r="L460" s="63" t="s">
        <v>1234</v>
      </c>
      <c r="M460" s="63" t="s">
        <v>2554</v>
      </c>
      <c r="N460" s="63" t="s">
        <v>304</v>
      </c>
      <c r="O460" s="63" t="str">
        <f>VLOOKUP(G460,'Sheet 1 (2)'!$H$4:$M$536,6,FALSE)</f>
        <v/>
      </c>
      <c r="P460" s="79" t="s">
        <v>2555</v>
      </c>
      <c r="Q460" s="63"/>
      <c r="R460" s="63" t="s">
        <v>2556</v>
      </c>
      <c r="S460" s="63" t="s">
        <v>304</v>
      </c>
      <c r="T460" s="63" t="str">
        <f>VLOOKUP(G460,'Sheet 1 (2)'!$H$4:$O$536,8,FALSE)</f>
        <v/>
      </c>
      <c r="U460" s="63" t="s">
        <v>498</v>
      </c>
      <c r="V460" s="63" t="s">
        <v>2557</v>
      </c>
      <c r="W460" s="63" t="s">
        <v>304</v>
      </c>
      <c r="X460" s="63" t="str">
        <f>VLOOKUP(G460,'Sheet 1 (2)'!$H$4:$Q$536,10,FALSE)</f>
        <v/>
      </c>
      <c r="Y460" s="63" t="s">
        <v>2428</v>
      </c>
      <c r="Z460" s="63" t="s">
        <v>2558</v>
      </c>
      <c r="AA460" s="63" t="s">
        <v>304</v>
      </c>
      <c r="AB460" s="63" t="str">
        <f>VLOOKUP(G460,'Sheet 1 (2)'!$H$4:$S$536,12,FALSE)</f>
        <v/>
      </c>
      <c r="AC460" s="63" t="s">
        <v>2559</v>
      </c>
      <c r="AD460" s="63" t="s">
        <v>304</v>
      </c>
      <c r="AE460" s="63" t="str">
        <f>VLOOKUP(G460,'Sheet 1 (2)'!$H$4:$AF$536,25,FALSE)</f>
        <v/>
      </c>
      <c r="AF460" s="63" t="s">
        <v>429</v>
      </c>
      <c r="AG460" s="63" t="str">
        <f t="shared" si="56"/>
        <v/>
      </c>
      <c r="AH460" s="63" t="s">
        <v>304</v>
      </c>
      <c r="AI460" s="63" t="str">
        <f>VLOOKUP(G460,'Sheet 1 (2)'!$H$4:$AG$536,26,FALSE)</f>
        <v>SI</v>
      </c>
      <c r="AJ460" s="63" t="s">
        <v>329</v>
      </c>
      <c r="AK460" s="63" t="s">
        <v>304</v>
      </c>
      <c r="AL460" s="63" t="str">
        <f>VLOOKUP(G460,'Sheet 1 (2)'!$H$4:$AH$536,27,FALSE)</f>
        <v/>
      </c>
      <c r="AM460" s="63"/>
      <c r="AN460" s="63">
        <v>1</v>
      </c>
      <c r="AO460" s="63">
        <f t="shared" si="57"/>
        <v>1</v>
      </c>
      <c r="AP460" s="71" t="s">
        <v>329</v>
      </c>
      <c r="AQ460" s="71" t="s">
        <v>2469</v>
      </c>
      <c r="AR460" s="71"/>
    </row>
    <row r="461" spans="1:44" ht="15.75" customHeight="1">
      <c r="A461" s="63" t="s">
        <v>2390</v>
      </c>
      <c r="B461" s="63" t="s">
        <v>165</v>
      </c>
      <c r="C461" s="63" t="s">
        <v>2550</v>
      </c>
      <c r="D461" s="63" t="s">
        <v>181</v>
      </c>
      <c r="E461" s="63" t="s">
        <v>2560</v>
      </c>
      <c r="F461" s="63" t="s">
        <v>183</v>
      </c>
      <c r="G461" s="63" t="s">
        <v>2561</v>
      </c>
      <c r="H461" s="63" t="s">
        <v>2562</v>
      </c>
      <c r="I461" s="63" t="s">
        <v>329</v>
      </c>
      <c r="J461" s="63"/>
      <c r="K461" s="63"/>
      <c r="L461" s="63" t="s">
        <v>1249</v>
      </c>
      <c r="M461" s="63" t="s">
        <v>2563</v>
      </c>
      <c r="N461" s="63" t="s">
        <v>304</v>
      </c>
      <c r="O461" s="63"/>
      <c r="P461" s="86" t="s">
        <v>2564</v>
      </c>
      <c r="Q461" s="63"/>
      <c r="R461" s="63" t="s">
        <v>2565</v>
      </c>
      <c r="S461" s="63" t="s">
        <v>304</v>
      </c>
      <c r="T461" s="63" t="str">
        <f>VLOOKUP(G461,'Sheet 1 (2)'!$H$4:$O$536,8,FALSE)</f>
        <v/>
      </c>
      <c r="U461" s="63" t="s">
        <v>498</v>
      </c>
      <c r="V461" s="63" t="s">
        <v>2566</v>
      </c>
      <c r="W461" s="63" t="s">
        <v>304</v>
      </c>
      <c r="X461" s="63" t="str">
        <f>VLOOKUP(G461,'Sheet 1 (2)'!$H$4:$Q$536,10,FALSE)</f>
        <v/>
      </c>
      <c r="Y461" s="63" t="s">
        <v>2428</v>
      </c>
      <c r="Z461" s="63" t="s">
        <v>2515</v>
      </c>
      <c r="AA461" s="63" t="s">
        <v>304</v>
      </c>
      <c r="AB461" s="63" t="str">
        <f>VLOOKUP(G461,'Sheet 1 (2)'!$H$4:$S$536,12,FALSE)</f>
        <v/>
      </c>
      <c r="AC461" s="63" t="s">
        <v>2559</v>
      </c>
      <c r="AD461" s="63" t="s">
        <v>304</v>
      </c>
      <c r="AE461" s="63" t="str">
        <f>VLOOKUP(G461,'Sheet 1 (2)'!$H$4:$AF$536,25,FALSE)</f>
        <v/>
      </c>
      <c r="AF461" s="63" t="s">
        <v>429</v>
      </c>
      <c r="AG461" s="63" t="str">
        <f t="shared" si="56"/>
        <v/>
      </c>
      <c r="AH461" s="63" t="s">
        <v>304</v>
      </c>
      <c r="AI461" s="63" t="str">
        <f>VLOOKUP(G461,'Sheet 1 (2)'!$H$4:$AG$536,26,FALSE)</f>
        <v>SI</v>
      </c>
      <c r="AJ461" s="63" t="s">
        <v>329</v>
      </c>
      <c r="AK461" s="63" t="s">
        <v>304</v>
      </c>
      <c r="AL461" s="63" t="str">
        <f>VLOOKUP(G461,'Sheet 1 (2)'!$H$4:$AH$536,27,FALSE)</f>
        <v/>
      </c>
      <c r="AM461" s="63" t="str">
        <f>IF(AK461&lt;&gt;"",AK461,AL461)</f>
        <v/>
      </c>
      <c r="AN461" s="63">
        <v>1</v>
      </c>
      <c r="AO461" s="63">
        <f t="shared" si="57"/>
        <v>1</v>
      </c>
      <c r="AP461" s="71" t="s">
        <v>329</v>
      </c>
      <c r="AQ461" s="71" t="s">
        <v>2567</v>
      </c>
      <c r="AR461" s="71"/>
    </row>
    <row r="462" spans="1:44" ht="15.75" customHeight="1">
      <c r="A462" s="63" t="s">
        <v>2390</v>
      </c>
      <c r="B462" s="63" t="s">
        <v>165</v>
      </c>
      <c r="C462" s="63" t="s">
        <v>2568</v>
      </c>
      <c r="D462" s="63" t="s">
        <v>184</v>
      </c>
      <c r="E462" s="63" t="s">
        <v>2569</v>
      </c>
      <c r="F462" s="63" t="s">
        <v>185</v>
      </c>
      <c r="G462" s="63" t="s">
        <v>2570</v>
      </c>
      <c r="H462" s="63" t="s">
        <v>2571</v>
      </c>
      <c r="I462" s="63" t="s">
        <v>329</v>
      </c>
      <c r="J462" s="63"/>
      <c r="K462" s="63"/>
      <c r="L462" s="63" t="s">
        <v>1234</v>
      </c>
      <c r="M462" s="63" t="s">
        <v>2572</v>
      </c>
      <c r="N462" s="63" t="s">
        <v>304</v>
      </c>
      <c r="O462" s="63" t="str">
        <f>VLOOKUP(G462,'Sheet 1 (2)'!$H$4:$M$536,6,FALSE)</f>
        <v/>
      </c>
      <c r="P462" s="84" t="s">
        <v>2573</v>
      </c>
      <c r="Q462" s="63"/>
      <c r="R462" s="63" t="s">
        <v>2539</v>
      </c>
      <c r="S462" s="63" t="s">
        <v>304</v>
      </c>
      <c r="T462" s="63" t="str">
        <f>VLOOKUP(G462,'Sheet 1 (2)'!$H$4:$O$536,8,FALSE)</f>
        <v/>
      </c>
      <c r="U462" s="63" t="s">
        <v>498</v>
      </c>
      <c r="V462" s="63" t="s">
        <v>2574</v>
      </c>
      <c r="W462" s="63" t="s">
        <v>304</v>
      </c>
      <c r="X462" s="63" t="str">
        <f>VLOOKUP(G462,'Sheet 1 (2)'!$H$4:$Q$536,10,FALSE)</f>
        <v/>
      </c>
      <c r="Y462" s="63" t="s">
        <v>2428</v>
      </c>
      <c r="Z462" s="63" t="s">
        <v>2575</v>
      </c>
      <c r="AA462" s="63" t="s">
        <v>304</v>
      </c>
      <c r="AB462" s="63" t="str">
        <f>VLOOKUP(G462,'Sheet 1 (2)'!$H$4:$S$536,12,FALSE)</f>
        <v/>
      </c>
      <c r="AC462" s="80" t="s">
        <v>2576</v>
      </c>
      <c r="AD462" s="63" t="s">
        <v>304</v>
      </c>
      <c r="AE462" s="63" t="str">
        <f>VLOOKUP(G462,'Sheet 1 (2)'!$H$4:$AF$536,25,FALSE)</f>
        <v/>
      </c>
      <c r="AF462" s="63" t="s">
        <v>429</v>
      </c>
      <c r="AG462" s="63" t="str">
        <f t="shared" si="56"/>
        <v/>
      </c>
      <c r="AH462" s="63" t="s">
        <v>304</v>
      </c>
      <c r="AI462" s="63" t="str">
        <f>VLOOKUP(G462,'Sheet 1 (2)'!$H$4:$AG$536,26,FALSE)</f>
        <v>SI</v>
      </c>
      <c r="AJ462" s="63" t="s">
        <v>329</v>
      </c>
      <c r="AK462" s="63" t="s">
        <v>304</v>
      </c>
      <c r="AL462" s="63" t="str">
        <f>VLOOKUP(G462,'Sheet 1 (2)'!$H$4:$AH$536,27,FALSE)</f>
        <v/>
      </c>
      <c r="AM462" s="63"/>
      <c r="AN462" s="63">
        <v>1</v>
      </c>
      <c r="AO462" s="63">
        <f t="shared" si="57"/>
        <v>1</v>
      </c>
      <c r="AP462" s="71" t="s">
        <v>329</v>
      </c>
      <c r="AQ462" s="71" t="s">
        <v>2469</v>
      </c>
      <c r="AR462" s="71"/>
    </row>
    <row r="463" spans="1:44" ht="15.75" customHeight="1">
      <c r="A463" s="63" t="s">
        <v>2390</v>
      </c>
      <c r="B463" s="63" t="s">
        <v>165</v>
      </c>
      <c r="C463" s="63" t="s">
        <v>2568</v>
      </c>
      <c r="D463" s="63" t="s">
        <v>184</v>
      </c>
      <c r="E463" s="63" t="s">
        <v>2577</v>
      </c>
      <c r="F463" s="63" t="s">
        <v>186</v>
      </c>
      <c r="G463" s="63" t="s">
        <v>2578</v>
      </c>
      <c r="H463" s="63" t="s">
        <v>2579</v>
      </c>
      <c r="I463" s="63" t="s">
        <v>329</v>
      </c>
      <c r="J463" s="63"/>
      <c r="K463" s="63"/>
      <c r="L463" s="63" t="s">
        <v>1249</v>
      </c>
      <c r="M463" s="63" t="s">
        <v>2580</v>
      </c>
      <c r="N463" s="63" t="s">
        <v>304</v>
      </c>
      <c r="O463" s="63" t="str">
        <f>VLOOKUP(G463,'Sheet 1 (2)'!$H$4:$M$536,6,FALSE)</f>
        <v/>
      </c>
      <c r="P463" s="86" t="s">
        <v>2581</v>
      </c>
      <c r="Q463" s="63"/>
      <c r="R463" s="63" t="s">
        <v>2565</v>
      </c>
      <c r="S463" s="63" t="s">
        <v>304</v>
      </c>
      <c r="T463" s="63" t="str">
        <f>VLOOKUP(G463,'Sheet 1 (2)'!$H$4:$O$536,8,FALSE)</f>
        <v/>
      </c>
      <c r="U463" s="63" t="s">
        <v>498</v>
      </c>
      <c r="V463" s="63" t="s">
        <v>2582</v>
      </c>
      <c r="W463" s="63" t="s">
        <v>304</v>
      </c>
      <c r="X463" s="63" t="str">
        <f>VLOOKUP(G463,'Sheet 1 (2)'!$H$4:$Q$536,10,FALSE)</f>
        <v/>
      </c>
      <c r="Y463" s="63" t="s">
        <v>2428</v>
      </c>
      <c r="Z463" s="63" t="s">
        <v>2515</v>
      </c>
      <c r="AA463" s="63" t="s">
        <v>304</v>
      </c>
      <c r="AB463" s="63" t="str">
        <f>VLOOKUP(G463,'Sheet 1 (2)'!$H$4:$S$536,12,FALSE)</f>
        <v/>
      </c>
      <c r="AC463" s="63" t="s">
        <v>2576</v>
      </c>
      <c r="AD463" s="63" t="s">
        <v>304</v>
      </c>
      <c r="AE463" s="63" t="str">
        <f>VLOOKUP(G463,'Sheet 1 (2)'!$H$4:$AF$536,25,FALSE)</f>
        <v/>
      </c>
      <c r="AF463" s="63" t="s">
        <v>863</v>
      </c>
      <c r="AG463" s="63" t="str">
        <f t="shared" si="56"/>
        <v/>
      </c>
      <c r="AH463" s="63" t="s">
        <v>304</v>
      </c>
      <c r="AI463" s="63" t="str">
        <f>VLOOKUP(G463,'Sheet 1 (2)'!$H$4:$AG$536,26,FALSE)</f>
        <v>SI</v>
      </c>
      <c r="AJ463" s="63" t="s">
        <v>329</v>
      </c>
      <c r="AK463" s="63" t="s">
        <v>304</v>
      </c>
      <c r="AL463" s="63" t="str">
        <f>VLOOKUP(G463,'Sheet 1 (2)'!$H$4:$AH$536,27,FALSE)</f>
        <v/>
      </c>
      <c r="AM463" s="63" t="str">
        <f>IF(AK463&lt;&gt;"",AK463,AL463)</f>
        <v/>
      </c>
      <c r="AN463" s="63">
        <v>1</v>
      </c>
      <c r="AO463" s="63">
        <f t="shared" si="57"/>
        <v>1</v>
      </c>
      <c r="AP463" s="71" t="s">
        <v>329</v>
      </c>
      <c r="AQ463" s="71" t="s">
        <v>329</v>
      </c>
      <c r="AR463" s="71"/>
    </row>
    <row r="464" spans="1:44" ht="15.75" customHeight="1">
      <c r="A464" s="63" t="s">
        <v>2390</v>
      </c>
      <c r="B464" s="63" t="s">
        <v>165</v>
      </c>
      <c r="C464" s="63" t="s">
        <v>2583</v>
      </c>
      <c r="D464" s="63" t="s">
        <v>187</v>
      </c>
      <c r="E464" s="63" t="s">
        <v>2584</v>
      </c>
      <c r="F464" s="63" t="s">
        <v>188</v>
      </c>
      <c r="G464" s="63" t="s">
        <v>2585</v>
      </c>
      <c r="H464" s="63" t="s">
        <v>2586</v>
      </c>
      <c r="I464" s="63" t="s">
        <v>329</v>
      </c>
      <c r="J464" s="63"/>
      <c r="K464" s="63"/>
      <c r="L464" s="63" t="s">
        <v>1234</v>
      </c>
      <c r="M464" s="63" t="s">
        <v>2587</v>
      </c>
      <c r="N464" s="63" t="s">
        <v>304</v>
      </c>
      <c r="O464" s="63" t="str">
        <f>VLOOKUP(G464,'Sheet 1 (2)'!$H$4:$M$536,6,FALSE)</f>
        <v/>
      </c>
      <c r="P464" s="80" t="s">
        <v>2588</v>
      </c>
      <c r="Q464" s="63"/>
      <c r="R464" s="63" t="s">
        <v>2589</v>
      </c>
      <c r="S464" s="63" t="s">
        <v>304</v>
      </c>
      <c r="T464" s="63" t="str">
        <f>VLOOKUP(G464,'Sheet 1 (2)'!$H$4:$O$536,8,FALSE)</f>
        <v/>
      </c>
      <c r="U464" s="63" t="s">
        <v>498</v>
      </c>
      <c r="V464" s="63" t="s">
        <v>2590</v>
      </c>
      <c r="W464" s="63" t="s">
        <v>304</v>
      </c>
      <c r="X464" s="63" t="str">
        <f>VLOOKUP(G464,'Sheet 1 (2)'!$H$4:$Q$536,10,FALSE)</f>
        <v/>
      </c>
      <c r="Y464" s="63" t="s">
        <v>2428</v>
      </c>
      <c r="Z464" s="63" t="s">
        <v>2591</v>
      </c>
      <c r="AA464" s="63" t="s">
        <v>304</v>
      </c>
      <c r="AB464" s="63" t="str">
        <f>VLOOKUP(G464,'Sheet 1 (2)'!$H$4:$S$536,12,FALSE)</f>
        <v/>
      </c>
      <c r="AC464" s="63" t="s">
        <v>2592</v>
      </c>
      <c r="AD464" s="63" t="s">
        <v>304</v>
      </c>
      <c r="AE464" s="63" t="str">
        <f>VLOOKUP(G464,'Sheet 1 (2)'!$H$4:$AF$536,25,FALSE)</f>
        <v/>
      </c>
      <c r="AF464" s="63" t="s">
        <v>429</v>
      </c>
      <c r="AG464" s="63" t="str">
        <f t="shared" si="56"/>
        <v/>
      </c>
      <c r="AH464" s="63" t="s">
        <v>304</v>
      </c>
      <c r="AI464" s="63" t="str">
        <f>VLOOKUP(G464,'Sheet 1 (2)'!$H$4:$AG$536,26,FALSE)</f>
        <v>SI</v>
      </c>
      <c r="AJ464" s="63" t="s">
        <v>329</v>
      </c>
      <c r="AK464" s="63" t="s">
        <v>304</v>
      </c>
      <c r="AL464" s="63" t="str">
        <f>VLOOKUP(G464,'Sheet 1 (2)'!$H$4:$AH$536,27,FALSE)</f>
        <v/>
      </c>
      <c r="AM464" s="63"/>
      <c r="AN464" s="63">
        <v>1</v>
      </c>
      <c r="AO464" s="63">
        <f t="shared" si="57"/>
        <v>1</v>
      </c>
      <c r="AP464" s="71" t="s">
        <v>329</v>
      </c>
      <c r="AQ464" s="71" t="s">
        <v>2593</v>
      </c>
      <c r="AR464" s="71"/>
    </row>
    <row r="465" spans="1:44" ht="15.75" customHeight="1">
      <c r="A465" s="63" t="s">
        <v>2390</v>
      </c>
      <c r="B465" s="63" t="s">
        <v>165</v>
      </c>
      <c r="C465" s="63" t="s">
        <v>2583</v>
      </c>
      <c r="D465" s="63" t="s">
        <v>187</v>
      </c>
      <c r="E465" s="63" t="s">
        <v>2594</v>
      </c>
      <c r="F465" s="63" t="s">
        <v>189</v>
      </c>
      <c r="G465" s="63" t="s">
        <v>2595</v>
      </c>
      <c r="H465" s="63" t="s">
        <v>2596</v>
      </c>
      <c r="I465" s="63" t="s">
        <v>329</v>
      </c>
      <c r="J465" s="63"/>
      <c r="K465" s="63"/>
      <c r="L465" s="63" t="s">
        <v>1249</v>
      </c>
      <c r="M465" s="63" t="s">
        <v>2597</v>
      </c>
      <c r="N465" s="63" t="s">
        <v>304</v>
      </c>
      <c r="O465" s="63" t="str">
        <f>VLOOKUP(G465,'Sheet 1 (2)'!$H$4:$M$536,6,FALSE)</f>
        <v/>
      </c>
      <c r="P465" s="86" t="s">
        <v>2598</v>
      </c>
      <c r="Q465" s="63"/>
      <c r="R465" s="63" t="s">
        <v>2565</v>
      </c>
      <c r="S465" s="63" t="s">
        <v>304</v>
      </c>
      <c r="T465" s="63" t="str">
        <f>VLOOKUP(G465,'Sheet 1 (2)'!$H$4:$O$536,8,FALSE)</f>
        <v/>
      </c>
      <c r="U465" s="63" t="s">
        <v>498</v>
      </c>
      <c r="V465" s="63" t="s">
        <v>2599</v>
      </c>
      <c r="W465" s="63" t="s">
        <v>304</v>
      </c>
      <c r="X465" s="63" t="str">
        <f>VLOOKUP(G465,'Sheet 1 (2)'!$H$4:$Q$536,10,FALSE)</f>
        <v/>
      </c>
      <c r="Y465" s="63" t="s">
        <v>2428</v>
      </c>
      <c r="Z465" s="63" t="s">
        <v>2515</v>
      </c>
      <c r="AA465" s="63" t="s">
        <v>304</v>
      </c>
      <c r="AB465" s="63" t="str">
        <f>VLOOKUP(G465,'Sheet 1 (2)'!$H$4:$S$536,12,FALSE)</f>
        <v/>
      </c>
      <c r="AC465" s="63" t="s">
        <v>2592</v>
      </c>
      <c r="AD465" s="63" t="s">
        <v>304</v>
      </c>
      <c r="AE465" s="63" t="str">
        <f>VLOOKUP(G465,'Sheet 1 (2)'!$H$4:$AF$536,25,FALSE)</f>
        <v/>
      </c>
      <c r="AF465" s="63" t="s">
        <v>863</v>
      </c>
      <c r="AG465" s="63" t="str">
        <f t="shared" si="56"/>
        <v/>
      </c>
      <c r="AH465" s="63" t="s">
        <v>304</v>
      </c>
      <c r="AI465" s="63" t="str">
        <f>VLOOKUP(G465,'Sheet 1 (2)'!$H$4:$AG$536,26,FALSE)</f>
        <v>SI</v>
      </c>
      <c r="AJ465" s="63" t="s">
        <v>329</v>
      </c>
      <c r="AK465" s="63" t="s">
        <v>304</v>
      </c>
      <c r="AL465" s="63" t="str">
        <f>VLOOKUP(G465,'Sheet 1 (2)'!$H$4:$AH$536,27,FALSE)</f>
        <v/>
      </c>
      <c r="AM465" s="63" t="str">
        <f>IF(AK465&lt;&gt;"",AK465,AL465)</f>
        <v/>
      </c>
      <c r="AN465" s="63">
        <v>1</v>
      </c>
      <c r="AO465" s="63">
        <f t="shared" si="57"/>
        <v>1</v>
      </c>
      <c r="AP465" s="71" t="s">
        <v>329</v>
      </c>
      <c r="AQ465" s="71" t="s">
        <v>329</v>
      </c>
      <c r="AR465" s="71"/>
    </row>
    <row r="466" spans="1:44" ht="15.75" customHeight="1">
      <c r="A466" s="63" t="s">
        <v>2390</v>
      </c>
      <c r="B466" s="63" t="s">
        <v>165</v>
      </c>
      <c r="C466" s="63" t="s">
        <v>2600</v>
      </c>
      <c r="D466" s="63" t="s">
        <v>190</v>
      </c>
      <c r="E466" s="63" t="s">
        <v>2601</v>
      </c>
      <c r="F466" s="63" t="s">
        <v>191</v>
      </c>
      <c r="G466" s="63" t="s">
        <v>2602</v>
      </c>
      <c r="H466" s="63" t="s">
        <v>2603</v>
      </c>
      <c r="I466" s="63" t="s">
        <v>329</v>
      </c>
      <c r="J466" s="63"/>
      <c r="K466" s="63"/>
      <c r="L466" s="63" t="s">
        <v>1234</v>
      </c>
      <c r="M466" s="63" t="s">
        <v>2604</v>
      </c>
      <c r="N466" s="63" t="s">
        <v>304</v>
      </c>
      <c r="O466" s="63" t="str">
        <f>VLOOKUP(G466,'Sheet 1 (2)'!$H$4:$M$536,6,FALSE)</f>
        <v/>
      </c>
      <c r="P466" s="84" t="s">
        <v>2605</v>
      </c>
      <c r="Q466" s="63"/>
      <c r="R466" s="63" t="s">
        <v>2539</v>
      </c>
      <c r="S466" s="63" t="s">
        <v>304</v>
      </c>
      <c r="T466" s="63" t="str">
        <f>VLOOKUP(G466,'Sheet 1 (2)'!$H$4:$O$536,8,FALSE)</f>
        <v/>
      </c>
      <c r="U466" s="63" t="s">
        <v>498</v>
      </c>
      <c r="V466" s="63" t="s">
        <v>2606</v>
      </c>
      <c r="W466" s="63" t="s">
        <v>304</v>
      </c>
      <c r="X466" s="63" t="str">
        <f>VLOOKUP(G466,'Sheet 1 (2)'!$H$4:$Q$536,10,FALSE)</f>
        <v/>
      </c>
      <c r="Y466" s="63" t="s">
        <v>2428</v>
      </c>
      <c r="Z466" s="63" t="s">
        <v>2607</v>
      </c>
      <c r="AA466" s="63" t="s">
        <v>304</v>
      </c>
      <c r="AB466" s="63" t="str">
        <f>VLOOKUP(G466,'Sheet 1 (2)'!$H$4:$S$536,12,FALSE)</f>
        <v/>
      </c>
      <c r="AC466" s="63" t="s">
        <v>2608</v>
      </c>
      <c r="AD466" s="63" t="s">
        <v>304</v>
      </c>
      <c r="AE466" s="63" t="str">
        <f>VLOOKUP(G466,'Sheet 1 (2)'!$H$4:$AF$536,25,FALSE)</f>
        <v/>
      </c>
      <c r="AF466" s="63" t="s">
        <v>429</v>
      </c>
      <c r="AG466" s="63" t="str">
        <f t="shared" si="56"/>
        <v/>
      </c>
      <c r="AH466" s="63" t="s">
        <v>304</v>
      </c>
      <c r="AI466" s="63" t="str">
        <f>VLOOKUP(G466,'Sheet 1 (2)'!$H$4:$AG$536,26,FALSE)</f>
        <v>SI</v>
      </c>
      <c r="AJ466" s="63" t="s">
        <v>329</v>
      </c>
      <c r="AK466" s="63" t="s">
        <v>304</v>
      </c>
      <c r="AL466" s="63" t="str">
        <f>VLOOKUP(G466,'Sheet 1 (2)'!$H$4:$AH$536,27,FALSE)</f>
        <v/>
      </c>
      <c r="AM466" s="63"/>
      <c r="AN466" s="63">
        <v>1</v>
      </c>
      <c r="AO466" s="63">
        <f t="shared" si="57"/>
        <v>1</v>
      </c>
      <c r="AP466" s="71" t="s">
        <v>329</v>
      </c>
      <c r="AQ466" s="71" t="s">
        <v>2469</v>
      </c>
      <c r="AR466" s="71"/>
    </row>
    <row r="467" spans="1:44" ht="15.75" customHeight="1">
      <c r="A467" s="63" t="s">
        <v>2390</v>
      </c>
      <c r="B467" s="63" t="s">
        <v>165</v>
      </c>
      <c r="C467" s="63" t="s">
        <v>2600</v>
      </c>
      <c r="D467" s="63" t="s">
        <v>190</v>
      </c>
      <c r="E467" s="63" t="s">
        <v>2609</v>
      </c>
      <c r="F467" s="63" t="s">
        <v>192</v>
      </c>
      <c r="G467" s="63" t="s">
        <v>2610</v>
      </c>
      <c r="H467" s="63" t="s">
        <v>2611</v>
      </c>
      <c r="I467" s="63" t="s">
        <v>329</v>
      </c>
      <c r="J467" s="63"/>
      <c r="K467" s="63"/>
      <c r="L467" s="63" t="s">
        <v>1249</v>
      </c>
      <c r="M467" s="63" t="s">
        <v>2612</v>
      </c>
      <c r="N467" s="63" t="s">
        <v>304</v>
      </c>
      <c r="O467" s="63" t="str">
        <f>VLOOKUP(G467,'Sheet 1 (2)'!$H$4:$M$536,6,FALSE)</f>
        <v/>
      </c>
      <c r="P467" s="78" t="s">
        <v>2613</v>
      </c>
      <c r="Q467" s="63"/>
      <c r="R467" s="63" t="s">
        <v>2565</v>
      </c>
      <c r="S467" s="63" t="s">
        <v>304</v>
      </c>
      <c r="T467" s="63" t="str">
        <f>VLOOKUP(G467,'Sheet 1 (2)'!$H$4:$O$536,8,FALSE)</f>
        <v/>
      </c>
      <c r="U467" s="63" t="s">
        <v>498</v>
      </c>
      <c r="V467" s="63" t="s">
        <v>2582</v>
      </c>
      <c r="W467" s="63" t="s">
        <v>304</v>
      </c>
      <c r="X467" s="63" t="str">
        <f>VLOOKUP(G467,'Sheet 1 (2)'!$H$4:$Q$536,10,FALSE)</f>
        <v/>
      </c>
      <c r="Y467" s="63" t="s">
        <v>2428</v>
      </c>
      <c r="Z467" s="63" t="s">
        <v>2515</v>
      </c>
      <c r="AA467" s="63" t="s">
        <v>304</v>
      </c>
      <c r="AB467" s="63" t="str">
        <f>VLOOKUP(G467,'Sheet 1 (2)'!$H$4:$S$536,12,FALSE)</f>
        <v/>
      </c>
      <c r="AC467" s="63" t="s">
        <v>2614</v>
      </c>
      <c r="AD467" s="63" t="s">
        <v>304</v>
      </c>
      <c r="AE467" s="63" t="str">
        <f>VLOOKUP(G467,'Sheet 1 (2)'!$H$4:$AF$536,25,FALSE)</f>
        <v/>
      </c>
      <c r="AF467" s="63" t="s">
        <v>905</v>
      </c>
      <c r="AG467" s="63" t="str">
        <f t="shared" si="56"/>
        <v/>
      </c>
      <c r="AH467" s="63" t="s">
        <v>304</v>
      </c>
      <c r="AI467" s="63" t="str">
        <f>VLOOKUP(G467,'Sheet 1 (2)'!$H$4:$AG$536,26,FALSE)</f>
        <v>SI</v>
      </c>
      <c r="AJ467" s="63" t="s">
        <v>329</v>
      </c>
      <c r="AK467" s="63" t="s">
        <v>304</v>
      </c>
      <c r="AL467" s="63" t="str">
        <f>VLOOKUP(G467,'Sheet 1 (2)'!$H$4:$AH$536,27,FALSE)</f>
        <v/>
      </c>
      <c r="AM467" s="63" t="str">
        <f>IF(AK467&lt;&gt;"",AK467,AL467)</f>
        <v/>
      </c>
      <c r="AN467" s="63">
        <v>1</v>
      </c>
      <c r="AO467" s="63">
        <f t="shared" si="57"/>
        <v>1</v>
      </c>
      <c r="AP467" s="71" t="s">
        <v>329</v>
      </c>
      <c r="AQ467" s="71" t="s">
        <v>329</v>
      </c>
      <c r="AR467" s="71"/>
    </row>
    <row r="468" spans="1:44" ht="15.75" customHeight="1">
      <c r="A468" s="63" t="s">
        <v>2390</v>
      </c>
      <c r="B468" s="63" t="s">
        <v>165</v>
      </c>
      <c r="C468" s="63" t="s">
        <v>2615</v>
      </c>
      <c r="D468" s="63" t="s">
        <v>193</v>
      </c>
      <c r="E468" s="63" t="s">
        <v>2616</v>
      </c>
      <c r="F468" s="63" t="s">
        <v>194</v>
      </c>
      <c r="G468" s="63" t="s">
        <v>2617</v>
      </c>
      <c r="H468" s="63" t="s">
        <v>2618</v>
      </c>
      <c r="I468" s="63" t="s">
        <v>329</v>
      </c>
      <c r="J468" s="63"/>
      <c r="K468" s="63"/>
      <c r="L468" s="63" t="s">
        <v>1234</v>
      </c>
      <c r="M468" s="63" t="s">
        <v>2619</v>
      </c>
      <c r="N468" s="63" t="s">
        <v>304</v>
      </c>
      <c r="O468" s="63" t="str">
        <f>VLOOKUP(G468,'Sheet 1 (2)'!$H$4:$M$536,6,FALSE)</f>
        <v/>
      </c>
      <c r="P468" s="85" t="s">
        <v>2620</v>
      </c>
      <c r="Q468" s="63"/>
      <c r="R468" s="63" t="s">
        <v>2621</v>
      </c>
      <c r="S468" s="63" t="s">
        <v>304</v>
      </c>
      <c r="T468" s="63" t="str">
        <f>VLOOKUP(G468,'Sheet 1 (2)'!$H$4:$O$536,8,FALSE)</f>
        <v/>
      </c>
      <c r="U468" s="63" t="s">
        <v>498</v>
      </c>
      <c r="V468" s="63" t="s">
        <v>2622</v>
      </c>
      <c r="W468" s="63" t="s">
        <v>304</v>
      </c>
      <c r="X468" s="63" t="str">
        <f>VLOOKUP(G468,'Sheet 1 (2)'!$H$4:$Q$536,10,FALSE)</f>
        <v/>
      </c>
      <c r="Y468" s="63" t="s">
        <v>2428</v>
      </c>
      <c r="Z468" s="63" t="s">
        <v>2623</v>
      </c>
      <c r="AA468" s="63" t="s">
        <v>304</v>
      </c>
      <c r="AB468" s="63" t="str">
        <f>VLOOKUP(G468,'Sheet 1 (2)'!$H$4:$S$536,12,FALSE)</f>
        <v/>
      </c>
      <c r="AC468" s="80" t="s">
        <v>2624</v>
      </c>
      <c r="AD468" s="63" t="s">
        <v>304</v>
      </c>
      <c r="AE468" s="63" t="str">
        <f>VLOOKUP(G468,'Sheet 1 (2)'!$H$4:$AF$536,25,FALSE)</f>
        <v/>
      </c>
      <c r="AF468" s="63" t="s">
        <v>429</v>
      </c>
      <c r="AG468" s="63" t="str">
        <f t="shared" si="56"/>
        <v/>
      </c>
      <c r="AH468" s="63" t="s">
        <v>304</v>
      </c>
      <c r="AI468" s="63" t="str">
        <f>VLOOKUP(G468,'Sheet 1 (2)'!$H$4:$AG$536,26,FALSE)</f>
        <v>SI</v>
      </c>
      <c r="AJ468" s="63" t="s">
        <v>329</v>
      </c>
      <c r="AK468" s="63" t="s">
        <v>304</v>
      </c>
      <c r="AL468" s="63" t="str">
        <f>VLOOKUP(G468,'Sheet 1 (2)'!$H$4:$AH$536,27,FALSE)</f>
        <v/>
      </c>
      <c r="AM468" s="63"/>
      <c r="AN468" s="63">
        <v>1</v>
      </c>
      <c r="AO468" s="63">
        <f t="shared" si="57"/>
        <v>1</v>
      </c>
      <c r="AP468" s="71" t="s">
        <v>329</v>
      </c>
      <c r="AQ468" s="71" t="s">
        <v>2469</v>
      </c>
      <c r="AR468" s="71"/>
    </row>
    <row r="469" spans="1:44" ht="15.75" customHeight="1">
      <c r="A469" s="63" t="s">
        <v>2390</v>
      </c>
      <c r="B469" s="63" t="s">
        <v>165</v>
      </c>
      <c r="C469" s="63" t="s">
        <v>2615</v>
      </c>
      <c r="D469" s="63" t="s">
        <v>193</v>
      </c>
      <c r="E469" s="63" t="s">
        <v>2625</v>
      </c>
      <c r="F469" s="63" t="s">
        <v>195</v>
      </c>
      <c r="G469" s="63" t="s">
        <v>2626</v>
      </c>
      <c r="H469" s="63" t="s">
        <v>2627</v>
      </c>
      <c r="I469" s="63" t="s">
        <v>329</v>
      </c>
      <c r="J469" s="63"/>
      <c r="K469" s="63"/>
      <c r="L469" s="63" t="s">
        <v>1249</v>
      </c>
      <c r="M469" s="63" t="s">
        <v>2628</v>
      </c>
      <c r="N469" s="63" t="s">
        <v>304</v>
      </c>
      <c r="O469" s="63" t="str">
        <f>VLOOKUP(G469,'Sheet 1 (2)'!$H$4:$M$536,6,FALSE)</f>
        <v/>
      </c>
      <c r="P469" s="78" t="s">
        <v>2629</v>
      </c>
      <c r="Q469" s="63"/>
      <c r="R469" s="63" t="s">
        <v>2630</v>
      </c>
      <c r="S469" s="63" t="s">
        <v>304</v>
      </c>
      <c r="T469" s="63" t="str">
        <f>VLOOKUP(G469,'Sheet 1 (2)'!$H$4:$O$536,8,FALSE)</f>
        <v/>
      </c>
      <c r="U469" s="63" t="s">
        <v>498</v>
      </c>
      <c r="V469" s="63" t="s">
        <v>2630</v>
      </c>
      <c r="W469" s="63" t="s">
        <v>304</v>
      </c>
      <c r="X469" s="63" t="str">
        <f>VLOOKUP(G469,'Sheet 1 (2)'!$H$4:$Q$536,10,FALSE)</f>
        <v/>
      </c>
      <c r="Y469" s="63" t="s">
        <v>2428</v>
      </c>
      <c r="Z469" s="63" t="s">
        <v>2515</v>
      </c>
      <c r="AA469" s="63" t="s">
        <v>304</v>
      </c>
      <c r="AB469" s="63" t="str">
        <f>VLOOKUP(G469,'Sheet 1 (2)'!$H$4:$S$536,12,FALSE)</f>
        <v/>
      </c>
      <c r="AC469" s="63" t="s">
        <v>2624</v>
      </c>
      <c r="AD469" s="63" t="s">
        <v>304</v>
      </c>
      <c r="AE469" s="63" t="str">
        <f>VLOOKUP(G469,'Sheet 1 (2)'!$H$4:$AF$536,25,FALSE)</f>
        <v/>
      </c>
      <c r="AF469" s="63" t="s">
        <v>863</v>
      </c>
      <c r="AG469" s="63" t="str">
        <f t="shared" si="56"/>
        <v/>
      </c>
      <c r="AH469" s="63" t="s">
        <v>304</v>
      </c>
      <c r="AI469" s="63" t="str">
        <f>VLOOKUP(G469,'Sheet 1 (2)'!$H$4:$AG$536,26,FALSE)</f>
        <v>SI</v>
      </c>
      <c r="AJ469" s="63" t="s">
        <v>329</v>
      </c>
      <c r="AK469" s="63" t="s">
        <v>304</v>
      </c>
      <c r="AL469" s="63" t="str">
        <f>VLOOKUP(G469,'Sheet 1 (2)'!$H$4:$AH$536,27,FALSE)</f>
        <v/>
      </c>
      <c r="AM469" s="63" t="str">
        <f>IF(AK469&lt;&gt;"",AK469,AL469)</f>
        <v/>
      </c>
      <c r="AN469" s="63">
        <v>1</v>
      </c>
      <c r="AO469" s="63">
        <f t="shared" si="57"/>
        <v>1</v>
      </c>
      <c r="AP469" s="71" t="s">
        <v>329</v>
      </c>
      <c r="AQ469" s="71" t="s">
        <v>329</v>
      </c>
      <c r="AR469" s="71"/>
    </row>
    <row r="470" spans="1:44" ht="15.75" customHeight="1">
      <c r="A470" s="63" t="s">
        <v>2390</v>
      </c>
      <c r="B470" s="63" t="s">
        <v>165</v>
      </c>
      <c r="C470" s="63" t="s">
        <v>2631</v>
      </c>
      <c r="D470" s="63" t="s">
        <v>196</v>
      </c>
      <c r="E470" s="63" t="s">
        <v>2632</v>
      </c>
      <c r="F470" s="63" t="s">
        <v>197</v>
      </c>
      <c r="G470" s="63" t="s">
        <v>2633</v>
      </c>
      <c r="H470" s="63" t="s">
        <v>2634</v>
      </c>
      <c r="I470" s="63" t="s">
        <v>329</v>
      </c>
      <c r="J470" s="63"/>
      <c r="K470" s="63"/>
      <c r="L470" s="63" t="s">
        <v>1234</v>
      </c>
      <c r="M470" s="63" t="s">
        <v>2635</v>
      </c>
      <c r="N470" s="63" t="s">
        <v>304</v>
      </c>
      <c r="O470" s="63" t="str">
        <f>VLOOKUP(G470,'Sheet 1 (2)'!$H$4:$M$536,6,FALSE)</f>
        <v/>
      </c>
      <c r="P470" s="80" t="s">
        <v>2636</v>
      </c>
      <c r="Q470" s="63"/>
      <c r="R470" s="63" t="s">
        <v>2637</v>
      </c>
      <c r="S470" s="63" t="s">
        <v>304</v>
      </c>
      <c r="T470" s="63" t="str">
        <f>VLOOKUP(G470,'Sheet 1 (2)'!$H$4:$O$536,8,FALSE)</f>
        <v/>
      </c>
      <c r="U470" s="63" t="s">
        <v>498</v>
      </c>
      <c r="V470" s="63" t="s">
        <v>2606</v>
      </c>
      <c r="W470" s="63" t="s">
        <v>304</v>
      </c>
      <c r="X470" s="63" t="str">
        <f>VLOOKUP(G470,'Sheet 1 (2)'!$H$4:$Q$536,10,FALSE)</f>
        <v/>
      </c>
      <c r="Y470" s="63" t="s">
        <v>2428</v>
      </c>
      <c r="Z470" s="63" t="s">
        <v>2638</v>
      </c>
      <c r="AA470" s="63" t="s">
        <v>304</v>
      </c>
      <c r="AB470" s="63" t="str">
        <f>VLOOKUP(G470,'Sheet 1 (2)'!$H$4:$S$536,12,FALSE)</f>
        <v/>
      </c>
      <c r="AC470" s="80" t="s">
        <v>2639</v>
      </c>
      <c r="AD470" s="63" t="s">
        <v>304</v>
      </c>
      <c r="AE470" s="63" t="str">
        <f>VLOOKUP(G470,'Sheet 1 (2)'!$H$4:$AF$536,25,FALSE)</f>
        <v/>
      </c>
      <c r="AF470" s="63" t="s">
        <v>429</v>
      </c>
      <c r="AG470" s="63" t="str">
        <f t="shared" si="56"/>
        <v/>
      </c>
      <c r="AH470" s="63" t="s">
        <v>304</v>
      </c>
      <c r="AI470" s="63" t="str">
        <f>VLOOKUP(G470,'Sheet 1 (2)'!$H$4:$AG$536,26,FALSE)</f>
        <v>SI</v>
      </c>
      <c r="AJ470" s="63" t="s">
        <v>329</v>
      </c>
      <c r="AK470" s="63" t="s">
        <v>304</v>
      </c>
      <c r="AL470" s="63" t="str">
        <f>VLOOKUP(G470,'Sheet 1 (2)'!$H$4:$AH$536,27,FALSE)</f>
        <v/>
      </c>
      <c r="AM470" s="63"/>
      <c r="AN470" s="63">
        <v>1</v>
      </c>
      <c r="AO470" s="63">
        <f t="shared" si="57"/>
        <v>1</v>
      </c>
      <c r="AP470" s="71" t="s">
        <v>329</v>
      </c>
      <c r="AQ470" s="71" t="s">
        <v>2640</v>
      </c>
      <c r="AR470" s="71"/>
    </row>
    <row r="471" spans="1:44" ht="15.75" customHeight="1">
      <c r="A471" s="63" t="s">
        <v>2390</v>
      </c>
      <c r="B471" s="63" t="s">
        <v>165</v>
      </c>
      <c r="C471" s="63" t="s">
        <v>2631</v>
      </c>
      <c r="D471" s="63" t="s">
        <v>196</v>
      </c>
      <c r="E471" s="63" t="s">
        <v>2641</v>
      </c>
      <c r="F471" s="63" t="s">
        <v>198</v>
      </c>
      <c r="G471" s="63" t="s">
        <v>2642</v>
      </c>
      <c r="H471" s="63" t="s">
        <v>2643</v>
      </c>
      <c r="I471" s="63" t="s">
        <v>329</v>
      </c>
      <c r="J471" s="63"/>
      <c r="K471" s="63"/>
      <c r="L471" s="63" t="s">
        <v>1249</v>
      </c>
      <c r="M471" s="63" t="s">
        <v>2644</v>
      </c>
      <c r="N471" s="63" t="s">
        <v>304</v>
      </c>
      <c r="O471" s="63" t="str">
        <f>VLOOKUP(G471,'Sheet 1 (2)'!$H$4:$M$536,6,FALSE)</f>
        <v/>
      </c>
      <c r="P471" s="78" t="s">
        <v>2645</v>
      </c>
      <c r="Q471" s="63"/>
      <c r="R471" s="63" t="s">
        <v>2589</v>
      </c>
      <c r="S471" s="63" t="s">
        <v>304</v>
      </c>
      <c r="T471" s="63" t="str">
        <f>VLOOKUP(G471,'Sheet 1 (2)'!$H$4:$O$536,8,FALSE)</f>
        <v/>
      </c>
      <c r="U471" s="63" t="s">
        <v>498</v>
      </c>
      <c r="V471" s="63" t="s">
        <v>2646</v>
      </c>
      <c r="W471" s="63" t="s">
        <v>304</v>
      </c>
      <c r="X471" s="63" t="str">
        <f>VLOOKUP(G471,'Sheet 1 (2)'!$H$4:$Q$536,10,FALSE)</f>
        <v/>
      </c>
      <c r="Y471" s="63" t="s">
        <v>2428</v>
      </c>
      <c r="Z471" s="63" t="s">
        <v>2515</v>
      </c>
      <c r="AA471" s="63" t="s">
        <v>304</v>
      </c>
      <c r="AB471" s="63" t="str">
        <f>VLOOKUP(G471,'Sheet 1 (2)'!$H$4:$S$536,12,FALSE)</f>
        <v/>
      </c>
      <c r="AC471" s="63" t="s">
        <v>2639</v>
      </c>
      <c r="AD471" s="63" t="s">
        <v>304</v>
      </c>
      <c r="AE471" s="63" t="str">
        <f>VLOOKUP(G471,'Sheet 1 (2)'!$H$4:$AF$536,25,FALSE)</f>
        <v/>
      </c>
      <c r="AF471" s="63" t="s">
        <v>863</v>
      </c>
      <c r="AG471" s="63" t="str">
        <f t="shared" si="56"/>
        <v/>
      </c>
      <c r="AH471" s="63" t="s">
        <v>304</v>
      </c>
      <c r="AI471" s="63" t="str">
        <f>VLOOKUP(G471,'Sheet 1 (2)'!$H$4:$AG$536,26,FALSE)</f>
        <v>SI</v>
      </c>
      <c r="AJ471" s="63" t="s">
        <v>329</v>
      </c>
      <c r="AK471" s="63" t="s">
        <v>304</v>
      </c>
      <c r="AL471" s="63" t="str">
        <f>VLOOKUP(G471,'Sheet 1 (2)'!$H$4:$AH$536,27,FALSE)</f>
        <v/>
      </c>
      <c r="AM471" s="63" t="str">
        <f>IF(AK471&lt;&gt;"",AK471,AL471)</f>
        <v/>
      </c>
      <c r="AN471" s="63">
        <v>1</v>
      </c>
      <c r="AO471" s="63">
        <f t="shared" si="57"/>
        <v>1</v>
      </c>
      <c r="AP471" s="71" t="s">
        <v>329</v>
      </c>
      <c r="AQ471" s="71" t="s">
        <v>329</v>
      </c>
      <c r="AR471" s="71"/>
    </row>
    <row r="472" spans="1:44" ht="15.75" customHeight="1">
      <c r="A472" s="63" t="s">
        <v>2390</v>
      </c>
      <c r="B472" s="63" t="s">
        <v>165</v>
      </c>
      <c r="C472" s="63" t="s">
        <v>2647</v>
      </c>
      <c r="D472" s="63" t="s">
        <v>199</v>
      </c>
      <c r="E472" s="63" t="s">
        <v>2648</v>
      </c>
      <c r="F472" s="63" t="s">
        <v>200</v>
      </c>
      <c r="G472" s="63" t="s">
        <v>2649</v>
      </c>
      <c r="H472" s="63" t="s">
        <v>2650</v>
      </c>
      <c r="I472" s="63" t="s">
        <v>329</v>
      </c>
      <c r="J472" s="63"/>
      <c r="K472" s="63"/>
      <c r="L472" s="63" t="s">
        <v>1234</v>
      </c>
      <c r="M472" s="63" t="s">
        <v>2651</v>
      </c>
      <c r="N472" s="63" t="s">
        <v>304</v>
      </c>
      <c r="O472" s="63" t="str">
        <f>VLOOKUP(G472,'Sheet 1 (2)'!$H$4:$M$536,6,FALSE)</f>
        <v/>
      </c>
      <c r="P472" s="78" t="s">
        <v>2652</v>
      </c>
      <c r="Q472" s="63"/>
      <c r="R472" s="63" t="s">
        <v>2589</v>
      </c>
      <c r="S472" s="63" t="s">
        <v>304</v>
      </c>
      <c r="T472" s="63" t="str">
        <f>VLOOKUP(G472,'Sheet 1 (2)'!$H$4:$O$536,8,FALSE)</f>
        <v/>
      </c>
      <c r="U472" s="63" t="s">
        <v>498</v>
      </c>
      <c r="V472" s="63" t="s">
        <v>2574</v>
      </c>
      <c r="W472" s="63" t="s">
        <v>304</v>
      </c>
      <c r="X472" s="63" t="str">
        <f>VLOOKUP(G472,'Sheet 1 (2)'!$H$4:$Q$536,10,FALSE)</f>
        <v/>
      </c>
      <c r="Y472" s="63" t="s">
        <v>2428</v>
      </c>
      <c r="Z472" s="63" t="s">
        <v>2653</v>
      </c>
      <c r="AA472" s="63" t="s">
        <v>304</v>
      </c>
      <c r="AB472" s="63" t="str">
        <f>VLOOKUP(G472,'Sheet 1 (2)'!$H$4:$S$536,12,FALSE)</f>
        <v/>
      </c>
      <c r="AC472" s="78" t="s">
        <v>2654</v>
      </c>
      <c r="AD472" s="63" t="s">
        <v>304</v>
      </c>
      <c r="AE472" s="63" t="str">
        <f>VLOOKUP(G472,'Sheet 1 (2)'!$H$4:$AF$536,25,FALSE)</f>
        <v/>
      </c>
      <c r="AF472" s="63" t="s">
        <v>429</v>
      </c>
      <c r="AG472" s="63" t="str">
        <f t="shared" si="56"/>
        <v/>
      </c>
      <c r="AH472" s="63" t="s">
        <v>304</v>
      </c>
      <c r="AI472" s="63" t="str">
        <f>VLOOKUP(G472,'Sheet 1 (2)'!$H$4:$AG$536,26,FALSE)</f>
        <v>SI</v>
      </c>
      <c r="AJ472" s="63" t="s">
        <v>329</v>
      </c>
      <c r="AK472" s="63" t="s">
        <v>304</v>
      </c>
      <c r="AL472" s="63" t="str">
        <f>VLOOKUP(G472,'Sheet 1 (2)'!$H$4:$AH$536,27,FALSE)</f>
        <v/>
      </c>
      <c r="AM472" s="63"/>
      <c r="AN472" s="63">
        <v>1</v>
      </c>
      <c r="AO472" s="63">
        <f t="shared" si="57"/>
        <v>1</v>
      </c>
      <c r="AP472" s="71" t="s">
        <v>329</v>
      </c>
      <c r="AQ472" s="71" t="s">
        <v>2469</v>
      </c>
      <c r="AR472" s="71"/>
    </row>
    <row r="473" spans="1:44" ht="15.75" customHeight="1">
      <c r="A473" s="63" t="s">
        <v>2390</v>
      </c>
      <c r="B473" s="63" t="s">
        <v>165</v>
      </c>
      <c r="C473" s="63" t="s">
        <v>2647</v>
      </c>
      <c r="D473" s="63" t="s">
        <v>199</v>
      </c>
      <c r="E473" s="63" t="s">
        <v>2655</v>
      </c>
      <c r="F473" s="63" t="s">
        <v>201</v>
      </c>
      <c r="G473" s="63" t="s">
        <v>2656</v>
      </c>
      <c r="H473" s="63" t="s">
        <v>2657</v>
      </c>
      <c r="I473" s="63" t="s">
        <v>329</v>
      </c>
      <c r="J473" s="63"/>
      <c r="K473" s="63"/>
      <c r="L473" s="63" t="s">
        <v>1249</v>
      </c>
      <c r="M473" s="63" t="s">
        <v>2658</v>
      </c>
      <c r="N473" s="63" t="s">
        <v>304</v>
      </c>
      <c r="O473" s="63" t="str">
        <f>VLOOKUP(G473,'Sheet 1 (2)'!$H$4:$M$536,6,FALSE)</f>
        <v/>
      </c>
      <c r="P473" s="78" t="s">
        <v>2659</v>
      </c>
      <c r="Q473" s="63"/>
      <c r="R473" s="63" t="s">
        <v>2630</v>
      </c>
      <c r="S473" s="63" t="s">
        <v>304</v>
      </c>
      <c r="T473" s="63" t="str">
        <f>VLOOKUP(G473,'Sheet 1 (2)'!$H$4:$O$536,8,FALSE)</f>
        <v/>
      </c>
      <c r="U473" s="63" t="s">
        <v>498</v>
      </c>
      <c r="V473" s="63" t="s">
        <v>2582</v>
      </c>
      <c r="W473" s="63" t="s">
        <v>304</v>
      </c>
      <c r="X473" s="63" t="str">
        <f>VLOOKUP(G473,'Sheet 1 (2)'!$H$4:$Q$536,10,FALSE)</f>
        <v/>
      </c>
      <c r="Y473" s="63" t="s">
        <v>2428</v>
      </c>
      <c r="Z473" s="63" t="s">
        <v>2515</v>
      </c>
      <c r="AA473" s="63" t="s">
        <v>304</v>
      </c>
      <c r="AB473" s="63" t="str">
        <f>VLOOKUP(G473,'Sheet 1 (2)'!$H$4:$S$536,12,FALSE)</f>
        <v/>
      </c>
      <c r="AC473" s="63" t="s">
        <v>2660</v>
      </c>
      <c r="AD473" s="63" t="s">
        <v>304</v>
      </c>
      <c r="AE473" s="63" t="str">
        <f>VLOOKUP(G473,'Sheet 1 (2)'!$H$4:$AF$536,25,FALSE)</f>
        <v/>
      </c>
      <c r="AF473" s="63" t="s">
        <v>429</v>
      </c>
      <c r="AG473" s="63" t="str">
        <f t="shared" si="56"/>
        <v/>
      </c>
      <c r="AH473" s="63" t="s">
        <v>304</v>
      </c>
      <c r="AI473" s="63" t="str">
        <f>VLOOKUP(G473,'Sheet 1 (2)'!$H$4:$AG$536,26,FALSE)</f>
        <v>SI</v>
      </c>
      <c r="AJ473" s="63" t="s">
        <v>329</v>
      </c>
      <c r="AK473" s="63" t="s">
        <v>304</v>
      </c>
      <c r="AL473" s="63" t="str">
        <f>VLOOKUP(G473,'Sheet 1 (2)'!$H$4:$AH$536,27,FALSE)</f>
        <v/>
      </c>
      <c r="AM473" s="63" t="str">
        <f>IF(AK473&lt;&gt;"",AK473,AL473)</f>
        <v/>
      </c>
      <c r="AN473" s="63">
        <v>1</v>
      </c>
      <c r="AO473" s="63">
        <f t="shared" si="57"/>
        <v>1</v>
      </c>
      <c r="AP473" s="71" t="s">
        <v>329</v>
      </c>
      <c r="AQ473" s="71" t="s">
        <v>329</v>
      </c>
      <c r="AR473" s="71"/>
    </row>
    <row r="474" spans="1:44" ht="15.75" customHeight="1">
      <c r="A474" s="63" t="s">
        <v>2390</v>
      </c>
      <c r="B474" s="63" t="s">
        <v>165</v>
      </c>
      <c r="C474" s="63" t="s">
        <v>2661</v>
      </c>
      <c r="D474" s="63" t="s">
        <v>217</v>
      </c>
      <c r="E474" s="63" t="s">
        <v>2662</v>
      </c>
      <c r="F474" s="63" t="s">
        <v>218</v>
      </c>
      <c r="G474" s="63" t="s">
        <v>2663</v>
      </c>
      <c r="H474" s="63" t="s">
        <v>2664</v>
      </c>
      <c r="I474" s="63" t="s">
        <v>329</v>
      </c>
      <c r="J474" s="63"/>
      <c r="K474" s="63"/>
      <c r="L474" s="63" t="s">
        <v>709</v>
      </c>
      <c r="M474" s="63" t="s">
        <v>2665</v>
      </c>
      <c r="N474" s="63" t="s">
        <v>304</v>
      </c>
      <c r="O474" s="63" t="str">
        <f>VLOOKUP(G474,'Sheet 1 (2)'!$H$4:$M$536,6,FALSE)</f>
        <v/>
      </c>
      <c r="P474" s="80" t="s">
        <v>2666</v>
      </c>
      <c r="Q474" s="63"/>
      <c r="R474" s="63" t="s">
        <v>2667</v>
      </c>
      <c r="S474" s="63" t="s">
        <v>304</v>
      </c>
      <c r="T474" s="63" t="str">
        <f>VLOOKUP(G474,'Sheet 1 (2)'!$H$4:$O$536,8,FALSE)</f>
        <v/>
      </c>
      <c r="U474" s="80" t="s">
        <v>2668</v>
      </c>
      <c r="V474" s="63" t="s">
        <v>2669</v>
      </c>
      <c r="W474" s="63" t="s">
        <v>304</v>
      </c>
      <c r="X474" s="63" t="str">
        <f>VLOOKUP(G474,'Sheet 1 (2)'!$H$4:$Q$536,10,FALSE)</f>
        <v/>
      </c>
      <c r="Y474" s="63" t="s">
        <v>2428</v>
      </c>
      <c r="Z474" s="63" t="s">
        <v>2670</v>
      </c>
      <c r="AA474" s="63" t="s">
        <v>304</v>
      </c>
      <c r="AB474" s="63" t="str">
        <f>VLOOKUP(G474,'Sheet 1 (2)'!$H$4:$S$536,12,FALSE)</f>
        <v/>
      </c>
      <c r="AC474" s="80" t="s">
        <v>2671</v>
      </c>
      <c r="AD474" s="63" t="s">
        <v>304</v>
      </c>
      <c r="AE474" s="63" t="str">
        <f>VLOOKUP(G474,'Sheet 1 (2)'!$H$4:$AF$536,25,FALSE)</f>
        <v/>
      </c>
      <c r="AF474" s="63" t="s">
        <v>429</v>
      </c>
      <c r="AG474" s="63" t="str">
        <f t="shared" si="56"/>
        <v/>
      </c>
      <c r="AH474" s="63" t="s">
        <v>304</v>
      </c>
      <c r="AI474" s="63" t="str">
        <f>VLOOKUP(G474,'Sheet 1 (2)'!$H$4:$AG$536,26,FALSE)</f>
        <v>SI</v>
      </c>
      <c r="AJ474" s="63" t="s">
        <v>329</v>
      </c>
      <c r="AK474" s="63" t="s">
        <v>304</v>
      </c>
      <c r="AL474" s="63" t="str">
        <f>VLOOKUP(G474,'Sheet 1 (2)'!$H$4:$AH$536,27,FALSE)</f>
        <v/>
      </c>
      <c r="AM474" s="63" t="str">
        <f>IF(AK474&lt;&gt;"",AK474,AL474)</f>
        <v/>
      </c>
      <c r="AN474" s="63">
        <v>1</v>
      </c>
      <c r="AO474" s="63">
        <f t="shared" si="57"/>
        <v>1</v>
      </c>
      <c r="AP474" s="71" t="s">
        <v>329</v>
      </c>
      <c r="AQ474" s="71" t="s">
        <v>1159</v>
      </c>
      <c r="AR474" s="71"/>
    </row>
    <row r="475" spans="1:44" ht="15.75" customHeight="1">
      <c r="A475" s="63" t="s">
        <v>2390</v>
      </c>
      <c r="B475" s="63" t="s">
        <v>165</v>
      </c>
      <c r="C475" s="63" t="s">
        <v>2661</v>
      </c>
      <c r="D475" s="63" t="s">
        <v>217</v>
      </c>
      <c r="E475" s="63" t="s">
        <v>2672</v>
      </c>
      <c r="F475" s="63" t="s">
        <v>219</v>
      </c>
      <c r="G475" s="63" t="s">
        <v>2673</v>
      </c>
      <c r="H475" s="63" t="s">
        <v>2674</v>
      </c>
      <c r="I475" s="63" t="s">
        <v>329</v>
      </c>
      <c r="J475" s="63"/>
      <c r="K475" s="63"/>
      <c r="L475" s="63" t="s">
        <v>709</v>
      </c>
      <c r="M475" s="63" t="s">
        <v>2675</v>
      </c>
      <c r="N475" s="63" t="s">
        <v>304</v>
      </c>
      <c r="O475" s="63" t="str">
        <f>VLOOKUP(G475,'Sheet 1 (2)'!$H$4:$M$536,6,FALSE)</f>
        <v xml:space="preserve">Hospitales e institutos, el 5% adicional al número de las personas con diagnóstico de cáncer en estadío IV atendidos el año anterior.
</v>
      </c>
      <c r="P475" s="80" t="s">
        <v>2676</v>
      </c>
      <c r="Q475" s="63"/>
      <c r="R475" s="63" t="s">
        <v>2677</v>
      </c>
      <c r="S475" s="63" t="s">
        <v>304</v>
      </c>
      <c r="T475" s="63" t="str">
        <f>VLOOKUP(G475,'Sheet 1 (2)'!$H$4:$O$536,8,FALSE)</f>
        <v/>
      </c>
      <c r="U475" s="80" t="s">
        <v>2668</v>
      </c>
      <c r="V475" s="63" t="s">
        <v>2678</v>
      </c>
      <c r="W475" s="63" t="s">
        <v>304</v>
      </c>
      <c r="X475" s="63" t="str">
        <f>VLOOKUP(G475,'Sheet 1 (2)'!$H$4:$Q$536,10,FALSE)</f>
        <v/>
      </c>
      <c r="Y475" s="63" t="s">
        <v>2428</v>
      </c>
      <c r="Z475" s="63" t="s">
        <v>2670</v>
      </c>
      <c r="AA475" s="63" t="s">
        <v>304</v>
      </c>
      <c r="AB475" s="63" t="str">
        <f>VLOOKUP(G475,'Sheet 1 (2)'!$H$4:$S$536,12,FALSE)</f>
        <v/>
      </c>
      <c r="AC475" s="80" t="s">
        <v>2679</v>
      </c>
      <c r="AD475" s="63" t="s">
        <v>304</v>
      </c>
      <c r="AE475" s="63" t="str">
        <f>VLOOKUP(G475,'Sheet 1 (2)'!$H$4:$AF$536,25,FALSE)</f>
        <v/>
      </c>
      <c r="AF475" s="63" t="s">
        <v>334</v>
      </c>
      <c r="AG475" s="63" t="str">
        <f t="shared" si="56"/>
        <v/>
      </c>
      <c r="AH475" s="63" t="s">
        <v>304</v>
      </c>
      <c r="AI475" s="63" t="str">
        <f>VLOOKUP(G475,'Sheet 1 (2)'!$H$4:$AG$536,26,FALSE)</f>
        <v>SI</v>
      </c>
      <c r="AJ475" s="63" t="s">
        <v>329</v>
      </c>
      <c r="AK475" s="63" t="s">
        <v>304</v>
      </c>
      <c r="AL475" s="63" t="str">
        <f>VLOOKUP(G475,'Sheet 1 (2)'!$H$4:$AH$536,27,FALSE)</f>
        <v/>
      </c>
      <c r="AM475" s="63" t="str">
        <f>IF(AK475&lt;&gt;"",AK475,AL475)</f>
        <v/>
      </c>
      <c r="AN475" s="63">
        <v>1</v>
      </c>
      <c r="AO475" s="63">
        <f t="shared" si="57"/>
        <v>1</v>
      </c>
      <c r="AP475" s="71" t="s">
        <v>329</v>
      </c>
      <c r="AQ475" s="71" t="s">
        <v>1159</v>
      </c>
      <c r="AR475" s="71"/>
    </row>
    <row r="476" spans="1:44" ht="15.75" customHeight="1">
      <c r="A476" s="63" t="s">
        <v>2390</v>
      </c>
      <c r="B476" s="63" t="s">
        <v>165</v>
      </c>
      <c r="C476" s="63" t="s">
        <v>2680</v>
      </c>
      <c r="D476" s="63" t="s">
        <v>202</v>
      </c>
      <c r="E476" s="63" t="s">
        <v>2681</v>
      </c>
      <c r="F476" s="63" t="s">
        <v>203</v>
      </c>
      <c r="G476" s="63" t="s">
        <v>2682</v>
      </c>
      <c r="H476" s="63" t="s">
        <v>2683</v>
      </c>
      <c r="I476" s="63" t="s">
        <v>329</v>
      </c>
      <c r="J476" s="63"/>
      <c r="K476" s="63"/>
      <c r="L476" s="63" t="s">
        <v>360</v>
      </c>
      <c r="M476" s="63" t="s">
        <v>2684</v>
      </c>
      <c r="N476" s="63" t="s">
        <v>304</v>
      </c>
      <c r="O476" s="63" t="str">
        <f>VLOOKUP(G476,'Sheet 1 (2)'!$H$4:$M$536,6,FALSE)</f>
        <v>Proxy. El número de niñas del padrón nominal</v>
      </c>
      <c r="P476" s="63" t="s">
        <v>2685</v>
      </c>
      <c r="Q476" s="63"/>
      <c r="R476" s="63" t="s">
        <v>2686</v>
      </c>
      <c r="S476" s="63" t="s">
        <v>304</v>
      </c>
      <c r="T476" s="63" t="str">
        <f>VLOOKUP(G476,'Sheet 1 (2)'!$H$4:$O$536,8,FALSE)</f>
        <v>Padrón nominal</v>
      </c>
      <c r="U476" s="63" t="s">
        <v>498</v>
      </c>
      <c r="V476" s="63" t="s">
        <v>2687</v>
      </c>
      <c r="W476" s="63" t="s">
        <v>304</v>
      </c>
      <c r="X476" s="63" t="str">
        <f>VLOOKUP(G476,'Sheet 1 (2)'!$H$4:$Q$536,10,FALSE)</f>
        <v/>
      </c>
      <c r="Y476" s="63" t="str">
        <f t="shared" ref="Y476:Y492" si="58">IF(W476&lt;&gt;"",W476,X476)</f>
        <v/>
      </c>
      <c r="Z476" s="63"/>
      <c r="AA476" s="63" t="s">
        <v>304</v>
      </c>
      <c r="AB476" s="63" t="str">
        <f>VLOOKUP(G476,'Sheet 1 (2)'!$H$4:$S$536,12,FALSE)</f>
        <v/>
      </c>
      <c r="AC476" s="89" t="s">
        <v>2688</v>
      </c>
      <c r="AD476" s="63" t="s">
        <v>304</v>
      </c>
      <c r="AE476" s="63" t="str">
        <f>VLOOKUP(G476,'Sheet 1 (2)'!$H$4:$AF$536,25,FALSE)</f>
        <v/>
      </c>
      <c r="AF476" s="63" t="s">
        <v>334</v>
      </c>
      <c r="AG476" s="63" t="str">
        <f t="shared" si="56"/>
        <v/>
      </c>
      <c r="AH476" s="63" t="s">
        <v>304</v>
      </c>
      <c r="AI476" s="63" t="str">
        <f>VLOOKUP(G476,'Sheet 1 (2)'!$H$4:$AG$536,26,FALSE)</f>
        <v>SI</v>
      </c>
      <c r="AJ476" s="63" t="s">
        <v>301</v>
      </c>
      <c r="AK476" s="63" t="s">
        <v>304</v>
      </c>
      <c r="AL476" s="63" t="str">
        <f>VLOOKUP(G476,'Sheet 1 (2)'!$H$4:$AH$536,27,FALSE)</f>
        <v/>
      </c>
      <c r="AM476" s="63"/>
      <c r="AN476" s="63">
        <v>1</v>
      </c>
      <c r="AO476" s="63">
        <f t="shared" si="57"/>
        <v>0</v>
      </c>
      <c r="AP476" s="71"/>
      <c r="AQ476" s="71"/>
      <c r="AR476" s="71"/>
    </row>
    <row r="477" spans="1:44" ht="15.75" customHeight="1">
      <c r="A477" s="63" t="s">
        <v>2689</v>
      </c>
      <c r="B477" s="63" t="s">
        <v>220</v>
      </c>
      <c r="C477" s="63" t="s">
        <v>2690</v>
      </c>
      <c r="D477" s="63" t="s">
        <v>223</v>
      </c>
      <c r="E477" s="63" t="s">
        <v>2691</v>
      </c>
      <c r="F477" s="63" t="s">
        <v>224</v>
      </c>
      <c r="G477" s="63" t="s">
        <v>2691</v>
      </c>
      <c r="H477" s="81" t="s">
        <v>224</v>
      </c>
      <c r="I477" s="63" t="s">
        <v>301</v>
      </c>
      <c r="J477" s="63"/>
      <c r="K477" s="63"/>
      <c r="L477" s="63" t="s">
        <v>2692</v>
      </c>
      <c r="M477" s="63" t="s">
        <v>2693</v>
      </c>
      <c r="N477" s="63" t="s">
        <v>2694</v>
      </c>
      <c r="O477" s="63" t="str">
        <f>VLOOKUP(G477,'Sheet 1 (2)'!$H$4:$M$536,6,FALSE)</f>
        <v/>
      </c>
      <c r="P477" s="63" t="str">
        <f t="shared" ref="P477:P492" si="59">IF(N477&lt;&gt;"",N477,O477)</f>
        <v>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*Cosnideraciones: Considerar la sumatoria de las opciones SI y NO del campo "LA LLAMADA FUE PERTINENTE"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v>
      </c>
      <c r="Q477" s="63"/>
      <c r="R477" s="63" t="s">
        <v>2695</v>
      </c>
      <c r="S477" s="63" t="s">
        <v>304</v>
      </c>
      <c r="T477" s="63" t="str">
        <f>VLOOKUP(G477,'Sheet 1 (2)'!$H$4:$O$536,8,FALSE)</f>
        <v/>
      </c>
      <c r="U477" s="63" t="str">
        <f t="shared" ref="U477:U492" si="60">IF(S477&lt;&gt;"",S477,T477)</f>
        <v/>
      </c>
      <c r="V477" s="63" t="s">
        <v>2696</v>
      </c>
      <c r="W477" s="63" t="s">
        <v>304</v>
      </c>
      <c r="X477" s="63" t="str">
        <f>VLOOKUP(G477,'Sheet 1 (2)'!$H$4:$Q$536,10,FALSE)</f>
        <v/>
      </c>
      <c r="Y477" s="63" t="str">
        <f t="shared" si="58"/>
        <v/>
      </c>
      <c r="Z477" s="63"/>
      <c r="AA477" s="63" t="s">
        <v>304</v>
      </c>
      <c r="AB477" s="63" t="str">
        <f>VLOOKUP(G477,'Sheet 1 (2)'!$H$4:$S$536,12,FALSE)</f>
        <v/>
      </c>
      <c r="AC477" s="63" t="str">
        <f t="shared" ref="AC477:AC492" si="61">IF(AA477&lt;&gt;"",AA477,AB477)</f>
        <v/>
      </c>
      <c r="AD477" s="63" t="s">
        <v>304</v>
      </c>
      <c r="AE477" s="63" t="str">
        <f>VLOOKUP(G477,'Sheet 1 (2)'!$H$4:$AF$536,25,FALSE)</f>
        <v/>
      </c>
      <c r="AF477" s="63" t="s">
        <v>307</v>
      </c>
      <c r="AG477" s="63" t="str">
        <f t="shared" si="56"/>
        <v/>
      </c>
      <c r="AH477" s="63" t="s">
        <v>329</v>
      </c>
      <c r="AI477" s="63" t="str">
        <f>VLOOKUP(G477,'Sheet 1 (2)'!$H$4:$AG$536,26,FALSE)</f>
        <v/>
      </c>
      <c r="AJ477" s="63" t="s">
        <v>329</v>
      </c>
      <c r="AK477" s="63" t="s">
        <v>2697</v>
      </c>
      <c r="AL477" s="63" t="str">
        <f>VLOOKUP(G477,'Sheet 1 (2)'!$H$4:$AH$536,27,FALSE)</f>
        <v/>
      </c>
      <c r="AM477" s="63" t="str">
        <f t="shared" ref="AM477:AM492" si="62">IF(AK477&lt;&gt;"",AK477,AL477)</f>
        <v>LA BASE NO ESTÁ COMPLETA. FALTA Regiones que implementaran la Central de Regulación</v>
      </c>
      <c r="AN477" s="63">
        <v>1</v>
      </c>
      <c r="AO477" s="63">
        <f t="shared" si="57"/>
        <v>1</v>
      </c>
      <c r="AP477" s="71" t="s">
        <v>329</v>
      </c>
      <c r="AQ477" s="71"/>
      <c r="AR477" s="71" t="s">
        <v>329</v>
      </c>
    </row>
    <row r="478" spans="1:44" ht="15.75" customHeight="1">
      <c r="A478" s="63" t="s">
        <v>2689</v>
      </c>
      <c r="B478" s="63" t="s">
        <v>220</v>
      </c>
      <c r="C478" s="63" t="s">
        <v>2690</v>
      </c>
      <c r="D478" s="63" t="s">
        <v>223</v>
      </c>
      <c r="E478" s="63" t="s">
        <v>2698</v>
      </c>
      <c r="F478" s="63" t="s">
        <v>225</v>
      </c>
      <c r="G478" s="63" t="s">
        <v>2698</v>
      </c>
      <c r="H478" s="81" t="s">
        <v>225</v>
      </c>
      <c r="I478" s="63" t="s">
        <v>301</v>
      </c>
      <c r="J478" s="63"/>
      <c r="K478" s="63"/>
      <c r="L478" s="63" t="s">
        <v>2692</v>
      </c>
      <c r="M478" s="63" t="s">
        <v>2699</v>
      </c>
      <c r="N478" s="63" t="s">
        <v>2700</v>
      </c>
      <c r="O478" s="63" t="str">
        <f>VLOOKUP(G478,'Sheet 1 (2)'!$H$4:$M$536,6,FALSE)</f>
        <v/>
      </c>
      <c r="P478" s="63" t="str">
        <f t="shared" si="59"/>
        <v>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*Consideraciones: Considerar la sumatoria de la opció SI del campo "SE REALIZÓ EL DESPACHO 
EFECTIVO"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v>
      </c>
      <c r="Q478" s="63"/>
      <c r="R478" s="63" t="s">
        <v>2701</v>
      </c>
      <c r="S478" s="63" t="s">
        <v>304</v>
      </c>
      <c r="T478" s="63" t="str">
        <f>VLOOKUP(G478,'Sheet 1 (2)'!$H$4:$O$536,8,FALSE)</f>
        <v/>
      </c>
      <c r="U478" s="63" t="str">
        <f t="shared" si="60"/>
        <v/>
      </c>
      <c r="V478" s="63" t="s">
        <v>2696</v>
      </c>
      <c r="W478" s="63" t="s">
        <v>304</v>
      </c>
      <c r="X478" s="63" t="str">
        <f>VLOOKUP(G478,'Sheet 1 (2)'!$H$4:$Q$536,10,FALSE)</f>
        <v/>
      </c>
      <c r="Y478" s="63" t="str">
        <f t="shared" si="58"/>
        <v/>
      </c>
      <c r="Z478" s="63"/>
      <c r="AA478" s="63" t="s">
        <v>304</v>
      </c>
      <c r="AB478" s="63" t="str">
        <f>VLOOKUP(G478,'Sheet 1 (2)'!$H$4:$S$536,12,FALSE)</f>
        <v/>
      </c>
      <c r="AC478" s="63" t="str">
        <f t="shared" si="61"/>
        <v/>
      </c>
      <c r="AD478" s="63" t="s">
        <v>304</v>
      </c>
      <c r="AE478" s="63" t="str">
        <f>VLOOKUP(G478,'Sheet 1 (2)'!$H$4:$AF$536,25,FALSE)</f>
        <v/>
      </c>
      <c r="AF478" s="63" t="s">
        <v>307</v>
      </c>
      <c r="AG478" s="63" t="str">
        <f t="shared" si="56"/>
        <v/>
      </c>
      <c r="AH478" s="63" t="s">
        <v>329</v>
      </c>
      <c r="AI478" s="63" t="str">
        <f>VLOOKUP(G478,'Sheet 1 (2)'!$H$4:$AG$536,26,FALSE)</f>
        <v/>
      </c>
      <c r="AJ478" s="63" t="s">
        <v>329</v>
      </c>
      <c r="AK478" s="63" t="s">
        <v>2697</v>
      </c>
      <c r="AL478" s="63" t="str">
        <f>VLOOKUP(G478,'Sheet 1 (2)'!$H$4:$AH$536,27,FALSE)</f>
        <v/>
      </c>
      <c r="AM478" s="63" t="str">
        <f t="shared" si="62"/>
        <v>LA BASE NO ESTÁ COMPLETA. FALTA Regiones que implementaran la Central de Regulación</v>
      </c>
      <c r="AN478" s="63">
        <v>1</v>
      </c>
      <c r="AO478" s="63">
        <f t="shared" si="57"/>
        <v>1</v>
      </c>
      <c r="AP478" s="71" t="s">
        <v>329</v>
      </c>
      <c r="AQ478" s="71"/>
      <c r="AR478" s="71" t="s">
        <v>329</v>
      </c>
    </row>
    <row r="479" spans="1:44" ht="15.75" customHeight="1">
      <c r="A479" s="63" t="s">
        <v>2689</v>
      </c>
      <c r="B479" s="63" t="s">
        <v>220</v>
      </c>
      <c r="C479" s="63" t="s">
        <v>2702</v>
      </c>
      <c r="D479" s="63" t="s">
        <v>226</v>
      </c>
      <c r="E479" s="63" t="s">
        <v>2703</v>
      </c>
      <c r="F479" s="63" t="s">
        <v>227</v>
      </c>
      <c r="G479" s="63" t="s">
        <v>2703</v>
      </c>
      <c r="H479" s="81" t="s">
        <v>227</v>
      </c>
      <c r="I479" s="63" t="s">
        <v>301</v>
      </c>
      <c r="J479" s="63"/>
      <c r="K479" s="63"/>
      <c r="L479" s="63" t="s">
        <v>2692</v>
      </c>
      <c r="M479" s="63" t="s">
        <v>2704</v>
      </c>
      <c r="N479" s="63" t="s">
        <v>2705</v>
      </c>
      <c r="O479" s="63" t="str">
        <f>VLOOKUP(G479,'Sheet 1 (2)'!$H$4:$M$536,6,FALSE)</f>
        <v/>
      </c>
      <c r="P479" s="63" t="str">
        <f t="shared" si="59"/>
        <v xml:space="preserve">1. Para aquellas regiones que cuentan con Central de Regulación en funcionamiento y cuenten con registros de un año a más:
*Programar el 100% de despachos de unidades móviles realizados el año anterior.
2. Para aquellas regiones que cuentan con Central de Regulación con registros menor a un año: 
*Proyectar el numero de despachos de unidades móviles en el año, a partir de los registros con los que cuenten a la fecha.
3. Para aquellas regiones que implementaran la Central de Regulación: 
*Programar en base al promedio mensual del número de despachos de unidades móviles de las regiones colindantes geográficamente que cuentan con SAMU en funcionamiento, multiplicado por los 12 meses. (Información proporcionada por el responsable técnico del PP 0104-MINSA).
*Consideraciones: Considerar la sumatoria de la opció SI del campo "SE REALIZÓ EL DESPACHO 
EFECTIVO"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
</v>
      </c>
      <c r="Q479" s="63"/>
      <c r="R479" s="63" t="s">
        <v>2695</v>
      </c>
      <c r="S479" s="63" t="s">
        <v>304</v>
      </c>
      <c r="T479" s="63" t="str">
        <f>VLOOKUP(G479,'Sheet 1 (2)'!$H$4:$O$536,8,FALSE)</f>
        <v/>
      </c>
      <c r="U479" s="63" t="str">
        <f t="shared" si="60"/>
        <v/>
      </c>
      <c r="V479" s="63" t="s">
        <v>2696</v>
      </c>
      <c r="W479" s="63" t="s">
        <v>304</v>
      </c>
      <c r="X479" s="63" t="str">
        <f>VLOOKUP(G479,'Sheet 1 (2)'!$H$4:$Q$536,10,FALSE)</f>
        <v/>
      </c>
      <c r="Y479" s="63" t="str">
        <f t="shared" si="58"/>
        <v/>
      </c>
      <c r="Z479" s="63"/>
      <c r="AA479" s="63" t="s">
        <v>304</v>
      </c>
      <c r="AB479" s="63" t="str">
        <f>VLOOKUP(G479,'Sheet 1 (2)'!$H$4:$S$536,12,FALSE)</f>
        <v/>
      </c>
      <c r="AC479" s="63" t="str">
        <f t="shared" si="61"/>
        <v/>
      </c>
      <c r="AD479" s="63" t="s">
        <v>304</v>
      </c>
      <c r="AE479" s="63" t="str">
        <f>VLOOKUP(G479,'Sheet 1 (2)'!$H$4:$AF$536,25,FALSE)</f>
        <v/>
      </c>
      <c r="AF479" s="63" t="s">
        <v>307</v>
      </c>
      <c r="AG479" s="63" t="str">
        <f t="shared" si="56"/>
        <v/>
      </c>
      <c r="AH479" s="63" t="s">
        <v>329</v>
      </c>
      <c r="AI479" s="63" t="str">
        <f>VLOOKUP(G479,'Sheet 1 (2)'!$H$4:$AG$536,26,FALSE)</f>
        <v/>
      </c>
      <c r="AJ479" s="63" t="s">
        <v>329</v>
      </c>
      <c r="AK479" s="63" t="s">
        <v>2697</v>
      </c>
      <c r="AL479" s="63" t="str">
        <f>VLOOKUP(G479,'Sheet 1 (2)'!$H$4:$AH$536,27,FALSE)</f>
        <v/>
      </c>
      <c r="AM479" s="63" t="str">
        <f t="shared" si="62"/>
        <v>LA BASE NO ESTÁ COMPLETA. FALTA Regiones que implementaran la Central de Regulación</v>
      </c>
      <c r="AN479" s="63">
        <v>1</v>
      </c>
      <c r="AO479" s="63">
        <f t="shared" si="57"/>
        <v>1</v>
      </c>
      <c r="AP479" s="71"/>
      <c r="AQ479" s="71"/>
      <c r="AR479" s="71"/>
    </row>
    <row r="480" spans="1:44" ht="15.75" customHeight="1">
      <c r="A480" s="63" t="s">
        <v>2689</v>
      </c>
      <c r="B480" s="63" t="s">
        <v>220</v>
      </c>
      <c r="C480" s="63" t="s">
        <v>2706</v>
      </c>
      <c r="D480" s="63" t="s">
        <v>229</v>
      </c>
      <c r="E480" s="63" t="s">
        <v>2707</v>
      </c>
      <c r="F480" s="63" t="s">
        <v>230</v>
      </c>
      <c r="G480" s="63" t="s">
        <v>2707</v>
      </c>
      <c r="H480" s="81" t="s">
        <v>2708</v>
      </c>
      <c r="I480" s="63" t="s">
        <v>329</v>
      </c>
      <c r="J480" s="63"/>
      <c r="K480" s="63"/>
      <c r="L480" s="63" t="s">
        <v>2692</v>
      </c>
      <c r="M480" s="63" t="s">
        <v>2709</v>
      </c>
      <c r="N480" s="63" t="s">
        <v>2710</v>
      </c>
      <c r="O480" s="63" t="str">
        <f>VLOOKUP(G480,'Sheet 1 (2)'!$H$4:$M$536,6,FALSE)</f>
        <v/>
      </c>
      <c r="P480" s="63" t="str">
        <f t="shared" si="59"/>
        <v>Programar el 100% de las atenciones registradas como prioridad III y IV en los registros administrativos.</v>
      </c>
      <c r="Q480" s="63"/>
      <c r="R480" s="63" t="s">
        <v>2711</v>
      </c>
      <c r="S480" s="63" t="s">
        <v>2712</v>
      </c>
      <c r="T480" s="63" t="str">
        <f>VLOOKUP(G480,'Sheet 1 (2)'!$H$4:$O$536,8,FALSE)</f>
        <v/>
      </c>
      <c r="U480" s="63" t="str">
        <f t="shared" si="60"/>
        <v xml:space="preserve">
Registro adminitrativos propios de la IPRESS.</v>
      </c>
      <c r="V480" s="63" t="s">
        <v>651</v>
      </c>
      <c r="W480" s="63" t="s">
        <v>304</v>
      </c>
      <c r="X480" s="63" t="str">
        <f>VLOOKUP(G480,'Sheet 1 (2)'!$H$4:$Q$536,10,FALSE)</f>
        <v/>
      </c>
      <c r="Y480" s="63" t="str">
        <f t="shared" si="58"/>
        <v/>
      </c>
      <c r="Z480" s="63"/>
      <c r="AA480" s="63" t="s">
        <v>304</v>
      </c>
      <c r="AB480" s="63" t="str">
        <f>VLOOKUP(G480,'Sheet 1 (2)'!$H$4:$S$536,12,FALSE)</f>
        <v/>
      </c>
      <c r="AC480" s="63" t="str">
        <f t="shared" si="61"/>
        <v/>
      </c>
      <c r="AD480" s="63" t="s">
        <v>304</v>
      </c>
      <c r="AE480" s="63" t="str">
        <f>VLOOKUP(G480,'Sheet 1 (2)'!$H$4:$AF$536,25,FALSE)</f>
        <v/>
      </c>
      <c r="AF480" s="63" t="s">
        <v>429</v>
      </c>
      <c r="AG480" s="63" t="str">
        <f t="shared" si="56"/>
        <v/>
      </c>
      <c r="AH480" s="63" t="s">
        <v>301</v>
      </c>
      <c r="AI480" s="63" t="str">
        <f>VLOOKUP(G480,'Sheet 1 (2)'!$H$4:$AG$536,26,FALSE)</f>
        <v/>
      </c>
      <c r="AJ480" s="63" t="s">
        <v>301</v>
      </c>
      <c r="AK480" s="63" t="s">
        <v>2713</v>
      </c>
      <c r="AL480" s="63" t="str">
        <f>VLOOKUP(G480,'Sheet 1 (2)'!$H$4:$AH$536,27,FALSE)</f>
        <v/>
      </c>
      <c r="AM480" s="63" t="str">
        <f t="shared" si="62"/>
        <v>A LA ESPERA BASE SIS. FALTA VARIABLE TRIAJE.</v>
      </c>
      <c r="AN480" s="63">
        <v>1</v>
      </c>
      <c r="AO480" s="63">
        <f t="shared" si="57"/>
        <v>0</v>
      </c>
      <c r="AP480" s="71"/>
      <c r="AQ480" s="71"/>
      <c r="AR480" s="71" t="s">
        <v>329</v>
      </c>
    </row>
    <row r="481" spans="1:44" ht="15.75" customHeight="1">
      <c r="A481" s="63" t="s">
        <v>2689</v>
      </c>
      <c r="B481" s="63" t="s">
        <v>220</v>
      </c>
      <c r="C481" s="63" t="s">
        <v>2714</v>
      </c>
      <c r="D481" s="63" t="s">
        <v>221</v>
      </c>
      <c r="E481" s="63" t="s">
        <v>2715</v>
      </c>
      <c r="F481" s="63" t="s">
        <v>222</v>
      </c>
      <c r="G481" s="63" t="s">
        <v>2715</v>
      </c>
      <c r="H481" s="81" t="s">
        <v>2716</v>
      </c>
      <c r="I481" s="63" t="s">
        <v>329</v>
      </c>
      <c r="J481" s="63"/>
      <c r="K481" s="63"/>
      <c r="L481" s="63" t="s">
        <v>2692</v>
      </c>
      <c r="M481" s="63" t="s">
        <v>2717</v>
      </c>
      <c r="N481" s="63" t="s">
        <v>2718</v>
      </c>
      <c r="O481" s="63" t="str">
        <f>VLOOKUP(G481,'Sheet 1 (2)'!$H$4:$M$536,6,FALSE)</f>
        <v/>
      </c>
      <c r="P481" s="63" t="str">
        <f t="shared" si="59"/>
        <v>*Proyectar el numero de llamadas recibidas (pertinentes y no pertinentes) en el año, a partir de los registros con los que cuenten a la fecha.</v>
      </c>
      <c r="Q481" s="63"/>
      <c r="R481" s="63" t="s">
        <v>2719</v>
      </c>
      <c r="S481" s="63" t="s">
        <v>304</v>
      </c>
      <c r="T481" s="63" t="str">
        <f>VLOOKUP(G481,'Sheet 1 (2)'!$H$4:$O$536,8,FALSE)</f>
        <v/>
      </c>
      <c r="U481" s="63" t="str">
        <f t="shared" si="60"/>
        <v/>
      </c>
      <c r="V481" s="63"/>
      <c r="W481" s="63" t="s">
        <v>304</v>
      </c>
      <c r="X481" s="63" t="str">
        <f>VLOOKUP(G481,'Sheet 1 (2)'!$H$4:$Q$536,10,FALSE)</f>
        <v/>
      </c>
      <c r="Y481" s="63" t="str">
        <f t="shared" si="58"/>
        <v/>
      </c>
      <c r="Z481" s="63"/>
      <c r="AA481" s="63" t="s">
        <v>304</v>
      </c>
      <c r="AB481" s="63" t="str">
        <f>VLOOKUP(G481,'Sheet 1 (2)'!$H$4:$S$536,12,FALSE)</f>
        <v/>
      </c>
      <c r="AC481" s="63" t="str">
        <f t="shared" si="61"/>
        <v/>
      </c>
      <c r="AD481" s="63" t="s">
        <v>304</v>
      </c>
      <c r="AE481" s="63" t="str">
        <f>VLOOKUP(G481,'Sheet 1 (2)'!$H$4:$AF$536,25,FALSE)</f>
        <v/>
      </c>
      <c r="AF481" s="63" t="s">
        <v>1522</v>
      </c>
      <c r="AG481" s="63" t="str">
        <f t="shared" si="56"/>
        <v/>
      </c>
      <c r="AH481" s="63" t="s">
        <v>329</v>
      </c>
      <c r="AI481" s="63" t="str">
        <f>VLOOKUP(G481,'Sheet 1 (2)'!$H$4:$AG$536,26,FALSE)</f>
        <v/>
      </c>
      <c r="AJ481" s="63" t="s">
        <v>301</v>
      </c>
      <c r="AK481" s="63" t="s">
        <v>2720</v>
      </c>
      <c r="AL481" s="63" t="str">
        <f>VLOOKUP(G481,'Sheet 1 (2)'!$H$4:$AH$536,27,FALSE)</f>
        <v/>
      </c>
      <c r="AM481" s="63" t="str">
        <f t="shared" si="62"/>
        <v>LA BASE NO ESTÁ COMPLETA. FALTA Regiones que implementaran los Módulos de Atención Ambulantoria</v>
      </c>
      <c r="AN481" s="63">
        <v>1</v>
      </c>
      <c r="AO481" s="63">
        <f t="shared" si="57"/>
        <v>0</v>
      </c>
      <c r="AP481" s="71"/>
      <c r="AQ481" s="71"/>
      <c r="AR481" s="71"/>
    </row>
    <row r="482" spans="1:44" ht="15.75" customHeight="1">
      <c r="A482" s="63" t="s">
        <v>2689</v>
      </c>
      <c r="B482" s="63" t="s">
        <v>220</v>
      </c>
      <c r="C482" s="63" t="s">
        <v>2702</v>
      </c>
      <c r="D482" s="63" t="s">
        <v>226</v>
      </c>
      <c r="E482" s="63" t="s">
        <v>2721</v>
      </c>
      <c r="F482" s="63" t="s">
        <v>228</v>
      </c>
      <c r="G482" s="63" t="s">
        <v>2721</v>
      </c>
      <c r="H482" s="81" t="s">
        <v>228</v>
      </c>
      <c r="I482" s="63" t="s">
        <v>301</v>
      </c>
      <c r="J482" s="63"/>
      <c r="K482" s="63"/>
      <c r="L482" s="63" t="s">
        <v>2692</v>
      </c>
      <c r="M482" s="63" t="s">
        <v>2722</v>
      </c>
      <c r="N482" s="63" t="s">
        <v>2723</v>
      </c>
      <c r="O482" s="63" t="str">
        <f>VLOOKUP(G482,'Sheet 1 (2)'!$H$4:$M$536,6,FALSE)</f>
        <v/>
      </c>
      <c r="P482" s="63" t="str">
        <f t="shared" si="59"/>
        <v xml:space="preserve">Programar el 100% de referencias coordinadas realizadas el año anterior.
</v>
      </c>
      <c r="Q482" s="63"/>
      <c r="R482" s="63" t="s">
        <v>2724</v>
      </c>
      <c r="S482" s="63" t="s">
        <v>2725</v>
      </c>
      <c r="T482" s="63" t="str">
        <f>VLOOKUP(G482,'Sheet 1 (2)'!$H$4:$O$536,8,FALSE)</f>
        <v/>
      </c>
      <c r="U482" s="63" t="str">
        <f t="shared" si="60"/>
        <v>Registro de las DIRESAS, GERESAS y unidades de referencias de redes, hospitales e institutos. (registros administrativos)</v>
      </c>
      <c r="V482" s="63" t="s">
        <v>2726</v>
      </c>
      <c r="W482" s="63" t="s">
        <v>304</v>
      </c>
      <c r="X482" s="63" t="str">
        <f>VLOOKUP(G482,'Sheet 1 (2)'!$H$4:$Q$536,10,FALSE)</f>
        <v/>
      </c>
      <c r="Y482" s="63" t="str">
        <f t="shared" si="58"/>
        <v/>
      </c>
      <c r="Z482" s="63"/>
      <c r="AA482" s="63" t="s">
        <v>304</v>
      </c>
      <c r="AB482" s="63" t="str">
        <f>VLOOKUP(G482,'Sheet 1 (2)'!$H$4:$S$536,12,FALSE)</f>
        <v/>
      </c>
      <c r="AC482" s="63" t="str">
        <f t="shared" si="61"/>
        <v/>
      </c>
      <c r="AD482" s="63" t="s">
        <v>304</v>
      </c>
      <c r="AE482" s="63" t="str">
        <f>VLOOKUP(G482,'Sheet 1 (2)'!$H$4:$AF$536,25,FALSE)</f>
        <v/>
      </c>
      <c r="AF482" s="63" t="s">
        <v>2242</v>
      </c>
      <c r="AG482" s="63" t="str">
        <f t="shared" si="56"/>
        <v/>
      </c>
      <c r="AH482" s="63" t="s">
        <v>2727</v>
      </c>
      <c r="AI482" s="63" t="str">
        <f>VLOOKUP(G482,'Sheet 1 (2)'!$H$4:$AG$536,26,FALSE)</f>
        <v/>
      </c>
      <c r="AJ482" s="63" t="s">
        <v>301</v>
      </c>
      <c r="AK482" s="63" t="s">
        <v>2728</v>
      </c>
      <c r="AL482" s="63" t="str">
        <f>VLOOKUP(G482,'Sheet 1 (2)'!$H$4:$AH$536,27,FALSE)</f>
        <v/>
      </c>
      <c r="AM482" s="63" t="str">
        <f t="shared" si="62"/>
        <v>NO HAY VARIABLE REFERENCIA EN CENTRAL DE REGULACIÓN.</v>
      </c>
      <c r="AN482" s="63">
        <v>1</v>
      </c>
      <c r="AO482" s="63">
        <f t="shared" si="57"/>
        <v>0</v>
      </c>
      <c r="AP482" s="71"/>
      <c r="AQ482" s="71"/>
      <c r="AR482" s="71"/>
    </row>
    <row r="483" spans="1:44" ht="15.75" customHeight="1">
      <c r="A483" s="63" t="s">
        <v>2689</v>
      </c>
      <c r="B483" s="63" t="s">
        <v>220</v>
      </c>
      <c r="C483" s="63" t="s">
        <v>2729</v>
      </c>
      <c r="D483" s="82" t="s">
        <v>236</v>
      </c>
      <c r="E483" s="63" t="s">
        <v>2730</v>
      </c>
      <c r="F483" s="82" t="s">
        <v>237</v>
      </c>
      <c r="G483" s="63" t="s">
        <v>2730</v>
      </c>
      <c r="H483" s="83" t="s">
        <v>2731</v>
      </c>
      <c r="I483" s="63" t="s">
        <v>329</v>
      </c>
      <c r="J483" s="63"/>
      <c r="K483" s="63"/>
      <c r="L483" s="63" t="s">
        <v>2692</v>
      </c>
      <c r="M483" s="63" t="s">
        <v>2732</v>
      </c>
      <c r="N483" s="63" t="s">
        <v>2733</v>
      </c>
      <c r="O483" s="63" t="str">
        <f>VLOOKUP(G483,'Sheet 1 (2)'!$H$4:$M$536,6,FALSE)</f>
        <v/>
      </c>
      <c r="P483" s="63" t="str">
        <f t="shared" si="59"/>
        <v>1. Para aquellas regiones que cuentan con el servicio pre hospitalario y cuenten con registros de un año a más:
*Programar el 100% de las atenciones pre hospitalarias del año anterior más un 5% de incremento.
2. Para aquellas regiones que cuentan con el servicio pre hospitalario y cuenten con registros menor a un año: 
*Proyectar el numero de atenciones pre hospitalarias en el año, a partir de los registros con los que cuenten a la fecha. 
3. Para aquellas regiones que implementaran el servicio pre hospitalario: 
*Programar en base al promedio mensual del número de atenciones pre hospitalarias de las regiones colindantes geográficamente que cuentan con SAMU en funcionamiento, multiplicado por los 12 meses. (Información proporcionada por el responsable técnico del PP 0104-MINSA). 
*Consideraciones:
Considerar "Nº DE FICHA DE ATENCIÓN PRE HOSPITALARIA" del  REGISTRO DE ATENCIONES EN EL SERVICIO DE ATENCIONES PRE HOSPITALARIAS
En el punto 3 (ver criterio de programación) para el año 2021, las siguientes regiones contaran con SAMU operativo, para su programación considerar la región que cuente con caracterisitcas similares:
ICA - LIMA PROVINCIAS
AREQUIPA - LA LIBERTAD
PUNO - AYACUCHO
CAJAMARCA - ANCASH
SAN MARTIN -  UCAYALI</v>
      </c>
      <c r="Q483" s="63"/>
      <c r="R483" s="63" t="s">
        <v>2695</v>
      </c>
      <c r="S483" s="63" t="s">
        <v>304</v>
      </c>
      <c r="T483" s="63" t="str">
        <f>VLOOKUP(G483,'Sheet 1 (2)'!$H$4:$O$536,8,FALSE)</f>
        <v/>
      </c>
      <c r="U483" s="63" t="str">
        <f t="shared" si="60"/>
        <v/>
      </c>
      <c r="V483" s="63" t="s">
        <v>2696</v>
      </c>
      <c r="W483" s="63" t="s">
        <v>304</v>
      </c>
      <c r="X483" s="63" t="str">
        <f>VLOOKUP(G483,'Sheet 1 (2)'!$H$4:$Q$536,10,FALSE)</f>
        <v/>
      </c>
      <c r="Y483" s="63" t="str">
        <f t="shared" si="58"/>
        <v/>
      </c>
      <c r="Z483" s="63"/>
      <c r="AA483" s="63" t="s">
        <v>304</v>
      </c>
      <c r="AB483" s="63" t="str">
        <f>VLOOKUP(G483,'Sheet 1 (2)'!$H$4:$S$536,12,FALSE)</f>
        <v/>
      </c>
      <c r="AC483" s="63" t="str">
        <f t="shared" si="61"/>
        <v/>
      </c>
      <c r="AD483" s="63" t="s">
        <v>304</v>
      </c>
      <c r="AE483" s="63" t="str">
        <f>VLOOKUP(G483,'Sheet 1 (2)'!$H$4:$AF$536,25,FALSE)</f>
        <v/>
      </c>
      <c r="AF483" s="63" t="s">
        <v>2734</v>
      </c>
      <c r="AG483" s="63" t="str">
        <f t="shared" si="56"/>
        <v/>
      </c>
      <c r="AH483" s="63" t="s">
        <v>301</v>
      </c>
      <c r="AI483" s="63" t="str">
        <f>VLOOKUP(G483,'Sheet 1 (2)'!$H$4:$AG$536,26,FALSE)</f>
        <v/>
      </c>
      <c r="AJ483" s="63" t="s">
        <v>301</v>
      </c>
      <c r="AK483" s="63" t="s">
        <v>2735</v>
      </c>
      <c r="AL483" s="63" t="str">
        <f>VLOOKUP(G483,'Sheet 1 (2)'!$H$4:$AH$536,27,FALSE)</f>
        <v/>
      </c>
      <c r="AM483" s="63" t="str">
        <f t="shared" si="62"/>
        <v>Se necesita que completen el Cósigo de EESS en las bases APH.</v>
      </c>
      <c r="AN483" s="63">
        <v>1</v>
      </c>
      <c r="AO483" s="63">
        <f t="shared" si="57"/>
        <v>0</v>
      </c>
      <c r="AP483" s="71"/>
      <c r="AQ483" s="71"/>
      <c r="AR483" s="71" t="s">
        <v>329</v>
      </c>
    </row>
    <row r="484" spans="1:44" ht="15.75" customHeight="1">
      <c r="A484" s="63" t="s">
        <v>2689</v>
      </c>
      <c r="B484" s="63" t="s">
        <v>220</v>
      </c>
      <c r="C484" s="63" t="s">
        <v>2736</v>
      </c>
      <c r="D484" s="63" t="s">
        <v>238</v>
      </c>
      <c r="E484" s="63" t="s">
        <v>2737</v>
      </c>
      <c r="F484" s="82" t="s">
        <v>239</v>
      </c>
      <c r="G484" s="63" t="s">
        <v>2737</v>
      </c>
      <c r="H484" s="83" t="s">
        <v>2738</v>
      </c>
      <c r="I484" s="63" t="s">
        <v>301</v>
      </c>
      <c r="J484" s="82"/>
      <c r="K484" s="82"/>
      <c r="L484" s="82" t="s">
        <v>2739</v>
      </c>
      <c r="M484" s="63" t="s">
        <v>2740</v>
      </c>
      <c r="N484" s="63" t="s">
        <v>2741</v>
      </c>
      <c r="O484" s="63" t="str">
        <f>VLOOKUP(G484,'Sheet 1 (2)'!$H$4:$M$536,6,FALSE)</f>
        <v/>
      </c>
      <c r="P484" s="63" t="str">
        <f t="shared" si="59"/>
        <v>Programar al 10% de actores sociales (instituciones educativas, juntas vecinales, promotores de salud, líders de base e instituciones públicas), pertenecientes a la jurisdicción de las DIRESA/GERESA y Redes de Salud.</v>
      </c>
      <c r="Q484" s="63"/>
      <c r="R484" s="63" t="s">
        <v>2742</v>
      </c>
      <c r="S484" s="63" t="s">
        <v>2743</v>
      </c>
      <c r="T484" s="63" t="str">
        <f>VLOOKUP(G484,'Sheet 1 (2)'!$H$4:$O$536,8,FALSE)</f>
        <v/>
      </c>
      <c r="U484" s="63" t="str">
        <f t="shared" si="60"/>
        <v>Registros de actores sociales</v>
      </c>
      <c r="V484" s="63"/>
      <c r="W484" s="63" t="s">
        <v>304</v>
      </c>
      <c r="X484" s="63" t="str">
        <f>VLOOKUP(G484,'Sheet 1 (2)'!$H$4:$Q$536,10,FALSE)</f>
        <v/>
      </c>
      <c r="Y484" s="63" t="str">
        <f t="shared" si="58"/>
        <v/>
      </c>
      <c r="Z484" s="63" t="s">
        <v>2744</v>
      </c>
      <c r="AA484" s="63" t="s">
        <v>304</v>
      </c>
      <c r="AB484" s="63" t="str">
        <f>VLOOKUP(G484,'Sheet 1 (2)'!$H$4:$S$536,12,FALSE)</f>
        <v/>
      </c>
      <c r="AC484" s="63" t="str">
        <f t="shared" si="61"/>
        <v/>
      </c>
      <c r="AD484" s="63" t="s">
        <v>304</v>
      </c>
      <c r="AE484" s="63" t="str">
        <f>VLOOKUP(G484,'Sheet 1 (2)'!$H$4:$AF$536,25,FALSE)</f>
        <v/>
      </c>
      <c r="AF484" s="63" t="s">
        <v>2745</v>
      </c>
      <c r="AG484" s="63" t="str">
        <f t="shared" si="56"/>
        <v/>
      </c>
      <c r="AH484" s="63" t="s">
        <v>301</v>
      </c>
      <c r="AI484" s="63" t="str">
        <f>VLOOKUP(G484,'Sheet 1 (2)'!$H$4:$AG$536,26,FALSE)</f>
        <v/>
      </c>
      <c r="AJ484" s="63" t="s">
        <v>301</v>
      </c>
      <c r="AK484" s="63" t="s">
        <v>2746</v>
      </c>
      <c r="AL484" s="63" t="str">
        <f>VLOOKUP(G484,'Sheet 1 (2)'!$H$4:$AH$536,27,FALSE)</f>
        <v/>
      </c>
      <c r="AM484" s="63" t="str">
        <f t="shared" si="62"/>
        <v>NO SE TIENE BASE DE DATOS</v>
      </c>
      <c r="AN484" s="63">
        <v>1</v>
      </c>
      <c r="AO484" s="63">
        <f t="shared" si="57"/>
        <v>0</v>
      </c>
      <c r="AP484" s="71"/>
      <c r="AQ484" s="71"/>
      <c r="AR484" s="71"/>
    </row>
    <row r="485" spans="1:44" ht="15.75" customHeight="1">
      <c r="A485" s="63" t="s">
        <v>2689</v>
      </c>
      <c r="B485" s="63" t="s">
        <v>220</v>
      </c>
      <c r="C485" s="63" t="s">
        <v>2747</v>
      </c>
      <c r="D485" s="82" t="s">
        <v>240</v>
      </c>
      <c r="E485" s="63" t="s">
        <v>2748</v>
      </c>
      <c r="F485" s="82" t="s">
        <v>241</v>
      </c>
      <c r="G485" s="63" t="s">
        <v>2748</v>
      </c>
      <c r="H485" s="81" t="s">
        <v>2749</v>
      </c>
      <c r="I485" s="63" t="s">
        <v>329</v>
      </c>
      <c r="J485" s="63"/>
      <c r="K485" s="63"/>
      <c r="L485" s="63" t="s">
        <v>2692</v>
      </c>
      <c r="M485" s="63" t="s">
        <v>2750</v>
      </c>
      <c r="N485" s="63" t="s">
        <v>304</v>
      </c>
      <c r="O485" s="63" t="str">
        <f>VLOOKUP(G485,'Sheet 1 (2)'!$H$4:$M$536,6,FALSE)</f>
        <v/>
      </c>
      <c r="P485" s="63" t="str">
        <f t="shared" si="59"/>
        <v/>
      </c>
      <c r="Q485" s="63"/>
      <c r="R485" s="63" t="s">
        <v>2724</v>
      </c>
      <c r="S485" s="63" t="s">
        <v>2725</v>
      </c>
      <c r="T485" s="63" t="str">
        <f>VLOOKUP(G485,'Sheet 1 (2)'!$H$4:$O$536,8,FALSE)</f>
        <v/>
      </c>
      <c r="U485" s="63" t="str">
        <f t="shared" si="60"/>
        <v>Registro de las DIRESAS, GERESAS y unidades de referencias de redes, hospitales e institutos. (registros administrativos)</v>
      </c>
      <c r="V485" s="63" t="s">
        <v>2726</v>
      </c>
      <c r="W485" s="63" t="s">
        <v>304</v>
      </c>
      <c r="X485" s="63" t="str">
        <f>VLOOKUP(G485,'Sheet 1 (2)'!$H$4:$Q$536,10,FALSE)</f>
        <v/>
      </c>
      <c r="Y485" s="63" t="str">
        <f t="shared" si="58"/>
        <v/>
      </c>
      <c r="Z485" s="63" t="s">
        <v>2744</v>
      </c>
      <c r="AA485" s="63" t="s">
        <v>304</v>
      </c>
      <c r="AB485" s="63" t="str">
        <f>VLOOKUP(G485,'Sheet 1 (2)'!$H$4:$S$536,12,FALSE)</f>
        <v/>
      </c>
      <c r="AC485" s="63" t="str">
        <f t="shared" si="61"/>
        <v/>
      </c>
      <c r="AD485" s="63" t="s">
        <v>304</v>
      </c>
      <c r="AE485" s="63" t="str">
        <f>VLOOKUP(G485,'Sheet 1 (2)'!$H$4:$AF$536,25,FALSE)</f>
        <v/>
      </c>
      <c r="AF485" s="63" t="s">
        <v>555</v>
      </c>
      <c r="AG485" s="63" t="str">
        <f t="shared" si="56"/>
        <v/>
      </c>
      <c r="AH485" s="63" t="s">
        <v>301</v>
      </c>
      <c r="AI485" s="63" t="str">
        <f>VLOOKUP(G485,'Sheet 1 (2)'!$H$4:$AG$536,26,FALSE)</f>
        <v/>
      </c>
      <c r="AJ485" s="63" t="s">
        <v>301</v>
      </c>
      <c r="AK485" s="63" t="s">
        <v>2751</v>
      </c>
      <c r="AL485" s="63" t="str">
        <f>VLOOKUP(G485,'Sheet 1 (2)'!$H$4:$AH$536,27,FALSE)</f>
        <v/>
      </c>
      <c r="AM485" s="63" t="str">
        <f t="shared" si="62"/>
        <v>A LA ESPERA BASE SIS.</v>
      </c>
      <c r="AN485" s="63">
        <v>1</v>
      </c>
      <c r="AO485" s="63">
        <f t="shared" si="57"/>
        <v>0</v>
      </c>
      <c r="AP485" s="71"/>
      <c r="AQ485" s="71"/>
      <c r="AR485" s="71" t="s">
        <v>329</v>
      </c>
    </row>
    <row r="486" spans="1:44" ht="15.75" customHeight="1">
      <c r="A486" s="63" t="s">
        <v>2689</v>
      </c>
      <c r="B486" s="63" t="s">
        <v>220</v>
      </c>
      <c r="C486" s="63" t="s">
        <v>2706</v>
      </c>
      <c r="D486" s="63" t="s">
        <v>229</v>
      </c>
      <c r="E486" s="63" t="s">
        <v>2752</v>
      </c>
      <c r="F486" s="63" t="s">
        <v>231</v>
      </c>
      <c r="G486" s="63" t="s">
        <v>2752</v>
      </c>
      <c r="H486" s="81" t="s">
        <v>231</v>
      </c>
      <c r="I486" s="63" t="s">
        <v>329</v>
      </c>
      <c r="J486" s="63"/>
      <c r="K486" s="63"/>
      <c r="L486" s="63" t="s">
        <v>2692</v>
      </c>
      <c r="M486" s="63" t="s">
        <v>2753</v>
      </c>
      <c r="N486" s="63" t="s">
        <v>2754</v>
      </c>
      <c r="O486" s="63" t="str">
        <f>VLOOKUP(G486,'Sheet 1 (2)'!$H$4:$M$536,6,FALSE)</f>
        <v/>
      </c>
      <c r="P486" s="63" t="str">
        <f t="shared" si="59"/>
        <v>Programar el 100% de las atenciones registradas.
*Consideraciones: Considerar la sumatoria de las atenciones de emergencia de los niveles de atención II y III</v>
      </c>
      <c r="Q486" s="63"/>
      <c r="R486" s="63" t="s">
        <v>651</v>
      </c>
      <c r="S486" s="63" t="s">
        <v>304</v>
      </c>
      <c r="T486" s="63" t="str">
        <f>VLOOKUP(G486,'Sheet 1 (2)'!$H$4:$O$536,8,FALSE)</f>
        <v/>
      </c>
      <c r="U486" s="63" t="str">
        <f t="shared" si="60"/>
        <v/>
      </c>
      <c r="V486" s="63" t="s">
        <v>2755</v>
      </c>
      <c r="W486" s="63" t="s">
        <v>304</v>
      </c>
      <c r="X486" s="63" t="str">
        <f>VLOOKUP(G486,'Sheet 1 (2)'!$H$4:$Q$536,10,FALSE)</f>
        <v/>
      </c>
      <c r="Y486" s="63" t="str">
        <f t="shared" si="58"/>
        <v/>
      </c>
      <c r="Z486" s="63"/>
      <c r="AA486" s="63" t="s">
        <v>304</v>
      </c>
      <c r="AB486" s="63" t="str">
        <f>VLOOKUP(G486,'Sheet 1 (2)'!$H$4:$S$536,12,FALSE)</f>
        <v/>
      </c>
      <c r="AC486" s="63" t="str">
        <f t="shared" si="61"/>
        <v/>
      </c>
      <c r="AD486" s="63" t="s">
        <v>304</v>
      </c>
      <c r="AE486" s="63" t="str">
        <f>VLOOKUP(G486,'Sheet 1 (2)'!$H$4:$AF$536,25,FALSE)</f>
        <v/>
      </c>
      <c r="AF486" s="63" t="s">
        <v>429</v>
      </c>
      <c r="AG486" s="63" t="str">
        <f t="shared" si="56"/>
        <v/>
      </c>
      <c r="AH486" s="63" t="s">
        <v>329</v>
      </c>
      <c r="AI486" s="63" t="str">
        <f>VLOOKUP(G486,'Sheet 1 (2)'!$H$4:$AG$536,26,FALSE)</f>
        <v/>
      </c>
      <c r="AJ486" s="63" t="s">
        <v>329</v>
      </c>
      <c r="AK486" s="63" t="s">
        <v>2756</v>
      </c>
      <c r="AL486" s="63" t="str">
        <f>VLOOKUP(G486,'Sheet 1 (2)'!$H$4:$AH$536,27,FALSE)</f>
        <v/>
      </c>
      <c r="AM486" s="63" t="str">
        <f t="shared" si="62"/>
        <v>¿A LA ESPERA BASE SIS?</v>
      </c>
      <c r="AN486" s="63">
        <v>1</v>
      </c>
      <c r="AO486" s="63">
        <f t="shared" si="57"/>
        <v>1</v>
      </c>
      <c r="AP486" s="71" t="s">
        <v>329</v>
      </c>
      <c r="AQ486" s="71"/>
      <c r="AR486" s="71" t="s">
        <v>329</v>
      </c>
    </row>
    <row r="487" spans="1:44" ht="15.75" customHeight="1">
      <c r="A487" s="63" t="s">
        <v>2689</v>
      </c>
      <c r="B487" s="63" t="s">
        <v>220</v>
      </c>
      <c r="C487" s="63" t="s">
        <v>2706</v>
      </c>
      <c r="D487" s="63" t="s">
        <v>229</v>
      </c>
      <c r="E487" s="63" t="s">
        <v>2757</v>
      </c>
      <c r="F487" s="63" t="s">
        <v>232</v>
      </c>
      <c r="G487" s="63" t="s">
        <v>2757</v>
      </c>
      <c r="H487" s="81" t="s">
        <v>232</v>
      </c>
      <c r="I487" s="63" t="s">
        <v>329</v>
      </c>
      <c r="J487" s="63"/>
      <c r="K487" s="63"/>
      <c r="L487" s="63" t="s">
        <v>2692</v>
      </c>
      <c r="M487" s="63" t="s">
        <v>2758</v>
      </c>
      <c r="N487" s="63" t="s">
        <v>2759</v>
      </c>
      <c r="O487" s="63" t="str">
        <f>VLOOKUP(G487,'Sheet 1 (2)'!$H$4:$M$536,6,FALSE)</f>
        <v/>
      </c>
      <c r="P487" s="63" t="str">
        <f t="shared" si="59"/>
        <v>Programar el 100% de atenciones registradas el año anterior.
Consideraciones: Considerar la sumatoria de las atenciones de emergencia del nivel I</v>
      </c>
      <c r="Q487" s="63"/>
      <c r="R487" s="63" t="s">
        <v>651</v>
      </c>
      <c r="S487" s="63" t="s">
        <v>304</v>
      </c>
      <c r="T487" s="63" t="str">
        <f>VLOOKUP(G487,'Sheet 1 (2)'!$H$4:$O$536,8,FALSE)</f>
        <v/>
      </c>
      <c r="U487" s="63" t="str">
        <f t="shared" si="60"/>
        <v/>
      </c>
      <c r="V487" s="63" t="s">
        <v>2760</v>
      </c>
      <c r="W487" s="63" t="s">
        <v>304</v>
      </c>
      <c r="X487" s="63" t="str">
        <f>VLOOKUP(G487,'Sheet 1 (2)'!$H$4:$Q$536,10,FALSE)</f>
        <v/>
      </c>
      <c r="Y487" s="63" t="str">
        <f t="shared" si="58"/>
        <v/>
      </c>
      <c r="Z487" s="63"/>
      <c r="AA487" s="63" t="s">
        <v>304</v>
      </c>
      <c r="AB487" s="63" t="str">
        <f>VLOOKUP(G487,'Sheet 1 (2)'!$H$4:$S$536,12,FALSE)</f>
        <v/>
      </c>
      <c r="AC487" s="63" t="str">
        <f t="shared" si="61"/>
        <v/>
      </c>
      <c r="AD487" s="63" t="s">
        <v>304</v>
      </c>
      <c r="AE487" s="63" t="str">
        <f>VLOOKUP(G487,'Sheet 1 (2)'!$H$4:$AF$536,25,FALSE)</f>
        <v/>
      </c>
      <c r="AF487" s="63" t="s">
        <v>1789</v>
      </c>
      <c r="AG487" s="63" t="str">
        <f t="shared" si="56"/>
        <v/>
      </c>
      <c r="AH487" s="63" t="s">
        <v>329</v>
      </c>
      <c r="AI487" s="63" t="str">
        <f>VLOOKUP(G487,'Sheet 1 (2)'!$H$4:$AG$536,26,FALSE)</f>
        <v/>
      </c>
      <c r="AJ487" s="63" t="s">
        <v>329</v>
      </c>
      <c r="AK487" s="63" t="s">
        <v>2756</v>
      </c>
      <c r="AL487" s="63" t="str">
        <f>VLOOKUP(G487,'Sheet 1 (2)'!$H$4:$AH$536,27,FALSE)</f>
        <v/>
      </c>
      <c r="AM487" s="63" t="str">
        <f t="shared" si="62"/>
        <v>¿A LA ESPERA BASE SIS?</v>
      </c>
      <c r="AN487" s="63">
        <v>1</v>
      </c>
      <c r="AO487" s="63">
        <f t="shared" si="57"/>
        <v>1</v>
      </c>
      <c r="AP487" s="71" t="s">
        <v>329</v>
      </c>
      <c r="AQ487" s="71"/>
      <c r="AR487" s="71" t="s">
        <v>329</v>
      </c>
    </row>
    <row r="488" spans="1:44" ht="15.75" customHeight="1">
      <c r="A488" s="63" t="s">
        <v>2689</v>
      </c>
      <c r="B488" s="63" t="s">
        <v>220</v>
      </c>
      <c r="C488" s="63" t="s">
        <v>2706</v>
      </c>
      <c r="D488" s="63" t="s">
        <v>229</v>
      </c>
      <c r="E488" s="63" t="s">
        <v>2761</v>
      </c>
      <c r="F488" s="63" t="s">
        <v>233</v>
      </c>
      <c r="G488" s="63" t="s">
        <v>2761</v>
      </c>
      <c r="H488" s="81" t="s">
        <v>233</v>
      </c>
      <c r="I488" s="63" t="s">
        <v>329</v>
      </c>
      <c r="J488" s="63"/>
      <c r="K488" s="63"/>
      <c r="L488" s="63" t="s">
        <v>2692</v>
      </c>
      <c r="M488" s="63" t="s">
        <v>2762</v>
      </c>
      <c r="N488" s="63" t="s">
        <v>2763</v>
      </c>
      <c r="O488" s="63" t="str">
        <f>VLOOKUP(G488,'Sheet 1 (2)'!$H$4:$M$536,6,FALSE)</f>
        <v/>
      </c>
      <c r="P488" s="63" t="str">
        <f t="shared" si="59"/>
        <v xml:space="preserve">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*Consideraciones:
Considerar la sumatoria de las atenciones de emergencia de los niveles de atención II y III, excluyendo las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v>
      </c>
      <c r="Q488" s="63"/>
      <c r="R488" s="63" t="s">
        <v>651</v>
      </c>
      <c r="S488" s="63" t="s">
        <v>304</v>
      </c>
      <c r="T488" s="63" t="str">
        <f>VLOOKUP(G488,'Sheet 1 (2)'!$H$4:$O$536,8,FALSE)</f>
        <v/>
      </c>
      <c r="U488" s="63" t="str">
        <f t="shared" si="60"/>
        <v/>
      </c>
      <c r="V488" s="63" t="s">
        <v>763</v>
      </c>
      <c r="W488" s="63" t="s">
        <v>304</v>
      </c>
      <c r="X488" s="63" t="str">
        <f>VLOOKUP(G488,'Sheet 1 (2)'!$H$4:$Q$536,10,FALSE)</f>
        <v/>
      </c>
      <c r="Y488" s="63" t="str">
        <f t="shared" si="58"/>
        <v/>
      </c>
      <c r="Z488" s="63"/>
      <c r="AA488" s="63" t="s">
        <v>304</v>
      </c>
      <c r="AB488" s="63" t="str">
        <f>VLOOKUP(G488,'Sheet 1 (2)'!$H$4:$S$536,12,FALSE)</f>
        <v/>
      </c>
      <c r="AC488" s="63" t="str">
        <f t="shared" si="61"/>
        <v/>
      </c>
      <c r="AD488" s="63" t="s">
        <v>304</v>
      </c>
      <c r="AE488" s="63" t="str">
        <f>VLOOKUP(G488,'Sheet 1 (2)'!$H$4:$AF$536,25,FALSE)</f>
        <v/>
      </c>
      <c r="AF488" s="63" t="s">
        <v>429</v>
      </c>
      <c r="AG488" s="63" t="str">
        <f t="shared" si="56"/>
        <v/>
      </c>
      <c r="AH488" s="63" t="s">
        <v>329</v>
      </c>
      <c r="AI488" s="63" t="str">
        <f>VLOOKUP(G488,'Sheet 1 (2)'!$H$4:$AG$536,26,FALSE)</f>
        <v/>
      </c>
      <c r="AJ488" s="63" t="s">
        <v>329</v>
      </c>
      <c r="AK488" s="63" t="s">
        <v>2756</v>
      </c>
      <c r="AL488" s="63" t="str">
        <f>VLOOKUP(G488,'Sheet 1 (2)'!$H$4:$AH$536,27,FALSE)</f>
        <v/>
      </c>
      <c r="AM488" s="63" t="str">
        <f t="shared" si="62"/>
        <v>¿A LA ESPERA BASE SIS?</v>
      </c>
      <c r="AN488" s="63">
        <v>1</v>
      </c>
      <c r="AO488" s="63">
        <f t="shared" si="57"/>
        <v>1</v>
      </c>
      <c r="AP488" s="71" t="s">
        <v>329</v>
      </c>
      <c r="AQ488" s="71"/>
      <c r="AR488" s="71" t="s">
        <v>329</v>
      </c>
    </row>
    <row r="489" spans="1:44" ht="15.75" customHeight="1">
      <c r="A489" s="63" t="s">
        <v>2689</v>
      </c>
      <c r="B489" s="63" t="s">
        <v>220</v>
      </c>
      <c r="C489" s="63" t="s">
        <v>2706</v>
      </c>
      <c r="D489" s="63" t="s">
        <v>229</v>
      </c>
      <c r="E489" s="63" t="s">
        <v>2764</v>
      </c>
      <c r="F489" s="63" t="s">
        <v>234</v>
      </c>
      <c r="G489" s="63" t="s">
        <v>2764</v>
      </c>
      <c r="H489" s="81" t="s">
        <v>234</v>
      </c>
      <c r="I489" s="63" t="s">
        <v>329</v>
      </c>
      <c r="J489" s="63"/>
      <c r="K489" s="63"/>
      <c r="L489" s="63" t="s">
        <v>2692</v>
      </c>
      <c r="M489" s="63" t="s">
        <v>2765</v>
      </c>
      <c r="N489" s="63" t="s">
        <v>2766</v>
      </c>
      <c r="O489" s="63" t="str">
        <f>VLOOKUP(G489,'Sheet 1 (2)'!$H$4:$M$536,6,FALSE)</f>
        <v/>
      </c>
      <c r="P489" s="63" t="str">
        <f t="shared" si="59"/>
        <v>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*Consideraciones:
Considerar la sumatoria de todas las atenciones que corresponden al servicio de UCI</v>
      </c>
      <c r="Q489" s="63"/>
      <c r="R489" s="63" t="s">
        <v>651</v>
      </c>
      <c r="S489" s="63" t="s">
        <v>304</v>
      </c>
      <c r="T489" s="63" t="str">
        <f>VLOOKUP(G489,'Sheet 1 (2)'!$H$4:$O$536,8,FALSE)</f>
        <v/>
      </c>
      <c r="U489" s="63" t="str">
        <f t="shared" si="60"/>
        <v/>
      </c>
      <c r="V489" s="63" t="s">
        <v>2760</v>
      </c>
      <c r="W489" s="63" t="s">
        <v>304</v>
      </c>
      <c r="X489" s="63" t="str">
        <f>VLOOKUP(G489,'Sheet 1 (2)'!$H$4:$Q$536,10,FALSE)</f>
        <v/>
      </c>
      <c r="Y489" s="63" t="str">
        <f t="shared" si="58"/>
        <v/>
      </c>
      <c r="Z489" s="63"/>
      <c r="AA489" s="63" t="s">
        <v>304</v>
      </c>
      <c r="AB489" s="63" t="str">
        <f>VLOOKUP(G489,'Sheet 1 (2)'!$H$4:$S$536,12,FALSE)</f>
        <v/>
      </c>
      <c r="AC489" s="63" t="str">
        <f t="shared" si="61"/>
        <v/>
      </c>
      <c r="AD489" s="63" t="s">
        <v>304</v>
      </c>
      <c r="AE489" s="63" t="str">
        <f>VLOOKUP(G489,'Sheet 1 (2)'!$H$4:$AF$536,25,FALSE)</f>
        <v/>
      </c>
      <c r="AF489" s="63" t="s">
        <v>429</v>
      </c>
      <c r="AG489" s="63" t="str">
        <f t="shared" si="56"/>
        <v/>
      </c>
      <c r="AH489" s="63" t="s">
        <v>329</v>
      </c>
      <c r="AI489" s="63" t="str">
        <f>VLOOKUP(G489,'Sheet 1 (2)'!$H$4:$AG$536,26,FALSE)</f>
        <v/>
      </c>
      <c r="AJ489" s="63" t="s">
        <v>329</v>
      </c>
      <c r="AK489" s="63" t="s">
        <v>2756</v>
      </c>
      <c r="AL489" s="63" t="str">
        <f>VLOOKUP(G489,'Sheet 1 (2)'!$H$4:$AH$536,27,FALSE)</f>
        <v/>
      </c>
      <c r="AM489" s="63" t="str">
        <f t="shared" si="62"/>
        <v>¿A LA ESPERA BASE SIS?</v>
      </c>
      <c r="AN489" s="63">
        <v>1</v>
      </c>
      <c r="AO489" s="63">
        <f t="shared" si="57"/>
        <v>1</v>
      </c>
      <c r="AP489" s="71" t="s">
        <v>329</v>
      </c>
      <c r="AQ489" s="71"/>
      <c r="AR489" s="71" t="s">
        <v>329</v>
      </c>
    </row>
    <row r="490" spans="1:44" ht="15.75" customHeight="1">
      <c r="A490" s="63" t="s">
        <v>2689</v>
      </c>
      <c r="B490" s="63" t="s">
        <v>220</v>
      </c>
      <c r="C490" s="63" t="s">
        <v>2706</v>
      </c>
      <c r="D490" s="63" t="s">
        <v>229</v>
      </c>
      <c r="E490" s="63" t="s">
        <v>2767</v>
      </c>
      <c r="F490" s="63" t="s">
        <v>235</v>
      </c>
      <c r="G490" s="63" t="s">
        <v>2767</v>
      </c>
      <c r="H490" s="81" t="s">
        <v>235</v>
      </c>
      <c r="I490" s="63" t="s">
        <v>329</v>
      </c>
      <c r="J490" s="63"/>
      <c r="K490" s="63"/>
      <c r="L490" s="63" t="s">
        <v>2692</v>
      </c>
      <c r="M490" s="63" t="s">
        <v>2768</v>
      </c>
      <c r="N490" s="63" t="s">
        <v>2768</v>
      </c>
      <c r="O490" s="63" t="str">
        <f>VLOOKUP(G490,'Sheet 1 (2)'!$H$4:$M$536,6,FALSE)</f>
        <v/>
      </c>
      <c r="P490" s="63" t="str">
        <f t="shared" si="59"/>
        <v xml:space="preserve">Programar el 100% de atenciones  (intervención quirúrgica de emergencia)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v>
      </c>
      <c r="Q490" s="63"/>
      <c r="R490" s="63" t="s">
        <v>651</v>
      </c>
      <c r="S490" s="63" t="s">
        <v>304</v>
      </c>
      <c r="T490" s="63" t="str">
        <f>VLOOKUP(G490,'Sheet 1 (2)'!$H$4:$O$536,8,FALSE)</f>
        <v/>
      </c>
      <c r="U490" s="63" t="str">
        <f t="shared" si="60"/>
        <v/>
      </c>
      <c r="V490" s="63" t="s">
        <v>2760</v>
      </c>
      <c r="W490" s="63" t="s">
        <v>304</v>
      </c>
      <c r="X490" s="63" t="str">
        <f>VLOOKUP(G490,'Sheet 1 (2)'!$H$4:$Q$536,10,FALSE)</f>
        <v/>
      </c>
      <c r="Y490" s="63" t="str">
        <f t="shared" si="58"/>
        <v/>
      </c>
      <c r="Z490" s="63"/>
      <c r="AA490" s="63" t="s">
        <v>304</v>
      </c>
      <c r="AB490" s="63" t="str">
        <f>VLOOKUP(G490,'Sheet 1 (2)'!$H$4:$S$536,12,FALSE)</f>
        <v/>
      </c>
      <c r="AC490" s="63" t="str">
        <f t="shared" si="61"/>
        <v/>
      </c>
      <c r="AD490" s="63" t="s">
        <v>304</v>
      </c>
      <c r="AE490" s="63" t="str">
        <f>VLOOKUP(G490,'Sheet 1 (2)'!$H$4:$AF$536,25,FALSE)</f>
        <v/>
      </c>
      <c r="AF490" s="63" t="s">
        <v>429</v>
      </c>
      <c r="AG490" s="63" t="str">
        <f t="shared" si="56"/>
        <v/>
      </c>
      <c r="AH490" s="63" t="s">
        <v>329</v>
      </c>
      <c r="AI490" s="63" t="str">
        <f>VLOOKUP(G490,'Sheet 1 (2)'!$H$4:$AG$536,26,FALSE)</f>
        <v/>
      </c>
      <c r="AJ490" s="63" t="s">
        <v>329</v>
      </c>
      <c r="AK490" s="63" t="s">
        <v>2756</v>
      </c>
      <c r="AL490" s="63" t="str">
        <f>VLOOKUP(G490,'Sheet 1 (2)'!$H$4:$AH$536,27,FALSE)</f>
        <v/>
      </c>
      <c r="AM490" s="63" t="str">
        <f t="shared" si="62"/>
        <v>¿A LA ESPERA BASE SIS?</v>
      </c>
      <c r="AN490" s="63">
        <v>1</v>
      </c>
      <c r="AO490" s="63">
        <f t="shared" si="57"/>
        <v>1</v>
      </c>
      <c r="AP490" s="71" t="s">
        <v>329</v>
      </c>
      <c r="AQ490" s="71"/>
      <c r="AR490" s="71" t="s">
        <v>329</v>
      </c>
    </row>
    <row r="491" spans="1:44" ht="15.75" customHeight="1">
      <c r="A491" s="63" t="s">
        <v>2689</v>
      </c>
      <c r="B491" s="63" t="s">
        <v>220</v>
      </c>
      <c r="C491" s="63" t="s">
        <v>2747</v>
      </c>
      <c r="D491" s="82" t="s">
        <v>240</v>
      </c>
      <c r="E491" s="63" t="s">
        <v>2748</v>
      </c>
      <c r="F491" s="82" t="s">
        <v>241</v>
      </c>
      <c r="G491" s="63" t="s">
        <v>2769</v>
      </c>
      <c r="H491" s="81" t="s">
        <v>2770</v>
      </c>
      <c r="I491" s="63" t="s">
        <v>329</v>
      </c>
      <c r="J491" s="63"/>
      <c r="K491" s="63"/>
      <c r="L491" s="63" t="s">
        <v>2692</v>
      </c>
      <c r="M491" s="63" t="s">
        <v>2771</v>
      </c>
      <c r="N491" s="63" t="s">
        <v>304</v>
      </c>
      <c r="O491" s="63" t="str">
        <f>VLOOKUP(G491,'Sheet 1 (2)'!$H$4:$M$536,6,FALSE)</f>
        <v/>
      </c>
      <c r="P491" s="63" t="str">
        <f t="shared" si="59"/>
        <v/>
      </c>
      <c r="Q491" s="63"/>
      <c r="R491" s="63" t="s">
        <v>2724</v>
      </c>
      <c r="S491" s="63" t="s">
        <v>2725</v>
      </c>
      <c r="T491" s="63" t="str">
        <f>VLOOKUP(G491,'Sheet 1 (2)'!$H$4:$O$536,8,FALSE)</f>
        <v/>
      </c>
      <c r="U491" s="63" t="str">
        <f t="shared" si="60"/>
        <v>Registro de las DIRESAS, GERESAS y unidades de referencias de redes, hospitales e institutos. (registros administrativos)</v>
      </c>
      <c r="V491" s="63" t="s">
        <v>2726</v>
      </c>
      <c r="W491" s="63" t="s">
        <v>304</v>
      </c>
      <c r="X491" s="63" t="str">
        <f>VLOOKUP(G491,'Sheet 1 (2)'!$H$4:$Q$536,10,FALSE)</f>
        <v/>
      </c>
      <c r="Y491" s="63" t="str">
        <f t="shared" si="58"/>
        <v/>
      </c>
      <c r="Z491" s="63" t="s">
        <v>2744</v>
      </c>
      <c r="AA491" s="63" t="s">
        <v>304</v>
      </c>
      <c r="AB491" s="63" t="str">
        <f>VLOOKUP(G491,'Sheet 1 (2)'!$H$4:$S$536,12,FALSE)</f>
        <v/>
      </c>
      <c r="AC491" s="63" t="str">
        <f t="shared" si="61"/>
        <v/>
      </c>
      <c r="AD491" s="63" t="s">
        <v>304</v>
      </c>
      <c r="AE491" s="63" t="str">
        <f>VLOOKUP(G491,'Sheet 1 (2)'!$H$4:$AF$536,25,FALSE)</f>
        <v/>
      </c>
      <c r="AF491" s="63" t="s">
        <v>504</v>
      </c>
      <c r="AG491" s="63" t="str">
        <f t="shared" si="56"/>
        <v/>
      </c>
      <c r="AH491" s="63" t="s">
        <v>301</v>
      </c>
      <c r="AI491" s="63" t="str">
        <f>VLOOKUP(G491,'Sheet 1 (2)'!$H$4:$AG$536,26,FALSE)</f>
        <v/>
      </c>
      <c r="AJ491" s="63" t="s">
        <v>301</v>
      </c>
      <c r="AK491" s="63" t="s">
        <v>2751</v>
      </c>
      <c r="AL491" s="63" t="str">
        <f>VLOOKUP(G491,'Sheet 1 (2)'!$H$4:$AH$536,27,FALSE)</f>
        <v/>
      </c>
      <c r="AM491" s="63" t="str">
        <f t="shared" si="62"/>
        <v>A LA ESPERA BASE SIS.</v>
      </c>
      <c r="AN491" s="63">
        <v>1</v>
      </c>
      <c r="AO491" s="63">
        <f t="shared" si="57"/>
        <v>0</v>
      </c>
      <c r="AP491" s="71"/>
      <c r="AQ491" s="71"/>
      <c r="AR491" s="71" t="s">
        <v>329</v>
      </c>
    </row>
    <row r="492" spans="1:44" ht="15.75" customHeight="1">
      <c r="A492" s="63" t="s">
        <v>2689</v>
      </c>
      <c r="B492" s="63" t="s">
        <v>220</v>
      </c>
      <c r="C492" s="63" t="s">
        <v>2747</v>
      </c>
      <c r="D492" s="82" t="s">
        <v>240</v>
      </c>
      <c r="E492" s="63" t="s">
        <v>2748</v>
      </c>
      <c r="F492" s="82" t="s">
        <v>241</v>
      </c>
      <c r="G492" s="63" t="s">
        <v>2772</v>
      </c>
      <c r="H492" s="81" t="s">
        <v>2773</v>
      </c>
      <c r="I492" s="63" t="s">
        <v>329</v>
      </c>
      <c r="J492" s="63"/>
      <c r="K492" s="63"/>
      <c r="L492" s="63" t="s">
        <v>2692</v>
      </c>
      <c r="M492" s="63" t="s">
        <v>2774</v>
      </c>
      <c r="N492" s="63" t="s">
        <v>304</v>
      </c>
      <c r="O492" s="63" t="str">
        <f>VLOOKUP(G492,'Sheet 1 (2)'!$H$4:$M$536,6,FALSE)</f>
        <v/>
      </c>
      <c r="P492" s="63" t="str">
        <f t="shared" si="59"/>
        <v/>
      </c>
      <c r="Q492" s="63"/>
      <c r="R492" s="63" t="s">
        <v>2724</v>
      </c>
      <c r="S492" s="63" t="s">
        <v>304</v>
      </c>
      <c r="T492" s="63" t="str">
        <f>VLOOKUP(G492,'Sheet 1 (2)'!$H$4:$O$536,8,FALSE)</f>
        <v/>
      </c>
      <c r="U492" s="63" t="str">
        <f t="shared" si="60"/>
        <v/>
      </c>
      <c r="V492" s="63" t="s">
        <v>2726</v>
      </c>
      <c r="W492" s="63" t="s">
        <v>304</v>
      </c>
      <c r="X492" s="63" t="str">
        <f>VLOOKUP(G492,'Sheet 1 (2)'!$H$4:$Q$536,10,FALSE)</f>
        <v/>
      </c>
      <c r="Y492" s="63" t="str">
        <f t="shared" si="58"/>
        <v/>
      </c>
      <c r="Z492" s="63" t="s">
        <v>2744</v>
      </c>
      <c r="AA492" s="63" t="s">
        <v>304</v>
      </c>
      <c r="AB492" s="63" t="str">
        <f>VLOOKUP(G492,'Sheet 1 (2)'!$H$4:$S$536,12,FALSE)</f>
        <v/>
      </c>
      <c r="AC492" s="63" t="str">
        <f t="shared" si="61"/>
        <v/>
      </c>
      <c r="AD492" s="63" t="s">
        <v>304</v>
      </c>
      <c r="AE492" s="63" t="str">
        <f>VLOOKUP(G492,'Sheet 1 (2)'!$H$4:$AF$536,25,FALSE)</f>
        <v/>
      </c>
      <c r="AF492" s="63" t="s">
        <v>1789</v>
      </c>
      <c r="AG492" s="63" t="str">
        <f t="shared" si="56"/>
        <v/>
      </c>
      <c r="AH492" s="63" t="s">
        <v>301</v>
      </c>
      <c r="AI492" s="63" t="str">
        <f>VLOOKUP(G492,'Sheet 1 (2)'!$H$4:$AG$536,26,FALSE)</f>
        <v/>
      </c>
      <c r="AJ492" s="63" t="s">
        <v>301</v>
      </c>
      <c r="AK492" s="63" t="s">
        <v>2751</v>
      </c>
      <c r="AL492" s="63" t="str">
        <f>VLOOKUP(G492,'Sheet 1 (2)'!$H$4:$AH$536,27,FALSE)</f>
        <v/>
      </c>
      <c r="AM492" s="63" t="str">
        <f t="shared" si="62"/>
        <v>A LA ESPERA BASE SIS.</v>
      </c>
      <c r="AN492" s="63">
        <v>1</v>
      </c>
      <c r="AO492" s="63">
        <f t="shared" si="57"/>
        <v>0</v>
      </c>
      <c r="AP492" s="71"/>
      <c r="AQ492" s="71"/>
      <c r="AR492" s="71" t="s">
        <v>329</v>
      </c>
    </row>
    <row r="493" spans="1:44" ht="15.75" customHeight="1">
      <c r="A493" s="63" t="s">
        <v>2689</v>
      </c>
      <c r="B493" s="63" t="s">
        <v>220</v>
      </c>
      <c r="C493" s="63">
        <v>3000799</v>
      </c>
      <c r="D493" s="63" t="s">
        <v>2775</v>
      </c>
      <c r="E493" s="63">
        <v>5005897</v>
      </c>
      <c r="F493" s="63" t="s">
        <v>2776</v>
      </c>
      <c r="G493" s="63">
        <v>5005897</v>
      </c>
      <c r="H493" s="63" t="s">
        <v>2776</v>
      </c>
      <c r="I493" s="63" t="s">
        <v>329</v>
      </c>
      <c r="J493" s="72"/>
      <c r="K493" s="72"/>
      <c r="L493" s="63" t="s">
        <v>2692</v>
      </c>
      <c r="M493" s="63" t="s">
        <v>2777</v>
      </c>
      <c r="N493" s="63"/>
      <c r="O493" s="63"/>
      <c r="P493" s="63"/>
      <c r="Q493" s="63"/>
      <c r="R493" s="63" t="s">
        <v>2695</v>
      </c>
      <c r="S493" s="63"/>
      <c r="T493" s="72"/>
      <c r="U493" s="63"/>
      <c r="V493" s="63" t="s">
        <v>2696</v>
      </c>
      <c r="W493" s="63"/>
      <c r="X493" s="63"/>
      <c r="Y493" s="63"/>
      <c r="Z493" s="63"/>
      <c r="AA493" s="63"/>
      <c r="AB493" s="63"/>
      <c r="AC493" s="63"/>
      <c r="AD493" s="63"/>
      <c r="AE493" s="63"/>
      <c r="AF493" s="63" t="s">
        <v>2734</v>
      </c>
      <c r="AG493" s="63" t="s">
        <v>2734</v>
      </c>
      <c r="AH493" s="63"/>
      <c r="AI493" s="63" t="s">
        <v>301</v>
      </c>
      <c r="AJ493" s="72" t="s">
        <v>301</v>
      </c>
      <c r="AK493" s="63"/>
      <c r="AL493" s="63"/>
      <c r="AM493" s="63" t="s">
        <v>2778</v>
      </c>
      <c r="AN493" s="72"/>
      <c r="AO493" s="63">
        <f t="shared" si="57"/>
        <v>0</v>
      </c>
      <c r="AP493" s="71"/>
      <c r="AQ493" s="71"/>
      <c r="AR493" s="71" t="s">
        <v>329</v>
      </c>
    </row>
    <row r="494" spans="1:44" ht="15.75" customHeight="1">
      <c r="A494" s="63" t="s">
        <v>2689</v>
      </c>
      <c r="B494" s="63" t="s">
        <v>220</v>
      </c>
      <c r="C494" s="63">
        <v>3000801</v>
      </c>
      <c r="D494" s="63" t="s">
        <v>2779</v>
      </c>
      <c r="E494" s="63">
        <v>5005900</v>
      </c>
      <c r="F494" s="63" t="s">
        <v>2780</v>
      </c>
      <c r="G494" s="63">
        <v>5005900</v>
      </c>
      <c r="H494" s="63" t="s">
        <v>2780</v>
      </c>
      <c r="I494" s="63" t="s">
        <v>329</v>
      </c>
      <c r="J494" s="72"/>
      <c r="K494" s="72"/>
      <c r="L494" s="63" t="s">
        <v>2692</v>
      </c>
      <c r="M494" s="63" t="s">
        <v>2781</v>
      </c>
      <c r="N494" s="72"/>
      <c r="O494" s="72"/>
      <c r="P494" s="72"/>
      <c r="Q494" s="63"/>
      <c r="R494" s="63" t="s">
        <v>2724</v>
      </c>
      <c r="S494" s="63"/>
      <c r="T494" s="72"/>
      <c r="U494" s="63"/>
      <c r="V494" s="63" t="s">
        <v>2726</v>
      </c>
      <c r="W494" s="63"/>
      <c r="X494" s="63"/>
      <c r="Y494" s="63"/>
      <c r="Z494" s="63"/>
      <c r="AA494" s="63"/>
      <c r="AB494" s="63"/>
      <c r="AC494" s="63"/>
      <c r="AD494" s="63"/>
      <c r="AE494" s="63"/>
      <c r="AF494" s="63" t="s">
        <v>2242</v>
      </c>
      <c r="AG494" s="63"/>
      <c r="AH494" s="63"/>
      <c r="AI494" s="63" t="s">
        <v>301</v>
      </c>
      <c r="AJ494" s="72" t="s">
        <v>301</v>
      </c>
      <c r="AK494" s="63"/>
      <c r="AL494" s="63"/>
      <c r="AM494" s="63" t="s">
        <v>2751</v>
      </c>
      <c r="AN494" s="72"/>
      <c r="AO494" s="63">
        <f t="shared" si="57"/>
        <v>0</v>
      </c>
      <c r="AP494" s="71"/>
      <c r="AQ494" s="71"/>
      <c r="AR494" s="71" t="s">
        <v>329</v>
      </c>
    </row>
    <row r="495" spans="1:44" ht="15.75" customHeight="1">
      <c r="A495" s="63" t="s">
        <v>2782</v>
      </c>
      <c r="B495" s="63" t="s">
        <v>242</v>
      </c>
      <c r="C495" s="63" t="s">
        <v>2783</v>
      </c>
      <c r="D495" s="63" t="s">
        <v>243</v>
      </c>
      <c r="E495" s="63" t="s">
        <v>2784</v>
      </c>
      <c r="F495" s="63" t="s">
        <v>245</v>
      </c>
      <c r="G495" s="63" t="s">
        <v>2785</v>
      </c>
      <c r="H495" s="63" t="s">
        <v>2786</v>
      </c>
      <c r="I495" s="63" t="s">
        <v>301</v>
      </c>
      <c r="J495" s="63"/>
      <c r="K495" s="63"/>
      <c r="L495" s="63" t="s">
        <v>709</v>
      </c>
      <c r="M495" s="63" t="s">
        <v>2787</v>
      </c>
      <c r="N495" s="63" t="s">
        <v>304</v>
      </c>
      <c r="O495" s="63" t="str">
        <f>VLOOKUP(G495,'Sheet 1 (2)'!$H$4:$M$536,6,FALSE)</f>
        <v/>
      </c>
      <c r="P495" s="63" t="s">
        <v>2788</v>
      </c>
      <c r="Q495" s="63"/>
      <c r="R495" s="63" t="s">
        <v>498</v>
      </c>
      <c r="S495" s="63" t="s">
        <v>304</v>
      </c>
      <c r="T495" s="63" t="str">
        <f>VLOOKUP(G495,'Sheet 1 (2)'!$H$4:$O$536,8,FALSE)</f>
        <v/>
      </c>
      <c r="U495" s="63" t="str">
        <f t="shared" ref="U495:U521" si="63">IF(S495&lt;&gt;"",S495,T495)</f>
        <v/>
      </c>
      <c r="V495" s="63" t="s">
        <v>2789</v>
      </c>
      <c r="W495" s="63" t="s">
        <v>304</v>
      </c>
      <c r="X495" s="63" t="str">
        <f>VLOOKUP(G495,'Sheet 1 (2)'!$H$4:$Q$536,10,FALSE)</f>
        <v/>
      </c>
      <c r="Y495" s="63" t="str">
        <f t="shared" ref="Y495:Y521" si="64">IF(W495&lt;&gt;"",W495,X495)</f>
        <v/>
      </c>
      <c r="Z495" s="63" t="s">
        <v>2790</v>
      </c>
      <c r="AA495" s="63" t="s">
        <v>304</v>
      </c>
      <c r="AB495" s="63" t="str">
        <f>VLOOKUP(G495,'Sheet 1 (2)'!$H$4:$S$536,12,FALSE)</f>
        <v/>
      </c>
      <c r="AC495" s="63" t="str">
        <f t="shared" ref="AC495:AC521" si="65">IF(AA495&lt;&gt;"",AA495,AB495)</f>
        <v/>
      </c>
      <c r="AD495" s="63" t="s">
        <v>304</v>
      </c>
      <c r="AE495" s="63" t="str">
        <f>VLOOKUP(G495,'Sheet 1 (2)'!$H$4:$AF$536,25,FALSE)</f>
        <v/>
      </c>
      <c r="AF495" s="63" t="s">
        <v>429</v>
      </c>
      <c r="AG495" s="63" t="s">
        <v>2791</v>
      </c>
      <c r="AH495" s="63" t="s">
        <v>304</v>
      </c>
      <c r="AI495" s="63" t="str">
        <f>VLOOKUP(G495,'Sheet 1 (2)'!$H$4:$AG$536,26,FALSE)</f>
        <v/>
      </c>
      <c r="AJ495" s="63" t="s">
        <v>329</v>
      </c>
      <c r="AK495" s="63" t="s">
        <v>304</v>
      </c>
      <c r="AL495" s="63" t="str">
        <f>VLOOKUP(G495,'Sheet 1 (2)'!$H$4:$AH$536,27,FALSE)</f>
        <v/>
      </c>
      <c r="AM495" s="72" t="s">
        <v>2792</v>
      </c>
      <c r="AN495" s="63">
        <v>1</v>
      </c>
      <c r="AO495" s="63">
        <f t="shared" si="57"/>
        <v>1</v>
      </c>
      <c r="AP495" s="71" t="s">
        <v>329</v>
      </c>
      <c r="AQ495" s="71" t="s">
        <v>329</v>
      </c>
      <c r="AR495" s="71" t="s">
        <v>329</v>
      </c>
    </row>
    <row r="496" spans="1:44" ht="15.75" customHeight="1">
      <c r="A496" s="63" t="s">
        <v>2782</v>
      </c>
      <c r="B496" s="63" t="s">
        <v>242</v>
      </c>
      <c r="C496" s="63" t="s">
        <v>2783</v>
      </c>
      <c r="D496" s="63" t="s">
        <v>243</v>
      </c>
      <c r="E496" s="63" t="s">
        <v>2784</v>
      </c>
      <c r="F496" s="63" t="s">
        <v>245</v>
      </c>
      <c r="G496" s="63" t="s">
        <v>2793</v>
      </c>
      <c r="H496" s="63" t="s">
        <v>2794</v>
      </c>
      <c r="I496" s="63" t="s">
        <v>329</v>
      </c>
      <c r="J496" s="63"/>
      <c r="K496" s="63"/>
      <c r="L496" s="63" t="s">
        <v>709</v>
      </c>
      <c r="M496" s="63" t="s">
        <v>2795</v>
      </c>
      <c r="N496" s="63" t="s">
        <v>304</v>
      </c>
      <c r="O496" s="63" t="str">
        <f>VLOOKUP(G496,'Sheet 1 (2)'!$H$4:$M$536,6,FALSE)</f>
        <v/>
      </c>
      <c r="P496" s="63" t="s">
        <v>2796</v>
      </c>
      <c r="Q496" s="63"/>
      <c r="R496" s="63" t="s">
        <v>498</v>
      </c>
      <c r="S496" s="63" t="s">
        <v>304</v>
      </c>
      <c r="T496" s="63" t="str">
        <f>VLOOKUP(G496,'Sheet 1 (2)'!$H$4:$O$536,8,FALSE)</f>
        <v/>
      </c>
      <c r="U496" s="63" t="str">
        <f t="shared" si="63"/>
        <v/>
      </c>
      <c r="V496" s="63" t="s">
        <v>2789</v>
      </c>
      <c r="W496" s="63" t="s">
        <v>304</v>
      </c>
      <c r="X496" s="63" t="str">
        <f>VLOOKUP(G496,'Sheet 1 (2)'!$H$4:$Q$536,10,FALSE)</f>
        <v/>
      </c>
      <c r="Y496" s="63" t="str">
        <f t="shared" si="64"/>
        <v/>
      </c>
      <c r="Z496" s="63" t="s">
        <v>2797</v>
      </c>
      <c r="AA496" s="63" t="s">
        <v>304</v>
      </c>
      <c r="AB496" s="63" t="str">
        <f>VLOOKUP(G496,'Sheet 1 (2)'!$H$4:$S$536,12,FALSE)</f>
        <v/>
      </c>
      <c r="AC496" s="63" t="str">
        <f t="shared" si="65"/>
        <v/>
      </c>
      <c r="AD496" s="63" t="s">
        <v>304</v>
      </c>
      <c r="AE496" s="63" t="str">
        <f>VLOOKUP(G496,'Sheet 1 (2)'!$H$4:$AF$536,25,FALSE)</f>
        <v/>
      </c>
      <c r="AF496" s="63" t="s">
        <v>429</v>
      </c>
      <c r="AG496" s="63" t="s">
        <v>2791</v>
      </c>
      <c r="AH496" s="63" t="s">
        <v>304</v>
      </c>
      <c r="AI496" s="63" t="str">
        <f>VLOOKUP(G496,'Sheet 1 (2)'!$H$4:$AG$536,26,FALSE)</f>
        <v/>
      </c>
      <c r="AJ496" s="63" t="s">
        <v>329</v>
      </c>
      <c r="AK496" s="63" t="s">
        <v>304</v>
      </c>
      <c r="AL496" s="63" t="str">
        <f>VLOOKUP(G496,'Sheet 1 (2)'!$H$4:$AH$536,27,FALSE)</f>
        <v/>
      </c>
      <c r="AM496" s="72" t="s">
        <v>2792</v>
      </c>
      <c r="AN496" s="63">
        <v>1</v>
      </c>
      <c r="AO496" s="63">
        <f t="shared" si="57"/>
        <v>1</v>
      </c>
      <c r="AP496" s="71" t="s">
        <v>329</v>
      </c>
      <c r="AQ496" s="71" t="s">
        <v>329</v>
      </c>
      <c r="AR496" s="71" t="s">
        <v>329</v>
      </c>
    </row>
    <row r="497" spans="1:44" ht="15.75" customHeight="1">
      <c r="A497" s="63" t="s">
        <v>2782</v>
      </c>
      <c r="B497" s="63" t="s">
        <v>242</v>
      </c>
      <c r="C497" s="63" t="s">
        <v>2783</v>
      </c>
      <c r="D497" s="63" t="s">
        <v>243</v>
      </c>
      <c r="E497" s="63" t="s">
        <v>2784</v>
      </c>
      <c r="F497" s="63" t="s">
        <v>245</v>
      </c>
      <c r="G497" s="63" t="s">
        <v>2798</v>
      </c>
      <c r="H497" s="63" t="s">
        <v>2799</v>
      </c>
      <c r="I497" s="63" t="s">
        <v>329</v>
      </c>
      <c r="J497" s="63"/>
      <c r="K497" s="63"/>
      <c r="L497" s="63" t="s">
        <v>709</v>
      </c>
      <c r="M497" s="63" t="s">
        <v>2800</v>
      </c>
      <c r="N497" s="63" t="s">
        <v>304</v>
      </c>
      <c r="O497" s="63" t="str">
        <f>VLOOKUP(G497,'Sheet 1 (2)'!$H$4:$M$536,6,FALSE)</f>
        <v/>
      </c>
      <c r="P497" s="63" t="s">
        <v>2801</v>
      </c>
      <c r="Q497" s="63"/>
      <c r="R497" s="63" t="s">
        <v>498</v>
      </c>
      <c r="S497" s="63" t="s">
        <v>304</v>
      </c>
      <c r="T497" s="63" t="str">
        <f>VLOOKUP(G497,'Sheet 1 (2)'!$H$4:$O$536,8,FALSE)</f>
        <v/>
      </c>
      <c r="U497" s="63" t="str">
        <f t="shared" si="63"/>
        <v/>
      </c>
      <c r="V497" s="63" t="s">
        <v>2789</v>
      </c>
      <c r="W497" s="63" t="s">
        <v>304</v>
      </c>
      <c r="X497" s="63" t="str">
        <f>VLOOKUP(G497,'Sheet 1 (2)'!$H$4:$Q$536,10,FALSE)</f>
        <v/>
      </c>
      <c r="Y497" s="63" t="str">
        <f t="shared" si="64"/>
        <v/>
      </c>
      <c r="Z497" s="63" t="s">
        <v>2802</v>
      </c>
      <c r="AA497" s="63" t="s">
        <v>304</v>
      </c>
      <c r="AB497" s="63" t="str">
        <f>VLOOKUP(G497,'Sheet 1 (2)'!$H$4:$S$536,12,FALSE)</f>
        <v/>
      </c>
      <c r="AC497" s="63" t="str">
        <f t="shared" si="65"/>
        <v/>
      </c>
      <c r="AD497" s="63" t="s">
        <v>304</v>
      </c>
      <c r="AE497" s="63" t="str">
        <f>VLOOKUP(G497,'Sheet 1 (2)'!$H$4:$AF$536,25,FALSE)</f>
        <v/>
      </c>
      <c r="AF497" s="63" t="s">
        <v>429</v>
      </c>
      <c r="AG497" s="63" t="s">
        <v>2791</v>
      </c>
      <c r="AH497" s="63" t="s">
        <v>304</v>
      </c>
      <c r="AI497" s="63" t="str">
        <f>VLOOKUP(G497,'Sheet 1 (2)'!$H$4:$AG$536,26,FALSE)</f>
        <v/>
      </c>
      <c r="AJ497" s="63" t="s">
        <v>329</v>
      </c>
      <c r="AK497" s="63" t="s">
        <v>304</v>
      </c>
      <c r="AL497" s="63" t="str">
        <f>VLOOKUP(G497,'Sheet 1 (2)'!$H$4:$AH$536,27,FALSE)</f>
        <v/>
      </c>
      <c r="AM497" s="72" t="s">
        <v>2792</v>
      </c>
      <c r="AN497" s="63">
        <v>1</v>
      </c>
      <c r="AO497" s="63">
        <f t="shared" si="57"/>
        <v>1</v>
      </c>
      <c r="AP497" s="71" t="s">
        <v>329</v>
      </c>
      <c r="AQ497" s="71" t="s">
        <v>329</v>
      </c>
      <c r="AR497" s="71" t="s">
        <v>329</v>
      </c>
    </row>
    <row r="498" spans="1:44" ht="15.75" customHeight="1">
      <c r="A498" s="63" t="s">
        <v>2782</v>
      </c>
      <c r="B498" s="63" t="s">
        <v>242</v>
      </c>
      <c r="C498" s="63" t="s">
        <v>2783</v>
      </c>
      <c r="D498" s="63" t="s">
        <v>243</v>
      </c>
      <c r="E498" s="63" t="s">
        <v>2784</v>
      </c>
      <c r="F498" s="63" t="s">
        <v>245</v>
      </c>
      <c r="G498" s="63" t="s">
        <v>2803</v>
      </c>
      <c r="H498" s="63" t="s">
        <v>2804</v>
      </c>
      <c r="I498" s="63" t="s">
        <v>301</v>
      </c>
      <c r="J498" s="63"/>
      <c r="K498" s="63"/>
      <c r="L498" s="63" t="s">
        <v>709</v>
      </c>
      <c r="M498" s="63" t="s">
        <v>2805</v>
      </c>
      <c r="N498" s="63" t="s">
        <v>304</v>
      </c>
      <c r="O498" s="63" t="str">
        <f>VLOOKUP(G498,'Sheet 1 (2)'!$H$4:$M$536,6,FALSE)</f>
        <v/>
      </c>
      <c r="P498" s="63" t="s">
        <v>2806</v>
      </c>
      <c r="Q498" s="63"/>
      <c r="R498" s="63" t="s">
        <v>498</v>
      </c>
      <c r="S498" s="63" t="s">
        <v>304</v>
      </c>
      <c r="T498" s="63" t="str">
        <f>VLOOKUP(G498,'Sheet 1 (2)'!$H$4:$O$536,8,FALSE)</f>
        <v/>
      </c>
      <c r="U498" s="63" t="str">
        <f t="shared" si="63"/>
        <v/>
      </c>
      <c r="V498" s="63"/>
      <c r="W498" s="63" t="s">
        <v>304</v>
      </c>
      <c r="X498" s="63" t="str">
        <f>VLOOKUP(G498,'Sheet 1 (2)'!$H$4:$Q$536,10,FALSE)</f>
        <v/>
      </c>
      <c r="Y498" s="63" t="str">
        <f t="shared" si="64"/>
        <v/>
      </c>
      <c r="Z498" s="63" t="s">
        <v>2807</v>
      </c>
      <c r="AA498" s="63" t="s">
        <v>304</v>
      </c>
      <c r="AB498" s="63" t="str">
        <f>VLOOKUP(G498,'Sheet 1 (2)'!$H$4:$S$536,12,FALSE)</f>
        <v/>
      </c>
      <c r="AC498" s="63" t="str">
        <f t="shared" si="65"/>
        <v/>
      </c>
      <c r="AD498" s="63" t="s">
        <v>304</v>
      </c>
      <c r="AE498" s="63" t="str">
        <f>VLOOKUP(G498,'Sheet 1 (2)'!$H$4:$AF$536,25,FALSE)</f>
        <v/>
      </c>
      <c r="AF498" s="63" t="s">
        <v>429</v>
      </c>
      <c r="AG498" s="63" t="s">
        <v>2791</v>
      </c>
      <c r="AH498" s="63" t="s">
        <v>304</v>
      </c>
      <c r="AI498" s="63" t="str">
        <f>VLOOKUP(G498,'Sheet 1 (2)'!$H$4:$AG$536,26,FALSE)</f>
        <v/>
      </c>
      <c r="AJ498" s="63" t="s">
        <v>329</v>
      </c>
      <c r="AK498" s="63" t="s">
        <v>304</v>
      </c>
      <c r="AL498" s="63" t="str">
        <f>VLOOKUP(G498,'Sheet 1 (2)'!$H$4:$AH$536,27,FALSE)</f>
        <v/>
      </c>
      <c r="AM498" s="72" t="s">
        <v>2792</v>
      </c>
      <c r="AN498" s="63">
        <v>1</v>
      </c>
      <c r="AO498" s="63">
        <f t="shared" si="57"/>
        <v>1</v>
      </c>
      <c r="AP498" s="71" t="s">
        <v>329</v>
      </c>
      <c r="AQ498" s="71" t="s">
        <v>329</v>
      </c>
      <c r="AR498" s="71" t="s">
        <v>329</v>
      </c>
    </row>
    <row r="499" spans="1:44" ht="15.75" customHeight="1">
      <c r="A499" s="63" t="s">
        <v>2782</v>
      </c>
      <c r="B499" s="63" t="s">
        <v>242</v>
      </c>
      <c r="C499" s="63" t="s">
        <v>2783</v>
      </c>
      <c r="D499" s="63" t="s">
        <v>243</v>
      </c>
      <c r="E499" s="63" t="s">
        <v>2784</v>
      </c>
      <c r="F499" s="63" t="s">
        <v>245</v>
      </c>
      <c r="G499" s="63" t="s">
        <v>2808</v>
      </c>
      <c r="H499" s="63" t="s">
        <v>2809</v>
      </c>
      <c r="I499" s="63" t="s">
        <v>329</v>
      </c>
      <c r="J499" s="63"/>
      <c r="K499" s="63"/>
      <c r="L499" s="63" t="s">
        <v>709</v>
      </c>
      <c r="M499" s="63" t="s">
        <v>2810</v>
      </c>
      <c r="N499" s="63" t="s">
        <v>304</v>
      </c>
      <c r="O499" s="63" t="str">
        <f>VLOOKUP(G499,'Sheet 1 (2)'!$H$4:$M$536,6,FALSE)</f>
        <v/>
      </c>
      <c r="P499" s="63" t="s">
        <v>2811</v>
      </c>
      <c r="Q499" s="63"/>
      <c r="R499" s="63" t="s">
        <v>498</v>
      </c>
      <c r="S499" s="63" t="s">
        <v>304</v>
      </c>
      <c r="T499" s="63" t="str">
        <f>VLOOKUP(G499,'Sheet 1 (2)'!$H$4:$O$536,8,FALSE)</f>
        <v/>
      </c>
      <c r="U499" s="63" t="str">
        <f t="shared" si="63"/>
        <v/>
      </c>
      <c r="V499" s="63"/>
      <c r="W499" s="63" t="s">
        <v>304</v>
      </c>
      <c r="X499" s="63" t="str">
        <f>VLOOKUP(G499,'Sheet 1 (2)'!$H$4:$Q$536,10,FALSE)</f>
        <v/>
      </c>
      <c r="Y499" s="63" t="str">
        <f t="shared" si="64"/>
        <v/>
      </c>
      <c r="Z499" s="63" t="s">
        <v>2812</v>
      </c>
      <c r="AA499" s="63" t="s">
        <v>304</v>
      </c>
      <c r="AB499" s="63" t="str">
        <f>VLOOKUP(G499,'Sheet 1 (2)'!$H$4:$S$536,12,FALSE)</f>
        <v/>
      </c>
      <c r="AC499" s="63" t="str">
        <f t="shared" si="65"/>
        <v/>
      </c>
      <c r="AD499" s="63" t="s">
        <v>304</v>
      </c>
      <c r="AE499" s="63" t="str">
        <f>VLOOKUP(G499,'Sheet 1 (2)'!$H$4:$AF$536,25,FALSE)</f>
        <v/>
      </c>
      <c r="AF499" s="63" t="s">
        <v>632</v>
      </c>
      <c r="AG499" s="63" t="s">
        <v>2791</v>
      </c>
      <c r="AH499" s="63" t="s">
        <v>304</v>
      </c>
      <c r="AI499" s="63" t="str">
        <f>VLOOKUP(G499,'Sheet 1 (2)'!$H$4:$AG$536,26,FALSE)</f>
        <v/>
      </c>
      <c r="AJ499" s="63" t="s">
        <v>329</v>
      </c>
      <c r="AK499" s="63" t="s">
        <v>304</v>
      </c>
      <c r="AL499" s="63" t="str">
        <f>VLOOKUP(G499,'Sheet 1 (2)'!$H$4:$AH$536,27,FALSE)</f>
        <v/>
      </c>
      <c r="AM499" s="72" t="s">
        <v>2792</v>
      </c>
      <c r="AN499" s="63">
        <v>1</v>
      </c>
      <c r="AO499" s="63">
        <f t="shared" si="57"/>
        <v>1</v>
      </c>
      <c r="AP499" s="71" t="s">
        <v>329</v>
      </c>
      <c r="AQ499" s="71" t="s">
        <v>329</v>
      </c>
      <c r="AR499" s="71" t="s">
        <v>329</v>
      </c>
    </row>
    <row r="500" spans="1:44" ht="15.75" customHeight="1">
      <c r="A500" s="63" t="s">
        <v>2782</v>
      </c>
      <c r="B500" s="63" t="s">
        <v>242</v>
      </c>
      <c r="C500" s="63" t="s">
        <v>2783</v>
      </c>
      <c r="D500" s="63" t="s">
        <v>243</v>
      </c>
      <c r="E500" s="63" t="s">
        <v>2784</v>
      </c>
      <c r="F500" s="63" t="s">
        <v>245</v>
      </c>
      <c r="G500" s="63" t="s">
        <v>2813</v>
      </c>
      <c r="H500" s="63" t="s">
        <v>2814</v>
      </c>
      <c r="I500" s="63" t="s">
        <v>329</v>
      </c>
      <c r="J500" s="63"/>
      <c r="K500" s="63"/>
      <c r="L500" s="63" t="s">
        <v>709</v>
      </c>
      <c r="M500" s="63" t="s">
        <v>2815</v>
      </c>
      <c r="N500" s="63" t="s">
        <v>304</v>
      </c>
      <c r="O500" s="63" t="str">
        <f>VLOOKUP(G500,'Sheet 1 (2)'!$H$4:$M$536,6,FALSE)</f>
        <v/>
      </c>
      <c r="P500" s="63" t="s">
        <v>2816</v>
      </c>
      <c r="Q500" s="63"/>
      <c r="R500" s="63" t="s">
        <v>498</v>
      </c>
      <c r="S500" s="63" t="s">
        <v>304</v>
      </c>
      <c r="T500" s="63" t="str">
        <f>VLOOKUP(G500,'Sheet 1 (2)'!$H$4:$O$536,8,FALSE)</f>
        <v/>
      </c>
      <c r="U500" s="63" t="str">
        <f t="shared" si="63"/>
        <v/>
      </c>
      <c r="V500" s="63"/>
      <c r="W500" s="63" t="s">
        <v>304</v>
      </c>
      <c r="X500" s="63" t="str">
        <f>VLOOKUP(G500,'Sheet 1 (2)'!$H$4:$Q$536,10,FALSE)</f>
        <v/>
      </c>
      <c r="Y500" s="63" t="str">
        <f t="shared" si="64"/>
        <v/>
      </c>
      <c r="Z500" s="63" t="s">
        <v>2817</v>
      </c>
      <c r="AA500" s="63" t="s">
        <v>304</v>
      </c>
      <c r="AB500" s="63" t="str">
        <f>VLOOKUP(G500,'Sheet 1 (2)'!$H$4:$S$536,12,FALSE)</f>
        <v/>
      </c>
      <c r="AC500" s="63" t="str">
        <f t="shared" si="65"/>
        <v/>
      </c>
      <c r="AD500" s="63" t="s">
        <v>304</v>
      </c>
      <c r="AE500" s="63" t="str">
        <f>VLOOKUP(G500,'Sheet 1 (2)'!$H$4:$AF$536,25,FALSE)</f>
        <v/>
      </c>
      <c r="AF500" s="63" t="s">
        <v>632</v>
      </c>
      <c r="AG500" s="63" t="s">
        <v>2791</v>
      </c>
      <c r="AH500" s="63" t="s">
        <v>304</v>
      </c>
      <c r="AI500" s="63" t="str">
        <f>VLOOKUP(G500,'Sheet 1 (2)'!$H$4:$AG$536,26,FALSE)</f>
        <v/>
      </c>
      <c r="AJ500" s="63" t="s">
        <v>329</v>
      </c>
      <c r="AK500" s="63" t="s">
        <v>304</v>
      </c>
      <c r="AL500" s="63" t="str">
        <f>VLOOKUP(G500,'Sheet 1 (2)'!$H$4:$AH$536,27,FALSE)</f>
        <v/>
      </c>
      <c r="AM500" s="72" t="s">
        <v>2792</v>
      </c>
      <c r="AN500" s="63">
        <v>1</v>
      </c>
      <c r="AO500" s="63">
        <f t="shared" si="57"/>
        <v>1</v>
      </c>
      <c r="AP500" s="71" t="s">
        <v>329</v>
      </c>
      <c r="AQ500" s="71" t="s">
        <v>329</v>
      </c>
      <c r="AR500" s="71" t="s">
        <v>329</v>
      </c>
    </row>
    <row r="501" spans="1:44" ht="15.75" customHeight="1">
      <c r="A501" s="63" t="s">
        <v>2782</v>
      </c>
      <c r="B501" s="63" t="s">
        <v>242</v>
      </c>
      <c r="C501" s="63" t="s">
        <v>2783</v>
      </c>
      <c r="D501" s="63" t="s">
        <v>243</v>
      </c>
      <c r="E501" s="63" t="s">
        <v>2784</v>
      </c>
      <c r="F501" s="63" t="s">
        <v>245</v>
      </c>
      <c r="G501" s="63" t="s">
        <v>2818</v>
      </c>
      <c r="H501" s="63" t="s">
        <v>2819</v>
      </c>
      <c r="I501" s="63" t="s">
        <v>329</v>
      </c>
      <c r="J501" s="63"/>
      <c r="K501" s="63"/>
      <c r="L501" s="63" t="s">
        <v>709</v>
      </c>
      <c r="M501" s="63" t="s">
        <v>2820</v>
      </c>
      <c r="N501" s="63" t="s">
        <v>304</v>
      </c>
      <c r="O501" s="63" t="str">
        <f>VLOOKUP(G501,'Sheet 1 (2)'!$H$4:$M$536,6,FALSE)</f>
        <v/>
      </c>
      <c r="P501" s="63" t="s">
        <v>2821</v>
      </c>
      <c r="Q501" s="63"/>
      <c r="R501" s="63" t="s">
        <v>498</v>
      </c>
      <c r="S501" s="63" t="s">
        <v>304</v>
      </c>
      <c r="T501" s="63" t="str">
        <f>VLOOKUP(G501,'Sheet 1 (2)'!$H$4:$O$536,8,FALSE)</f>
        <v/>
      </c>
      <c r="U501" s="63" t="str">
        <f t="shared" si="63"/>
        <v/>
      </c>
      <c r="V501" s="63" t="s">
        <v>2789</v>
      </c>
      <c r="W501" s="63" t="s">
        <v>304</v>
      </c>
      <c r="X501" s="63" t="str">
        <f>VLOOKUP(G501,'Sheet 1 (2)'!$H$4:$Q$536,10,FALSE)</f>
        <v/>
      </c>
      <c r="Y501" s="63" t="str">
        <f t="shared" si="64"/>
        <v/>
      </c>
      <c r="Z501" s="63" t="s">
        <v>2822</v>
      </c>
      <c r="AA501" s="63" t="s">
        <v>304</v>
      </c>
      <c r="AB501" s="63" t="str">
        <f>VLOOKUP(G501,'Sheet 1 (2)'!$H$4:$S$536,12,FALSE)</f>
        <v/>
      </c>
      <c r="AC501" s="63" t="str">
        <f t="shared" si="65"/>
        <v/>
      </c>
      <c r="AD501" s="63" t="s">
        <v>304</v>
      </c>
      <c r="AE501" s="63" t="str">
        <f>VLOOKUP(G501,'Sheet 1 (2)'!$H$4:$AF$536,25,FALSE)</f>
        <v/>
      </c>
      <c r="AF501" s="63" t="s">
        <v>632</v>
      </c>
      <c r="AG501" s="63" t="s">
        <v>2791</v>
      </c>
      <c r="AH501" s="63" t="s">
        <v>304</v>
      </c>
      <c r="AI501" s="63" t="str">
        <f>VLOOKUP(G501,'Sheet 1 (2)'!$H$4:$AG$536,26,FALSE)</f>
        <v/>
      </c>
      <c r="AJ501" s="63" t="s">
        <v>329</v>
      </c>
      <c r="AK501" s="63" t="s">
        <v>304</v>
      </c>
      <c r="AL501" s="63" t="str">
        <f>VLOOKUP(G501,'Sheet 1 (2)'!$H$4:$AH$536,27,FALSE)</f>
        <v/>
      </c>
      <c r="AM501" s="72" t="s">
        <v>2792</v>
      </c>
      <c r="AN501" s="63">
        <v>1</v>
      </c>
      <c r="AO501" s="63">
        <f t="shared" si="57"/>
        <v>1</v>
      </c>
      <c r="AP501" s="71"/>
      <c r="AQ501" s="71" t="s">
        <v>329</v>
      </c>
      <c r="AR501" s="71" t="s">
        <v>329</v>
      </c>
    </row>
    <row r="502" spans="1:44" ht="15.75" customHeight="1">
      <c r="A502" s="63" t="s">
        <v>2782</v>
      </c>
      <c r="B502" s="63" t="s">
        <v>242</v>
      </c>
      <c r="C502" s="63" t="s">
        <v>2783</v>
      </c>
      <c r="D502" s="63" t="s">
        <v>243</v>
      </c>
      <c r="E502" s="63" t="s">
        <v>2784</v>
      </c>
      <c r="F502" s="63" t="s">
        <v>245</v>
      </c>
      <c r="G502" s="63" t="s">
        <v>2823</v>
      </c>
      <c r="H502" s="63" t="s">
        <v>2824</v>
      </c>
      <c r="I502" s="63" t="s">
        <v>329</v>
      </c>
      <c r="J502" s="63"/>
      <c r="K502" s="63"/>
      <c r="L502" s="63" t="s">
        <v>709</v>
      </c>
      <c r="M502" s="63" t="s">
        <v>2825</v>
      </c>
      <c r="N502" s="63" t="s">
        <v>304</v>
      </c>
      <c r="O502" s="63" t="str">
        <f>VLOOKUP(G502,'Sheet 1 (2)'!$H$4:$M$536,6,FALSE)</f>
        <v/>
      </c>
      <c r="P502" s="74" t="s">
        <v>2826</v>
      </c>
      <c r="Q502" s="63"/>
      <c r="R502" s="63" t="s">
        <v>498</v>
      </c>
      <c r="S502" s="63" t="s">
        <v>304</v>
      </c>
      <c r="T502" s="63" t="str">
        <f>VLOOKUP(G502,'Sheet 1 (2)'!$H$4:$O$536,8,FALSE)</f>
        <v/>
      </c>
      <c r="U502" s="63" t="str">
        <f t="shared" si="63"/>
        <v/>
      </c>
      <c r="V502" s="63" t="s">
        <v>2789</v>
      </c>
      <c r="W502" s="63" t="s">
        <v>304</v>
      </c>
      <c r="X502" s="63" t="str">
        <f>VLOOKUP(G502,'Sheet 1 (2)'!$H$4:$Q$536,10,FALSE)</f>
        <v/>
      </c>
      <c r="Y502" s="63" t="str">
        <f t="shared" si="64"/>
        <v/>
      </c>
      <c r="Z502" s="63" t="s">
        <v>2827</v>
      </c>
      <c r="AA502" s="63" t="s">
        <v>304</v>
      </c>
      <c r="AB502" s="63" t="str">
        <f>VLOOKUP(G502,'Sheet 1 (2)'!$H$4:$S$536,12,FALSE)</f>
        <v/>
      </c>
      <c r="AC502" s="63" t="str">
        <f t="shared" si="65"/>
        <v/>
      </c>
      <c r="AD502" s="63" t="s">
        <v>304</v>
      </c>
      <c r="AE502" s="63" t="str">
        <f>VLOOKUP(G502,'Sheet 1 (2)'!$H$4:$AF$536,25,FALSE)</f>
        <v/>
      </c>
      <c r="AF502" s="63" t="s">
        <v>632</v>
      </c>
      <c r="AG502" s="63" t="s">
        <v>2791</v>
      </c>
      <c r="AH502" s="63" t="s">
        <v>304</v>
      </c>
      <c r="AI502" s="63" t="str">
        <f>VLOOKUP(G502,'Sheet 1 (2)'!$H$4:$AG$536,26,FALSE)</f>
        <v/>
      </c>
      <c r="AJ502" s="63" t="s">
        <v>329</v>
      </c>
      <c r="AK502" s="63" t="s">
        <v>304</v>
      </c>
      <c r="AL502" s="63" t="str">
        <f>VLOOKUP(G502,'Sheet 1 (2)'!$H$4:$AH$536,27,FALSE)</f>
        <v/>
      </c>
      <c r="AM502" s="72" t="s">
        <v>2792</v>
      </c>
      <c r="AN502" s="63">
        <v>1</v>
      </c>
      <c r="AO502" s="63">
        <f t="shared" si="57"/>
        <v>1</v>
      </c>
      <c r="AP502" s="71" t="s">
        <v>329</v>
      </c>
      <c r="AQ502" s="71" t="s">
        <v>329</v>
      </c>
      <c r="AR502" s="71" t="s">
        <v>329</v>
      </c>
    </row>
    <row r="503" spans="1:44" ht="15.75" customHeight="1">
      <c r="A503" s="63" t="s">
        <v>2782</v>
      </c>
      <c r="B503" s="63" t="s">
        <v>242</v>
      </c>
      <c r="C503" s="63" t="s">
        <v>2783</v>
      </c>
      <c r="D503" s="63" t="s">
        <v>243</v>
      </c>
      <c r="E503" s="63" t="s">
        <v>2784</v>
      </c>
      <c r="F503" s="63" t="s">
        <v>245</v>
      </c>
      <c r="G503" s="63" t="s">
        <v>2828</v>
      </c>
      <c r="H503" s="63" t="s">
        <v>2829</v>
      </c>
      <c r="I503" s="63" t="s">
        <v>329</v>
      </c>
      <c r="J503" s="63"/>
      <c r="K503" s="63"/>
      <c r="L503" s="63" t="s">
        <v>709</v>
      </c>
      <c r="M503" s="63" t="s">
        <v>2830</v>
      </c>
      <c r="N503" s="63" t="s">
        <v>304</v>
      </c>
      <c r="O503" s="63" t="str">
        <f>VLOOKUP(G503,'Sheet 1 (2)'!$H$4:$M$536,6,FALSE)</f>
        <v/>
      </c>
      <c r="P503" s="63" t="s">
        <v>2831</v>
      </c>
      <c r="Q503" s="63"/>
      <c r="R503" s="63" t="s">
        <v>498</v>
      </c>
      <c r="S503" s="63" t="s">
        <v>304</v>
      </c>
      <c r="T503" s="63" t="str">
        <f>VLOOKUP(G503,'Sheet 1 (2)'!$H$4:$O$536,8,FALSE)</f>
        <v/>
      </c>
      <c r="U503" s="63" t="str">
        <f t="shared" si="63"/>
        <v/>
      </c>
      <c r="V503" s="63" t="s">
        <v>2789</v>
      </c>
      <c r="W503" s="63" t="s">
        <v>304</v>
      </c>
      <c r="X503" s="63" t="str">
        <f>VLOOKUP(G503,'Sheet 1 (2)'!$H$4:$Q$536,10,FALSE)</f>
        <v/>
      </c>
      <c r="Y503" s="63" t="str">
        <f t="shared" si="64"/>
        <v/>
      </c>
      <c r="Z503" s="63" t="s">
        <v>2832</v>
      </c>
      <c r="AA503" s="63" t="s">
        <v>304</v>
      </c>
      <c r="AB503" s="63" t="str">
        <f>VLOOKUP(G503,'Sheet 1 (2)'!$H$4:$S$536,12,FALSE)</f>
        <v/>
      </c>
      <c r="AC503" s="63" t="str">
        <f t="shared" si="65"/>
        <v/>
      </c>
      <c r="AD503" s="63" t="s">
        <v>304</v>
      </c>
      <c r="AE503" s="63" t="str">
        <f>VLOOKUP(G503,'Sheet 1 (2)'!$H$4:$AF$536,25,FALSE)</f>
        <v/>
      </c>
      <c r="AF503" s="63" t="s">
        <v>429</v>
      </c>
      <c r="AG503" s="63" t="s">
        <v>2791</v>
      </c>
      <c r="AH503" s="63" t="s">
        <v>304</v>
      </c>
      <c r="AI503" s="63" t="str">
        <f>VLOOKUP(G503,'Sheet 1 (2)'!$H$4:$AG$536,26,FALSE)</f>
        <v/>
      </c>
      <c r="AJ503" s="63" t="s">
        <v>329</v>
      </c>
      <c r="AK503" s="63" t="s">
        <v>304</v>
      </c>
      <c r="AL503" s="63" t="str">
        <f>VLOOKUP(G503,'Sheet 1 (2)'!$H$4:$AH$536,27,FALSE)</f>
        <v/>
      </c>
      <c r="AM503" s="72" t="s">
        <v>2792</v>
      </c>
      <c r="AN503" s="63">
        <v>1</v>
      </c>
      <c r="AO503" s="63">
        <f t="shared" si="57"/>
        <v>1</v>
      </c>
      <c r="AP503" s="71" t="s">
        <v>329</v>
      </c>
      <c r="AQ503" s="71" t="s">
        <v>329</v>
      </c>
      <c r="AR503" s="71" t="s">
        <v>329</v>
      </c>
    </row>
    <row r="504" spans="1:44" ht="15.75" customHeight="1">
      <c r="A504" s="63" t="s">
        <v>2782</v>
      </c>
      <c r="B504" s="63" t="s">
        <v>242</v>
      </c>
      <c r="C504" s="63" t="s">
        <v>2783</v>
      </c>
      <c r="D504" s="63" t="s">
        <v>243</v>
      </c>
      <c r="E504" s="63" t="s">
        <v>2784</v>
      </c>
      <c r="F504" s="63" t="s">
        <v>245</v>
      </c>
      <c r="G504" s="63" t="s">
        <v>2833</v>
      </c>
      <c r="H504" s="63" t="s">
        <v>2834</v>
      </c>
      <c r="I504" s="63" t="s">
        <v>329</v>
      </c>
      <c r="J504" s="63"/>
      <c r="K504" s="63"/>
      <c r="L504" s="63" t="s">
        <v>709</v>
      </c>
      <c r="M504" s="63" t="s">
        <v>2835</v>
      </c>
      <c r="N504" s="63" t="s">
        <v>304</v>
      </c>
      <c r="O504" s="63" t="str">
        <f>VLOOKUP(G504,'Sheet 1 (2)'!$H$4:$M$536,6,FALSE)</f>
        <v/>
      </c>
      <c r="P504" s="63" t="s">
        <v>2836</v>
      </c>
      <c r="Q504" s="63"/>
      <c r="R504" s="63" t="s">
        <v>498</v>
      </c>
      <c r="S504" s="63" t="s">
        <v>304</v>
      </c>
      <c r="T504" s="63" t="str">
        <f>VLOOKUP(G504,'Sheet 1 (2)'!$H$4:$O$536,8,FALSE)</f>
        <v/>
      </c>
      <c r="U504" s="63" t="str">
        <f t="shared" si="63"/>
        <v/>
      </c>
      <c r="V504" s="63" t="s">
        <v>2789</v>
      </c>
      <c r="W504" s="63" t="s">
        <v>304</v>
      </c>
      <c r="X504" s="63" t="str">
        <f>VLOOKUP(G504,'Sheet 1 (2)'!$H$4:$Q$536,10,FALSE)</f>
        <v/>
      </c>
      <c r="Y504" s="63" t="str">
        <f t="shared" si="64"/>
        <v/>
      </c>
      <c r="Z504" s="63" t="s">
        <v>2837</v>
      </c>
      <c r="AA504" s="63" t="s">
        <v>304</v>
      </c>
      <c r="AB504" s="63" t="str">
        <f>VLOOKUP(G504,'Sheet 1 (2)'!$H$4:$S$536,12,FALSE)</f>
        <v/>
      </c>
      <c r="AC504" s="63" t="str">
        <f t="shared" si="65"/>
        <v/>
      </c>
      <c r="AD504" s="63" t="s">
        <v>304</v>
      </c>
      <c r="AE504" s="63" t="str">
        <f>VLOOKUP(G504,'Sheet 1 (2)'!$H$4:$AF$536,25,FALSE)</f>
        <v/>
      </c>
      <c r="AF504" s="63" t="s">
        <v>429</v>
      </c>
      <c r="AG504" s="63" t="s">
        <v>2791</v>
      </c>
      <c r="AH504" s="63" t="s">
        <v>304</v>
      </c>
      <c r="AI504" s="63" t="str">
        <f>VLOOKUP(G504,'Sheet 1 (2)'!$H$4:$AG$536,26,FALSE)</f>
        <v/>
      </c>
      <c r="AJ504" s="63" t="s">
        <v>329</v>
      </c>
      <c r="AK504" s="63" t="s">
        <v>304</v>
      </c>
      <c r="AL504" s="63" t="str">
        <f>VLOOKUP(G504,'Sheet 1 (2)'!$H$4:$AH$536,27,FALSE)</f>
        <v/>
      </c>
      <c r="AM504" s="72" t="s">
        <v>2792</v>
      </c>
      <c r="AN504" s="63">
        <v>1</v>
      </c>
      <c r="AO504" s="63">
        <f t="shared" si="57"/>
        <v>1</v>
      </c>
      <c r="AP504" s="71" t="s">
        <v>329</v>
      </c>
      <c r="AQ504" s="71" t="s">
        <v>329</v>
      </c>
      <c r="AR504" s="71" t="s">
        <v>329</v>
      </c>
    </row>
    <row r="505" spans="1:44" ht="15.75" customHeight="1">
      <c r="A505" s="63" t="s">
        <v>2782</v>
      </c>
      <c r="B505" s="63" t="s">
        <v>242</v>
      </c>
      <c r="C505" s="63" t="s">
        <v>2783</v>
      </c>
      <c r="D505" s="63" t="s">
        <v>243</v>
      </c>
      <c r="E505" s="63" t="s">
        <v>2784</v>
      </c>
      <c r="F505" s="63" t="s">
        <v>245</v>
      </c>
      <c r="G505" s="63" t="s">
        <v>2838</v>
      </c>
      <c r="H505" s="63" t="s">
        <v>2839</v>
      </c>
      <c r="I505" s="63" t="s">
        <v>301</v>
      </c>
      <c r="J505" s="63"/>
      <c r="K505" s="63"/>
      <c r="L505" s="63" t="s">
        <v>709</v>
      </c>
      <c r="M505" s="63" t="s">
        <v>2840</v>
      </c>
      <c r="N505" s="63" t="s">
        <v>304</v>
      </c>
      <c r="O505" s="63" t="str">
        <f>VLOOKUP(G505,'Sheet 1 (2)'!$H$4:$M$536,6,FALSE)</f>
        <v/>
      </c>
      <c r="P505" s="63" t="s">
        <v>2841</v>
      </c>
      <c r="Q505" s="63"/>
      <c r="R505" s="63" t="s">
        <v>498</v>
      </c>
      <c r="S505" s="63" t="s">
        <v>304</v>
      </c>
      <c r="T505" s="63" t="str">
        <f>VLOOKUP(G505,'Sheet 1 (2)'!$H$4:$O$536,8,FALSE)</f>
        <v/>
      </c>
      <c r="U505" s="63" t="str">
        <f t="shared" si="63"/>
        <v/>
      </c>
      <c r="V505" s="63" t="s">
        <v>2789</v>
      </c>
      <c r="W505" s="63" t="s">
        <v>304</v>
      </c>
      <c r="X505" s="63" t="str">
        <f>VLOOKUP(G505,'Sheet 1 (2)'!$H$4:$Q$536,10,FALSE)</f>
        <v/>
      </c>
      <c r="Y505" s="63" t="str">
        <f t="shared" si="64"/>
        <v/>
      </c>
      <c r="Z505" s="63" t="s">
        <v>2842</v>
      </c>
      <c r="AA505" s="63" t="s">
        <v>304</v>
      </c>
      <c r="AB505" s="63" t="str">
        <f>VLOOKUP(G505,'Sheet 1 (2)'!$H$4:$S$536,12,FALSE)</f>
        <v/>
      </c>
      <c r="AC505" s="63" t="str">
        <f t="shared" si="65"/>
        <v/>
      </c>
      <c r="AD505" s="63" t="s">
        <v>304</v>
      </c>
      <c r="AE505" s="63" t="str">
        <f>VLOOKUP(G505,'Sheet 1 (2)'!$H$4:$AF$536,25,FALSE)</f>
        <v/>
      </c>
      <c r="AF505" s="63" t="s">
        <v>632</v>
      </c>
      <c r="AG505" s="63" t="s">
        <v>2791</v>
      </c>
      <c r="AH505" s="63" t="s">
        <v>304</v>
      </c>
      <c r="AI505" s="63" t="str">
        <f>VLOOKUP(G505,'Sheet 1 (2)'!$H$4:$AG$536,26,FALSE)</f>
        <v/>
      </c>
      <c r="AJ505" s="63" t="s">
        <v>329</v>
      </c>
      <c r="AK505" s="63" t="s">
        <v>304</v>
      </c>
      <c r="AL505" s="63" t="str">
        <f>VLOOKUP(G505,'Sheet 1 (2)'!$H$4:$AH$536,27,FALSE)</f>
        <v/>
      </c>
      <c r="AM505" s="72" t="s">
        <v>2792</v>
      </c>
      <c r="AN505" s="63">
        <v>1</v>
      </c>
      <c r="AO505" s="63">
        <f t="shared" si="57"/>
        <v>1</v>
      </c>
      <c r="AP505" s="71" t="s">
        <v>329</v>
      </c>
      <c r="AQ505" s="71" t="s">
        <v>329</v>
      </c>
      <c r="AR505" s="71" t="s">
        <v>329</v>
      </c>
    </row>
    <row r="506" spans="1:44" ht="15.75" customHeight="1">
      <c r="A506" s="63" t="s">
        <v>2782</v>
      </c>
      <c r="B506" s="63" t="s">
        <v>242</v>
      </c>
      <c r="C506" s="63" t="s">
        <v>2783</v>
      </c>
      <c r="D506" s="63" t="s">
        <v>243</v>
      </c>
      <c r="E506" s="63" t="s">
        <v>2784</v>
      </c>
      <c r="F506" s="63" t="s">
        <v>245</v>
      </c>
      <c r="G506" s="63" t="s">
        <v>2843</v>
      </c>
      <c r="H506" s="63" t="s">
        <v>2844</v>
      </c>
      <c r="I506" s="63" t="s">
        <v>301</v>
      </c>
      <c r="J506" s="63"/>
      <c r="K506" s="63"/>
      <c r="L506" s="63" t="s">
        <v>709</v>
      </c>
      <c r="M506" s="63" t="s">
        <v>2845</v>
      </c>
      <c r="N506" s="63" t="s">
        <v>304</v>
      </c>
      <c r="O506" s="63" t="str">
        <f>VLOOKUP(G506,'Sheet 1 (2)'!$H$4:$M$536,6,FALSE)</f>
        <v/>
      </c>
      <c r="P506" s="63" t="s">
        <v>2846</v>
      </c>
      <c r="Q506" s="63"/>
      <c r="R506" s="63" t="s">
        <v>498</v>
      </c>
      <c r="S506" s="63" t="s">
        <v>304</v>
      </c>
      <c r="T506" s="63" t="str">
        <f>VLOOKUP(G506,'Sheet 1 (2)'!$H$4:$O$536,8,FALSE)</f>
        <v/>
      </c>
      <c r="U506" s="63" t="str">
        <f t="shared" si="63"/>
        <v/>
      </c>
      <c r="V506" s="63" t="s">
        <v>2789</v>
      </c>
      <c r="W506" s="63" t="s">
        <v>304</v>
      </c>
      <c r="X506" s="63" t="str">
        <f>VLOOKUP(G506,'Sheet 1 (2)'!$H$4:$Q$536,10,FALSE)</f>
        <v/>
      </c>
      <c r="Y506" s="63" t="str">
        <f t="shared" si="64"/>
        <v/>
      </c>
      <c r="Z506" s="63" t="s">
        <v>2847</v>
      </c>
      <c r="AA506" s="63" t="s">
        <v>304</v>
      </c>
      <c r="AB506" s="63" t="str">
        <f>VLOOKUP(G506,'Sheet 1 (2)'!$H$4:$S$536,12,FALSE)</f>
        <v/>
      </c>
      <c r="AC506" s="63" t="str">
        <f t="shared" si="65"/>
        <v/>
      </c>
      <c r="AD506" s="63" t="s">
        <v>304</v>
      </c>
      <c r="AE506" s="63" t="str">
        <f>VLOOKUP(G506,'Sheet 1 (2)'!$H$4:$AF$536,25,FALSE)</f>
        <v/>
      </c>
      <c r="AF506" s="63" t="s">
        <v>632</v>
      </c>
      <c r="AG506" s="63" t="s">
        <v>2791</v>
      </c>
      <c r="AH506" s="63" t="s">
        <v>304</v>
      </c>
      <c r="AI506" s="63" t="str">
        <f>VLOOKUP(G506,'Sheet 1 (2)'!$H$4:$AG$536,26,FALSE)</f>
        <v/>
      </c>
      <c r="AJ506" s="63" t="s">
        <v>329</v>
      </c>
      <c r="AK506" s="63" t="s">
        <v>304</v>
      </c>
      <c r="AL506" s="63" t="str">
        <f>VLOOKUP(G506,'Sheet 1 (2)'!$H$4:$AH$536,27,FALSE)</f>
        <v/>
      </c>
      <c r="AM506" s="72" t="s">
        <v>2792</v>
      </c>
      <c r="AN506" s="63">
        <v>1</v>
      </c>
      <c r="AO506" s="63">
        <f t="shared" si="57"/>
        <v>1</v>
      </c>
      <c r="AP506" s="71" t="s">
        <v>329</v>
      </c>
      <c r="AQ506" s="71" t="s">
        <v>329</v>
      </c>
      <c r="AR506" s="71" t="s">
        <v>329</v>
      </c>
    </row>
    <row r="507" spans="1:44" ht="15.75" customHeight="1">
      <c r="A507" s="63" t="s">
        <v>2782</v>
      </c>
      <c r="B507" s="63" t="s">
        <v>242</v>
      </c>
      <c r="C507" s="63" t="s">
        <v>2783</v>
      </c>
      <c r="D507" s="63" t="s">
        <v>243</v>
      </c>
      <c r="E507" s="63" t="s">
        <v>2848</v>
      </c>
      <c r="F507" s="63" t="s">
        <v>246</v>
      </c>
      <c r="G507" s="63" t="s">
        <v>2849</v>
      </c>
      <c r="H507" s="63" t="s">
        <v>2850</v>
      </c>
      <c r="I507" s="63" t="s">
        <v>329</v>
      </c>
      <c r="J507" s="63"/>
      <c r="K507" s="63"/>
      <c r="L507" s="63" t="s">
        <v>709</v>
      </c>
      <c r="M507" s="63" t="s">
        <v>2851</v>
      </c>
      <c r="N507" s="63" t="s">
        <v>304</v>
      </c>
      <c r="O507" s="63" t="str">
        <f>VLOOKUP(G507,'Sheet 1 (2)'!$H$4:$M$536,6,FALSE)</f>
        <v/>
      </c>
      <c r="P507" s="63" t="s">
        <v>2852</v>
      </c>
      <c r="Q507" s="63"/>
      <c r="R507" s="63" t="s">
        <v>498</v>
      </c>
      <c r="S507" s="63" t="s">
        <v>304</v>
      </c>
      <c r="T507" s="63" t="str">
        <f>VLOOKUP(G507,'Sheet 1 (2)'!$H$4:$O$536,8,FALSE)</f>
        <v/>
      </c>
      <c r="U507" s="63" t="str">
        <f t="shared" si="63"/>
        <v/>
      </c>
      <c r="V507" s="63" t="s">
        <v>2789</v>
      </c>
      <c r="W507" s="63" t="s">
        <v>304</v>
      </c>
      <c r="X507" s="63" t="str">
        <f>VLOOKUP(G507,'Sheet 1 (2)'!$H$4:$Q$536,10,FALSE)</f>
        <v/>
      </c>
      <c r="Y507" s="63" t="str">
        <f t="shared" si="64"/>
        <v/>
      </c>
      <c r="Z507" s="63" t="s">
        <v>2853</v>
      </c>
      <c r="AA507" s="63" t="s">
        <v>304</v>
      </c>
      <c r="AB507" s="63" t="str">
        <f>VLOOKUP(G507,'Sheet 1 (2)'!$H$4:$S$536,12,FALSE)</f>
        <v/>
      </c>
      <c r="AC507" s="63" t="str">
        <f t="shared" si="65"/>
        <v/>
      </c>
      <c r="AD507" s="63" t="s">
        <v>304</v>
      </c>
      <c r="AE507" s="63" t="str">
        <f>VLOOKUP(G507,'Sheet 1 (2)'!$H$4:$AF$536,25,FALSE)</f>
        <v/>
      </c>
      <c r="AF507" s="63" t="s">
        <v>429</v>
      </c>
      <c r="AG507" s="63" t="s">
        <v>2791</v>
      </c>
      <c r="AH507" s="63" t="s">
        <v>304</v>
      </c>
      <c r="AI507" s="63" t="str">
        <f>VLOOKUP(G507,'Sheet 1 (2)'!$H$4:$AG$536,26,FALSE)</f>
        <v/>
      </c>
      <c r="AJ507" s="63" t="s">
        <v>329</v>
      </c>
      <c r="AK507" s="63" t="s">
        <v>304</v>
      </c>
      <c r="AL507" s="63" t="str">
        <f>VLOOKUP(G507,'Sheet 1 (2)'!$H$4:$AH$536,27,FALSE)</f>
        <v/>
      </c>
      <c r="AM507" s="72" t="s">
        <v>2792</v>
      </c>
      <c r="AN507" s="63">
        <v>1</v>
      </c>
      <c r="AO507" s="63">
        <f t="shared" si="57"/>
        <v>1</v>
      </c>
      <c r="AP507" s="71" t="s">
        <v>329</v>
      </c>
      <c r="AQ507" s="71" t="s">
        <v>329</v>
      </c>
      <c r="AR507" s="71" t="s">
        <v>329</v>
      </c>
    </row>
    <row r="508" spans="1:44" ht="15.75" customHeight="1">
      <c r="A508" s="63" t="s">
        <v>2782</v>
      </c>
      <c r="B508" s="63" t="s">
        <v>242</v>
      </c>
      <c r="C508" s="63" t="s">
        <v>2783</v>
      </c>
      <c r="D508" s="63" t="s">
        <v>243</v>
      </c>
      <c r="E508" s="63" t="s">
        <v>2848</v>
      </c>
      <c r="F508" s="63" t="s">
        <v>246</v>
      </c>
      <c r="G508" s="63" t="s">
        <v>2854</v>
      </c>
      <c r="H508" s="63" t="s">
        <v>2855</v>
      </c>
      <c r="I508" s="63" t="s">
        <v>301</v>
      </c>
      <c r="J508" s="63"/>
      <c r="K508" s="63"/>
      <c r="L508" s="63" t="s">
        <v>709</v>
      </c>
      <c r="M508" s="63" t="s">
        <v>2856</v>
      </c>
      <c r="N508" s="63" t="s">
        <v>304</v>
      </c>
      <c r="O508" s="63" t="str">
        <f>VLOOKUP(G508,'Sheet 1 (2)'!$H$4:$M$536,6,FALSE)</f>
        <v/>
      </c>
      <c r="P508" s="63" t="s">
        <v>2857</v>
      </c>
      <c r="Q508" s="63"/>
      <c r="R508" s="63" t="s">
        <v>498</v>
      </c>
      <c r="S508" s="63" t="s">
        <v>304</v>
      </c>
      <c r="T508" s="63" t="str">
        <f>VLOOKUP(G508,'Sheet 1 (2)'!$H$4:$O$536,8,FALSE)</f>
        <v/>
      </c>
      <c r="U508" s="63" t="str">
        <f t="shared" si="63"/>
        <v/>
      </c>
      <c r="V508" s="63" t="s">
        <v>2789</v>
      </c>
      <c r="W508" s="63" t="s">
        <v>304</v>
      </c>
      <c r="X508" s="63" t="str">
        <f>VLOOKUP(G508,'Sheet 1 (2)'!$H$4:$Q$536,10,FALSE)</f>
        <v/>
      </c>
      <c r="Y508" s="63" t="str">
        <f t="shared" si="64"/>
        <v/>
      </c>
      <c r="Z508" s="63" t="s">
        <v>2858</v>
      </c>
      <c r="AA508" s="63" t="s">
        <v>304</v>
      </c>
      <c r="AB508" s="63" t="str">
        <f>VLOOKUP(G508,'Sheet 1 (2)'!$H$4:$S$536,12,FALSE)</f>
        <v/>
      </c>
      <c r="AC508" s="63" t="str">
        <f t="shared" si="65"/>
        <v/>
      </c>
      <c r="AD508" s="63" t="s">
        <v>304</v>
      </c>
      <c r="AE508" s="63" t="str">
        <f>VLOOKUP(G508,'Sheet 1 (2)'!$H$4:$AF$536,25,FALSE)</f>
        <v/>
      </c>
      <c r="AF508" s="63" t="s">
        <v>429</v>
      </c>
      <c r="AG508" s="63" t="s">
        <v>2791</v>
      </c>
      <c r="AH508" s="63" t="s">
        <v>304</v>
      </c>
      <c r="AI508" s="63" t="str">
        <f>VLOOKUP(G508,'Sheet 1 (2)'!$H$4:$AG$536,26,FALSE)</f>
        <v/>
      </c>
      <c r="AJ508" s="63" t="s">
        <v>329</v>
      </c>
      <c r="AK508" s="63" t="s">
        <v>304</v>
      </c>
      <c r="AL508" s="63" t="str">
        <f>VLOOKUP(G508,'Sheet 1 (2)'!$H$4:$AH$536,27,FALSE)</f>
        <v/>
      </c>
      <c r="AM508" s="72" t="s">
        <v>2792</v>
      </c>
      <c r="AN508" s="63">
        <v>1</v>
      </c>
      <c r="AO508" s="63">
        <f t="shared" si="57"/>
        <v>1</v>
      </c>
      <c r="AP508" s="71" t="s">
        <v>329</v>
      </c>
      <c r="AQ508" s="71" t="s">
        <v>329</v>
      </c>
      <c r="AR508" s="71" t="s">
        <v>329</v>
      </c>
    </row>
    <row r="509" spans="1:44" ht="15.75" customHeight="1">
      <c r="A509" s="63" t="s">
        <v>2782</v>
      </c>
      <c r="B509" s="63" t="s">
        <v>242</v>
      </c>
      <c r="C509" s="63" t="s">
        <v>2783</v>
      </c>
      <c r="D509" s="63" t="s">
        <v>243</v>
      </c>
      <c r="E509" s="63" t="s">
        <v>2848</v>
      </c>
      <c r="F509" s="63" t="s">
        <v>246</v>
      </c>
      <c r="G509" s="63" t="s">
        <v>2859</v>
      </c>
      <c r="H509" s="63" t="s">
        <v>2860</v>
      </c>
      <c r="I509" s="63" t="s">
        <v>301</v>
      </c>
      <c r="J509" s="63"/>
      <c r="K509" s="63"/>
      <c r="L509" s="63" t="s">
        <v>709</v>
      </c>
      <c r="M509" s="63" t="s">
        <v>2861</v>
      </c>
      <c r="N509" s="63" t="s">
        <v>304</v>
      </c>
      <c r="O509" s="63" t="str">
        <f>VLOOKUP(G509,'Sheet 1 (2)'!$H$4:$M$536,6,FALSE)</f>
        <v/>
      </c>
      <c r="P509" s="63" t="s">
        <v>2862</v>
      </c>
      <c r="Q509" s="63"/>
      <c r="R509" s="63" t="s">
        <v>498</v>
      </c>
      <c r="S509" s="63" t="s">
        <v>304</v>
      </c>
      <c r="T509" s="63" t="str">
        <f>VLOOKUP(G509,'Sheet 1 (2)'!$H$4:$O$536,8,FALSE)</f>
        <v/>
      </c>
      <c r="U509" s="63" t="str">
        <f t="shared" si="63"/>
        <v/>
      </c>
      <c r="V509" s="63" t="s">
        <v>2789</v>
      </c>
      <c r="W509" s="63" t="s">
        <v>304</v>
      </c>
      <c r="X509" s="63" t="str">
        <f>VLOOKUP(G509,'Sheet 1 (2)'!$H$4:$Q$536,10,FALSE)</f>
        <v/>
      </c>
      <c r="Y509" s="63" t="str">
        <f t="shared" si="64"/>
        <v/>
      </c>
      <c r="Z509" s="63" t="s">
        <v>2863</v>
      </c>
      <c r="AA509" s="63" t="s">
        <v>304</v>
      </c>
      <c r="AB509" s="63" t="str">
        <f>VLOOKUP(G509,'Sheet 1 (2)'!$H$4:$S$536,12,FALSE)</f>
        <v/>
      </c>
      <c r="AC509" s="63" t="str">
        <f t="shared" si="65"/>
        <v/>
      </c>
      <c r="AD509" s="63" t="s">
        <v>304</v>
      </c>
      <c r="AE509" s="63" t="str">
        <f>VLOOKUP(G509,'Sheet 1 (2)'!$H$4:$AF$536,25,FALSE)</f>
        <v/>
      </c>
      <c r="AF509" s="63" t="s">
        <v>429</v>
      </c>
      <c r="AG509" s="63" t="s">
        <v>2791</v>
      </c>
      <c r="AH509" s="63" t="s">
        <v>304</v>
      </c>
      <c r="AI509" s="63" t="str">
        <f>VLOOKUP(G509,'Sheet 1 (2)'!$H$4:$AG$536,26,FALSE)</f>
        <v/>
      </c>
      <c r="AJ509" s="63" t="s">
        <v>329</v>
      </c>
      <c r="AK509" s="63" t="s">
        <v>304</v>
      </c>
      <c r="AL509" s="63" t="str">
        <f>VLOOKUP(G509,'Sheet 1 (2)'!$H$4:$AH$536,27,FALSE)</f>
        <v/>
      </c>
      <c r="AM509" s="72" t="s">
        <v>2792</v>
      </c>
      <c r="AN509" s="63">
        <v>1</v>
      </c>
      <c r="AO509" s="63">
        <f t="shared" si="57"/>
        <v>1</v>
      </c>
      <c r="AP509" s="71" t="s">
        <v>329</v>
      </c>
      <c r="AQ509" s="71" t="s">
        <v>329</v>
      </c>
      <c r="AR509" s="71" t="s">
        <v>329</v>
      </c>
    </row>
    <row r="510" spans="1:44" ht="15.75" customHeight="1">
      <c r="A510" s="63" t="s">
        <v>2782</v>
      </c>
      <c r="B510" s="63" t="s">
        <v>242</v>
      </c>
      <c r="C510" s="63" t="s">
        <v>2783</v>
      </c>
      <c r="D510" s="63" t="s">
        <v>243</v>
      </c>
      <c r="E510" s="63" t="s">
        <v>2848</v>
      </c>
      <c r="F510" s="63" t="s">
        <v>246</v>
      </c>
      <c r="G510" s="63" t="s">
        <v>2864</v>
      </c>
      <c r="H510" s="63" t="s">
        <v>2865</v>
      </c>
      <c r="I510" s="63" t="s">
        <v>329</v>
      </c>
      <c r="J510" s="63"/>
      <c r="K510" s="63"/>
      <c r="L510" s="63" t="s">
        <v>709</v>
      </c>
      <c r="M510" s="63" t="s">
        <v>2866</v>
      </c>
      <c r="N510" s="63" t="s">
        <v>304</v>
      </c>
      <c r="O510" s="63" t="str">
        <f>VLOOKUP(G510,'Sheet 1 (2)'!$H$4:$M$536,6,FALSE)</f>
        <v/>
      </c>
      <c r="P510" s="63" t="s">
        <v>2867</v>
      </c>
      <c r="Q510" s="63"/>
      <c r="R510" s="63" t="s">
        <v>498</v>
      </c>
      <c r="S510" s="63" t="s">
        <v>304</v>
      </c>
      <c r="T510" s="63" t="str">
        <f>VLOOKUP(G510,'Sheet 1 (2)'!$H$4:$O$536,8,FALSE)</f>
        <v/>
      </c>
      <c r="U510" s="63" t="str">
        <f t="shared" si="63"/>
        <v/>
      </c>
      <c r="V510" s="63" t="s">
        <v>2789</v>
      </c>
      <c r="W510" s="63" t="s">
        <v>304</v>
      </c>
      <c r="X510" s="63" t="str">
        <f>VLOOKUP(G510,'Sheet 1 (2)'!$H$4:$Q$536,10,FALSE)</f>
        <v/>
      </c>
      <c r="Y510" s="63" t="str">
        <f t="shared" si="64"/>
        <v/>
      </c>
      <c r="Z510" s="63" t="s">
        <v>2868</v>
      </c>
      <c r="AA510" s="63" t="s">
        <v>304</v>
      </c>
      <c r="AB510" s="63" t="str">
        <f>VLOOKUP(G510,'Sheet 1 (2)'!$H$4:$S$536,12,FALSE)</f>
        <v/>
      </c>
      <c r="AC510" s="63" t="str">
        <f t="shared" si="65"/>
        <v/>
      </c>
      <c r="AD510" s="63" t="s">
        <v>304</v>
      </c>
      <c r="AE510" s="63" t="str">
        <f>VLOOKUP(G510,'Sheet 1 (2)'!$H$4:$AF$536,25,FALSE)</f>
        <v/>
      </c>
      <c r="AF510" s="63" t="s">
        <v>429</v>
      </c>
      <c r="AG510" s="63" t="s">
        <v>2791</v>
      </c>
      <c r="AH510" s="63" t="s">
        <v>304</v>
      </c>
      <c r="AI510" s="63" t="str">
        <f>VLOOKUP(G510,'Sheet 1 (2)'!$H$4:$AG$536,26,FALSE)</f>
        <v/>
      </c>
      <c r="AJ510" s="63" t="s">
        <v>329</v>
      </c>
      <c r="AK510" s="63" t="s">
        <v>304</v>
      </c>
      <c r="AL510" s="63" t="str">
        <f>VLOOKUP(G510,'Sheet 1 (2)'!$H$4:$AH$536,27,FALSE)</f>
        <v/>
      </c>
      <c r="AM510" s="72" t="s">
        <v>2792</v>
      </c>
      <c r="AN510" s="63">
        <v>1</v>
      </c>
      <c r="AO510" s="63">
        <f t="shared" si="57"/>
        <v>1</v>
      </c>
      <c r="AP510" s="71" t="s">
        <v>329</v>
      </c>
      <c r="AQ510" s="71" t="s">
        <v>329</v>
      </c>
      <c r="AR510" s="71" t="s">
        <v>329</v>
      </c>
    </row>
    <row r="511" spans="1:44" ht="15.75" customHeight="1">
      <c r="A511" s="63" t="s">
        <v>2782</v>
      </c>
      <c r="B511" s="63" t="s">
        <v>242</v>
      </c>
      <c r="C511" s="63" t="s">
        <v>2783</v>
      </c>
      <c r="D511" s="63" t="s">
        <v>243</v>
      </c>
      <c r="E511" s="63" t="s">
        <v>2848</v>
      </c>
      <c r="F511" s="63" t="s">
        <v>246</v>
      </c>
      <c r="G511" s="63" t="s">
        <v>2869</v>
      </c>
      <c r="H511" s="63" t="s">
        <v>2870</v>
      </c>
      <c r="I511" s="63" t="s">
        <v>329</v>
      </c>
      <c r="J511" s="63"/>
      <c r="K511" s="63"/>
      <c r="L511" s="63" t="s">
        <v>709</v>
      </c>
      <c r="M511" s="63" t="s">
        <v>2871</v>
      </c>
      <c r="N511" s="63" t="s">
        <v>304</v>
      </c>
      <c r="O511" s="63" t="str">
        <f>VLOOKUP(G511,'Sheet 1 (2)'!$H$4:$M$536,6,FALSE)</f>
        <v/>
      </c>
      <c r="P511" s="63" t="s">
        <v>2872</v>
      </c>
      <c r="Q511" s="63"/>
      <c r="R511" s="63" t="s">
        <v>498</v>
      </c>
      <c r="S511" s="63" t="s">
        <v>304</v>
      </c>
      <c r="T511" s="63" t="str">
        <f>VLOOKUP(G511,'Sheet 1 (2)'!$H$4:$O$536,8,FALSE)</f>
        <v/>
      </c>
      <c r="U511" s="63" t="str">
        <f t="shared" si="63"/>
        <v/>
      </c>
      <c r="V511" s="63" t="s">
        <v>2789</v>
      </c>
      <c r="W511" s="63" t="s">
        <v>304</v>
      </c>
      <c r="X511" s="63" t="str">
        <f>VLOOKUP(G511,'Sheet 1 (2)'!$H$4:$Q$536,10,FALSE)</f>
        <v/>
      </c>
      <c r="Y511" s="63" t="str">
        <f t="shared" si="64"/>
        <v/>
      </c>
      <c r="Z511" s="63" t="s">
        <v>2873</v>
      </c>
      <c r="AA511" s="63" t="s">
        <v>304</v>
      </c>
      <c r="AB511" s="63" t="str">
        <f>VLOOKUP(G511,'Sheet 1 (2)'!$H$4:$S$536,12,FALSE)</f>
        <v/>
      </c>
      <c r="AC511" s="63" t="str">
        <f t="shared" si="65"/>
        <v/>
      </c>
      <c r="AD511" s="63" t="s">
        <v>304</v>
      </c>
      <c r="AE511" s="63" t="str">
        <f>VLOOKUP(G511,'Sheet 1 (2)'!$H$4:$AF$536,25,FALSE)</f>
        <v/>
      </c>
      <c r="AF511" s="63" t="s">
        <v>429</v>
      </c>
      <c r="AG511" s="63" t="s">
        <v>2791</v>
      </c>
      <c r="AH511" s="63" t="s">
        <v>304</v>
      </c>
      <c r="AI511" s="63" t="str">
        <f>VLOOKUP(G511,'Sheet 1 (2)'!$H$4:$AG$536,26,FALSE)</f>
        <v/>
      </c>
      <c r="AJ511" s="63" t="s">
        <v>329</v>
      </c>
      <c r="AK511" s="63" t="s">
        <v>304</v>
      </c>
      <c r="AL511" s="63" t="str">
        <f>VLOOKUP(G511,'Sheet 1 (2)'!$H$4:$AH$536,27,FALSE)</f>
        <v/>
      </c>
      <c r="AM511" s="72" t="s">
        <v>2792</v>
      </c>
      <c r="AN511" s="63">
        <v>1</v>
      </c>
      <c r="AO511" s="63">
        <f t="shared" si="57"/>
        <v>1</v>
      </c>
      <c r="AP511" s="71" t="s">
        <v>329</v>
      </c>
      <c r="AQ511" s="71" t="s">
        <v>329</v>
      </c>
      <c r="AR511" s="71" t="s">
        <v>329</v>
      </c>
    </row>
    <row r="512" spans="1:44" ht="15.75" customHeight="1">
      <c r="A512" s="63" t="s">
        <v>2782</v>
      </c>
      <c r="B512" s="63" t="s">
        <v>242</v>
      </c>
      <c r="C512" s="63" t="s">
        <v>2783</v>
      </c>
      <c r="D512" s="63" t="s">
        <v>243</v>
      </c>
      <c r="E512" s="63" t="s">
        <v>2874</v>
      </c>
      <c r="F512" s="63" t="s">
        <v>247</v>
      </c>
      <c r="G512" s="63" t="s">
        <v>2875</v>
      </c>
      <c r="H512" s="63" t="s">
        <v>2876</v>
      </c>
      <c r="I512" s="63" t="s">
        <v>329</v>
      </c>
      <c r="J512" s="63"/>
      <c r="K512" s="63"/>
      <c r="L512" s="63" t="s">
        <v>709</v>
      </c>
      <c r="M512" s="63" t="s">
        <v>2877</v>
      </c>
      <c r="N512" s="63" t="s">
        <v>304</v>
      </c>
      <c r="O512" s="63" t="str">
        <f>VLOOKUP(G512,'Sheet 1 (2)'!$H$4:$M$536,6,FALSE)</f>
        <v/>
      </c>
      <c r="P512" s="63" t="s">
        <v>2878</v>
      </c>
      <c r="Q512" s="63"/>
      <c r="R512" s="63" t="s">
        <v>498</v>
      </c>
      <c r="S512" s="63" t="s">
        <v>304</v>
      </c>
      <c r="T512" s="63" t="str">
        <f>VLOOKUP(G512,'Sheet 1 (2)'!$H$4:$O$536,8,FALSE)</f>
        <v/>
      </c>
      <c r="U512" s="63" t="str">
        <f t="shared" si="63"/>
        <v/>
      </c>
      <c r="V512" s="63" t="s">
        <v>2789</v>
      </c>
      <c r="W512" s="63" t="s">
        <v>304</v>
      </c>
      <c r="X512" s="63" t="str">
        <f>VLOOKUP(G512,'Sheet 1 (2)'!$H$4:$Q$536,10,FALSE)</f>
        <v/>
      </c>
      <c r="Y512" s="63" t="str">
        <f t="shared" si="64"/>
        <v/>
      </c>
      <c r="Z512" s="63" t="s">
        <v>2879</v>
      </c>
      <c r="AA512" s="63" t="s">
        <v>304</v>
      </c>
      <c r="AB512" s="63" t="str">
        <f>VLOOKUP(G512,'Sheet 1 (2)'!$H$4:$S$536,12,FALSE)</f>
        <v/>
      </c>
      <c r="AC512" s="63" t="str">
        <f t="shared" si="65"/>
        <v/>
      </c>
      <c r="AD512" s="63" t="s">
        <v>304</v>
      </c>
      <c r="AE512" s="63" t="str">
        <f>VLOOKUP(G512,'Sheet 1 (2)'!$H$4:$AF$536,25,FALSE)</f>
        <v/>
      </c>
      <c r="AF512" s="63" t="s">
        <v>429</v>
      </c>
      <c r="AG512" s="63" t="s">
        <v>2791</v>
      </c>
      <c r="AH512" s="63" t="s">
        <v>304</v>
      </c>
      <c r="AI512" s="63" t="str">
        <f>VLOOKUP(G512,'Sheet 1 (2)'!$H$4:$AG$536,26,FALSE)</f>
        <v/>
      </c>
      <c r="AJ512" s="63" t="s">
        <v>329</v>
      </c>
      <c r="AK512" s="63" t="s">
        <v>304</v>
      </c>
      <c r="AL512" s="63" t="str">
        <f>VLOOKUP(G512,'Sheet 1 (2)'!$H$4:$AH$536,27,FALSE)</f>
        <v/>
      </c>
      <c r="AM512" s="72" t="s">
        <v>2792</v>
      </c>
      <c r="AN512" s="63">
        <v>1</v>
      </c>
      <c r="AO512" s="63">
        <f t="shared" si="57"/>
        <v>1</v>
      </c>
      <c r="AP512" s="71" t="s">
        <v>329</v>
      </c>
      <c r="AQ512" s="71" t="s">
        <v>329</v>
      </c>
      <c r="AR512" s="71" t="s">
        <v>329</v>
      </c>
    </row>
    <row r="513" spans="1:44" ht="15.75" customHeight="1">
      <c r="A513" s="63" t="s">
        <v>2782</v>
      </c>
      <c r="B513" s="63" t="s">
        <v>242</v>
      </c>
      <c r="C513" s="63" t="s">
        <v>2783</v>
      </c>
      <c r="D513" s="63" t="s">
        <v>243</v>
      </c>
      <c r="E513" s="63" t="s">
        <v>2874</v>
      </c>
      <c r="F513" s="63" t="s">
        <v>247</v>
      </c>
      <c r="G513" s="63" t="s">
        <v>2880</v>
      </c>
      <c r="H513" s="63" t="s">
        <v>2881</v>
      </c>
      <c r="I513" s="63" t="s">
        <v>301</v>
      </c>
      <c r="J513" s="63"/>
      <c r="K513" s="63"/>
      <c r="L513" s="63" t="s">
        <v>709</v>
      </c>
      <c r="M513" s="63" t="s">
        <v>2882</v>
      </c>
      <c r="N513" s="63" t="s">
        <v>304</v>
      </c>
      <c r="O513" s="63" t="str">
        <f>VLOOKUP(G513,'Sheet 1 (2)'!$H$4:$M$536,6,FALSE)</f>
        <v/>
      </c>
      <c r="P513" s="63" t="s">
        <v>2883</v>
      </c>
      <c r="Q513" s="63"/>
      <c r="R513" s="63" t="s">
        <v>498</v>
      </c>
      <c r="S513" s="63" t="s">
        <v>304</v>
      </c>
      <c r="T513" s="63" t="str">
        <f>VLOOKUP(G513,'Sheet 1 (2)'!$H$4:$O$536,8,FALSE)</f>
        <v/>
      </c>
      <c r="U513" s="63" t="str">
        <f t="shared" si="63"/>
        <v/>
      </c>
      <c r="V513" s="63" t="s">
        <v>2789</v>
      </c>
      <c r="W513" s="63" t="s">
        <v>304</v>
      </c>
      <c r="X513" s="63" t="str">
        <f>VLOOKUP(G513,'Sheet 1 (2)'!$H$4:$Q$536,10,FALSE)</f>
        <v/>
      </c>
      <c r="Y513" s="63" t="str">
        <f t="shared" si="64"/>
        <v/>
      </c>
      <c r="Z513" s="63" t="s">
        <v>2884</v>
      </c>
      <c r="AA513" s="63" t="s">
        <v>304</v>
      </c>
      <c r="AB513" s="63" t="str">
        <f>VLOOKUP(G513,'Sheet 1 (2)'!$H$4:$S$536,12,FALSE)</f>
        <v/>
      </c>
      <c r="AC513" s="63" t="str">
        <f t="shared" si="65"/>
        <v/>
      </c>
      <c r="AD513" s="63" t="s">
        <v>304</v>
      </c>
      <c r="AE513" s="63" t="str">
        <f>VLOOKUP(G513,'Sheet 1 (2)'!$H$4:$AF$536,25,FALSE)</f>
        <v/>
      </c>
      <c r="AF513" s="63" t="s">
        <v>632</v>
      </c>
      <c r="AG513" s="63" t="s">
        <v>2791</v>
      </c>
      <c r="AH513" s="63" t="s">
        <v>304</v>
      </c>
      <c r="AI513" s="63" t="str">
        <f>VLOOKUP(G513,'Sheet 1 (2)'!$H$4:$AG$536,26,FALSE)</f>
        <v/>
      </c>
      <c r="AJ513" s="63" t="s">
        <v>329</v>
      </c>
      <c r="AK513" s="63" t="s">
        <v>304</v>
      </c>
      <c r="AL513" s="63" t="str">
        <f>VLOOKUP(G513,'Sheet 1 (2)'!$H$4:$AH$536,27,FALSE)</f>
        <v/>
      </c>
      <c r="AM513" s="72" t="s">
        <v>2792</v>
      </c>
      <c r="AN513" s="63">
        <v>1</v>
      </c>
      <c r="AO513" s="63">
        <f t="shared" si="57"/>
        <v>1</v>
      </c>
      <c r="AP513" s="71" t="s">
        <v>329</v>
      </c>
      <c r="AQ513" s="71" t="s">
        <v>329</v>
      </c>
      <c r="AR513" s="71" t="s">
        <v>329</v>
      </c>
    </row>
    <row r="514" spans="1:44" ht="15.75" customHeight="1">
      <c r="A514" s="63" t="s">
        <v>2782</v>
      </c>
      <c r="B514" s="63" t="s">
        <v>242</v>
      </c>
      <c r="C514" s="63" t="s">
        <v>2783</v>
      </c>
      <c r="D514" s="63" t="s">
        <v>243</v>
      </c>
      <c r="E514" s="63" t="s">
        <v>2874</v>
      </c>
      <c r="F514" s="63" t="s">
        <v>247</v>
      </c>
      <c r="G514" s="63" t="s">
        <v>2885</v>
      </c>
      <c r="H514" s="63" t="s">
        <v>2886</v>
      </c>
      <c r="I514" s="63" t="s">
        <v>329</v>
      </c>
      <c r="J514" s="63"/>
      <c r="K514" s="63"/>
      <c r="L514" s="63" t="s">
        <v>709</v>
      </c>
      <c r="M514" s="63" t="s">
        <v>2887</v>
      </c>
      <c r="N514" s="63" t="s">
        <v>304</v>
      </c>
      <c r="O514" s="63" t="str">
        <f>VLOOKUP(G514,'Sheet 1 (2)'!$H$4:$M$536,6,FALSE)</f>
        <v/>
      </c>
      <c r="P514" s="63" t="s">
        <v>2888</v>
      </c>
      <c r="Q514" s="63"/>
      <c r="R514" s="63" t="s">
        <v>2789</v>
      </c>
      <c r="S514" s="63" t="s">
        <v>304</v>
      </c>
      <c r="T514" s="63" t="str">
        <f>VLOOKUP(G514,'Sheet 1 (2)'!$H$4:$O$536,8,FALSE)</f>
        <v/>
      </c>
      <c r="U514" s="63" t="str">
        <f t="shared" si="63"/>
        <v/>
      </c>
      <c r="V514" s="63" t="s">
        <v>2789</v>
      </c>
      <c r="W514" s="63" t="s">
        <v>304</v>
      </c>
      <c r="X514" s="63" t="str">
        <f>VLOOKUP(G514,'Sheet 1 (2)'!$H$4:$Q$536,10,FALSE)</f>
        <v/>
      </c>
      <c r="Y514" s="63" t="str">
        <f t="shared" si="64"/>
        <v/>
      </c>
      <c r="Z514" s="63" t="s">
        <v>2889</v>
      </c>
      <c r="AA514" s="63" t="s">
        <v>304</v>
      </c>
      <c r="AB514" s="63" t="str">
        <f>VLOOKUP(G514,'Sheet 1 (2)'!$H$4:$S$536,12,FALSE)</f>
        <v/>
      </c>
      <c r="AC514" s="63" t="str">
        <f t="shared" si="65"/>
        <v/>
      </c>
      <c r="AD514" s="63" t="s">
        <v>304</v>
      </c>
      <c r="AE514" s="63" t="str">
        <f>VLOOKUP(G514,'Sheet 1 (2)'!$H$4:$AF$536,25,FALSE)</f>
        <v/>
      </c>
      <c r="AF514" s="63" t="s">
        <v>429</v>
      </c>
      <c r="AG514" s="63" t="s">
        <v>2791</v>
      </c>
      <c r="AH514" s="63" t="s">
        <v>304</v>
      </c>
      <c r="AI514" s="63" t="str">
        <f>VLOOKUP(G514,'Sheet 1 (2)'!$H$4:$AG$536,26,FALSE)</f>
        <v/>
      </c>
      <c r="AJ514" s="63" t="s">
        <v>329</v>
      </c>
      <c r="AK514" s="63" t="s">
        <v>304</v>
      </c>
      <c r="AL514" s="63" t="str">
        <f>VLOOKUP(G514,'Sheet 1 (2)'!$H$4:$AH$536,27,FALSE)</f>
        <v/>
      </c>
      <c r="AM514" s="72" t="s">
        <v>2792</v>
      </c>
      <c r="AN514" s="63">
        <v>1</v>
      </c>
      <c r="AO514" s="63">
        <f t="shared" ref="AO514:AO564" si="66">+IF(AJ514="SI",1,0)</f>
        <v>1</v>
      </c>
      <c r="AP514" s="71" t="s">
        <v>329</v>
      </c>
      <c r="AQ514" s="71" t="s">
        <v>329</v>
      </c>
      <c r="AR514" s="71" t="s">
        <v>329</v>
      </c>
    </row>
    <row r="515" spans="1:44" ht="15.75" customHeight="1">
      <c r="A515" s="63" t="s">
        <v>2782</v>
      </c>
      <c r="B515" s="63" t="s">
        <v>242</v>
      </c>
      <c r="C515" s="63" t="s">
        <v>2783</v>
      </c>
      <c r="D515" s="63" t="s">
        <v>243</v>
      </c>
      <c r="E515" s="63" t="s">
        <v>2874</v>
      </c>
      <c r="F515" s="63" t="s">
        <v>247</v>
      </c>
      <c r="G515" s="63" t="s">
        <v>2890</v>
      </c>
      <c r="H515" s="63" t="s">
        <v>2891</v>
      </c>
      <c r="I515" s="63" t="s">
        <v>301</v>
      </c>
      <c r="J515" s="63"/>
      <c r="K515" s="63"/>
      <c r="L515" s="63" t="s">
        <v>709</v>
      </c>
      <c r="M515" s="63" t="s">
        <v>2892</v>
      </c>
      <c r="N515" s="63" t="s">
        <v>304</v>
      </c>
      <c r="O515" s="63" t="str">
        <f>VLOOKUP(G515,'Sheet 1 (2)'!$H$4:$M$536,6,FALSE)</f>
        <v/>
      </c>
      <c r="P515" s="63" t="s">
        <v>2893</v>
      </c>
      <c r="Q515" s="63"/>
      <c r="R515" s="63" t="s">
        <v>2789</v>
      </c>
      <c r="S515" s="63" t="s">
        <v>304</v>
      </c>
      <c r="T515" s="63" t="str">
        <f>VLOOKUP(G515,'Sheet 1 (2)'!$H$4:$O$536,8,FALSE)</f>
        <v/>
      </c>
      <c r="U515" s="63" t="str">
        <f t="shared" si="63"/>
        <v/>
      </c>
      <c r="V515" s="63" t="s">
        <v>2789</v>
      </c>
      <c r="W515" s="63" t="s">
        <v>304</v>
      </c>
      <c r="X515" s="63" t="str">
        <f>VLOOKUP(G515,'Sheet 1 (2)'!$H$4:$Q$536,10,FALSE)</f>
        <v/>
      </c>
      <c r="Y515" s="63" t="str">
        <f t="shared" si="64"/>
        <v/>
      </c>
      <c r="Z515" s="63" t="s">
        <v>2894</v>
      </c>
      <c r="AA515" s="63" t="s">
        <v>304</v>
      </c>
      <c r="AB515" s="63" t="str">
        <f>VLOOKUP(G515,'Sheet 1 (2)'!$H$4:$S$536,12,FALSE)</f>
        <v/>
      </c>
      <c r="AC515" s="63" t="str">
        <f t="shared" si="65"/>
        <v/>
      </c>
      <c r="AD515" s="63" t="s">
        <v>304</v>
      </c>
      <c r="AE515" s="63" t="str">
        <f>VLOOKUP(G515,'Sheet 1 (2)'!$H$4:$AF$536,25,FALSE)</f>
        <v/>
      </c>
      <c r="AF515" s="63" t="s">
        <v>429</v>
      </c>
      <c r="AG515" s="63" t="s">
        <v>2791</v>
      </c>
      <c r="AH515" s="63" t="s">
        <v>304</v>
      </c>
      <c r="AI515" s="63" t="str">
        <f>VLOOKUP(G515,'Sheet 1 (2)'!$H$4:$AG$536,26,FALSE)</f>
        <v/>
      </c>
      <c r="AJ515" s="63" t="s">
        <v>329</v>
      </c>
      <c r="AK515" s="63" t="s">
        <v>304</v>
      </c>
      <c r="AL515" s="63" t="str">
        <f>VLOOKUP(G515,'Sheet 1 (2)'!$H$4:$AH$536,27,FALSE)</f>
        <v/>
      </c>
      <c r="AM515" s="72" t="s">
        <v>2792</v>
      </c>
      <c r="AN515" s="63">
        <v>1</v>
      </c>
      <c r="AO515" s="63">
        <f t="shared" si="66"/>
        <v>1</v>
      </c>
      <c r="AP515" s="71" t="s">
        <v>329</v>
      </c>
      <c r="AQ515" s="71" t="s">
        <v>329</v>
      </c>
      <c r="AR515" s="71" t="s">
        <v>329</v>
      </c>
    </row>
    <row r="516" spans="1:44" ht="15.75" customHeight="1">
      <c r="A516" s="63" t="s">
        <v>2782</v>
      </c>
      <c r="B516" s="63" t="s">
        <v>242</v>
      </c>
      <c r="C516" s="63" t="s">
        <v>2783</v>
      </c>
      <c r="D516" s="63" t="s">
        <v>243</v>
      </c>
      <c r="E516" s="63" t="s">
        <v>2895</v>
      </c>
      <c r="F516" s="63" t="s">
        <v>244</v>
      </c>
      <c r="G516" s="63" t="s">
        <v>2895</v>
      </c>
      <c r="H516" s="63" t="s">
        <v>244</v>
      </c>
      <c r="I516" s="63" t="s">
        <v>301</v>
      </c>
      <c r="J516" s="63"/>
      <c r="K516" s="63"/>
      <c r="L516" s="63" t="s">
        <v>330</v>
      </c>
      <c r="M516" s="63" t="s">
        <v>2896</v>
      </c>
      <c r="N516" s="63"/>
      <c r="O516" s="63" t="str">
        <f>VLOOKUP(G516,'Sheet 1 (2)'!$H$4:$M$536,6,FALSE)</f>
        <v/>
      </c>
      <c r="P516" s="63" t="s">
        <v>2897</v>
      </c>
      <c r="Q516" s="63"/>
      <c r="R516" s="63" t="s">
        <v>2898</v>
      </c>
      <c r="S516" s="63" t="s">
        <v>304</v>
      </c>
      <c r="T516" s="63" t="str">
        <f>VLOOKUP(G516,'Sheet 1 (2)'!$H$4:$O$536,8,FALSE)</f>
        <v/>
      </c>
      <c r="U516" s="63" t="str">
        <f t="shared" si="63"/>
        <v/>
      </c>
      <c r="V516" s="63"/>
      <c r="W516" s="63" t="s">
        <v>304</v>
      </c>
      <c r="X516" s="63" t="str">
        <f>VLOOKUP(G516,'Sheet 1 (2)'!$H$4:$Q$536,10,FALSE)</f>
        <v/>
      </c>
      <c r="Y516" s="63" t="str">
        <f t="shared" si="64"/>
        <v/>
      </c>
      <c r="Z516" s="63"/>
      <c r="AA516" s="63" t="s">
        <v>304</v>
      </c>
      <c r="AB516" s="63" t="str">
        <f>VLOOKUP(G516,'Sheet 1 (2)'!$H$4:$S$536,12,FALSE)</f>
        <v/>
      </c>
      <c r="AC516" s="63" t="str">
        <f t="shared" si="65"/>
        <v/>
      </c>
      <c r="AD516" s="63" t="s">
        <v>304</v>
      </c>
      <c r="AE516" s="63" t="str">
        <f>VLOOKUP(G516,'Sheet 1 (2)'!$H$4:$AF$536,25,FALSE)</f>
        <v/>
      </c>
      <c r="AF516" s="63" t="s">
        <v>632</v>
      </c>
      <c r="AG516" s="63" t="s">
        <v>2791</v>
      </c>
      <c r="AH516" s="63" t="s">
        <v>304</v>
      </c>
      <c r="AI516" s="63" t="str">
        <f>VLOOKUP(G516,'Sheet 1 (2)'!$H$4:$AG$536,26,FALSE)</f>
        <v/>
      </c>
      <c r="AJ516" s="63" t="s">
        <v>301</v>
      </c>
      <c r="AK516" s="63" t="s">
        <v>304</v>
      </c>
      <c r="AL516" s="63" t="str">
        <f>VLOOKUP(G516,'Sheet 1 (2)'!$H$4:$AH$536,27,FALSE)</f>
        <v/>
      </c>
      <c r="AM516" s="72" t="s">
        <v>2899</v>
      </c>
      <c r="AN516" s="63">
        <v>1</v>
      </c>
      <c r="AO516" s="63">
        <f t="shared" si="66"/>
        <v>0</v>
      </c>
      <c r="AP516" s="71" t="s">
        <v>329</v>
      </c>
      <c r="AQ516" s="71" t="s">
        <v>329</v>
      </c>
      <c r="AR516" s="71" t="s">
        <v>329</v>
      </c>
    </row>
    <row r="517" spans="1:44" ht="15.75" customHeight="1">
      <c r="A517" s="63" t="s">
        <v>2782</v>
      </c>
      <c r="B517" s="63" t="s">
        <v>242</v>
      </c>
      <c r="C517" s="63" t="s">
        <v>2900</v>
      </c>
      <c r="D517" s="63" t="s">
        <v>248</v>
      </c>
      <c r="E517" s="63" t="s">
        <v>2901</v>
      </c>
      <c r="F517" s="63" t="s">
        <v>249</v>
      </c>
      <c r="G517" s="63" t="s">
        <v>2901</v>
      </c>
      <c r="H517" s="63" t="s">
        <v>249</v>
      </c>
      <c r="I517" s="63" t="s">
        <v>301</v>
      </c>
      <c r="J517" s="63"/>
      <c r="K517" s="63"/>
      <c r="L517" s="63" t="s">
        <v>709</v>
      </c>
      <c r="M517" s="63" t="s">
        <v>2902</v>
      </c>
      <c r="N517" s="63" t="s">
        <v>2903</v>
      </c>
      <c r="O517" s="63" t="str">
        <f>VLOOKUP(G517,'Sheet 1 (2)'!$H$4:$M$536,6,FALSE)</f>
        <v/>
      </c>
      <c r="P517" s="63" t="s">
        <v>2904</v>
      </c>
      <c r="Q517" s="63"/>
      <c r="R517" s="63" t="s">
        <v>498</v>
      </c>
      <c r="S517" s="63" t="s">
        <v>304</v>
      </c>
      <c r="T517" s="63" t="str">
        <f>VLOOKUP(G517,'Sheet 1 (2)'!$H$4:$O$536,8,FALSE)</f>
        <v/>
      </c>
      <c r="U517" s="63" t="str">
        <f t="shared" si="63"/>
        <v/>
      </c>
      <c r="V517" s="63" t="s">
        <v>2905</v>
      </c>
      <c r="W517" s="63" t="s">
        <v>304</v>
      </c>
      <c r="X517" s="63" t="str">
        <f>VLOOKUP(G517,'Sheet 1 (2)'!$H$4:$Q$536,10,FALSE)</f>
        <v/>
      </c>
      <c r="Y517" s="63" t="str">
        <f t="shared" si="64"/>
        <v/>
      </c>
      <c r="Z517" s="63" t="s">
        <v>2906</v>
      </c>
      <c r="AA517" s="63" t="s">
        <v>304</v>
      </c>
      <c r="AB517" s="63" t="str">
        <f>VLOOKUP(G517,'Sheet 1 (2)'!$H$4:$S$536,12,FALSE)</f>
        <v/>
      </c>
      <c r="AC517" s="63" t="str">
        <f t="shared" si="65"/>
        <v/>
      </c>
      <c r="AD517" s="63" t="s">
        <v>304</v>
      </c>
      <c r="AE517" s="63" t="str">
        <f>VLOOKUP(G517,'Sheet 1 (2)'!$H$4:$AF$536,25,FALSE)</f>
        <v/>
      </c>
      <c r="AF517" s="63" t="s">
        <v>364</v>
      </c>
      <c r="AG517" s="63" t="str">
        <f>IF(AD517&lt;&gt;"",AD517,AE517)</f>
        <v/>
      </c>
      <c r="AH517" s="63" t="s">
        <v>304</v>
      </c>
      <c r="AI517" s="63" t="str">
        <f>VLOOKUP(G517,'Sheet 1 (2)'!$H$4:$AG$536,26,FALSE)</f>
        <v/>
      </c>
      <c r="AJ517" s="63" t="s">
        <v>329</v>
      </c>
      <c r="AK517" s="63" t="s">
        <v>304</v>
      </c>
      <c r="AL517" s="63" t="str">
        <f>VLOOKUP(G517,'Sheet 1 (2)'!$H$4:$AH$536,27,FALSE)</f>
        <v/>
      </c>
      <c r="AM517" s="63" t="s">
        <v>2907</v>
      </c>
      <c r="AN517" s="63">
        <v>1</v>
      </c>
      <c r="AO517" s="63">
        <f t="shared" si="66"/>
        <v>1</v>
      </c>
      <c r="AP517" s="71" t="s">
        <v>329</v>
      </c>
      <c r="AQ517" s="71" t="s">
        <v>329</v>
      </c>
      <c r="AR517" s="71" t="s">
        <v>329</v>
      </c>
    </row>
    <row r="518" spans="1:44" ht="15.75" customHeight="1">
      <c r="A518" s="63" t="s">
        <v>2782</v>
      </c>
      <c r="B518" s="63" t="s">
        <v>242</v>
      </c>
      <c r="C518" s="63" t="s">
        <v>2900</v>
      </c>
      <c r="D518" s="63" t="s">
        <v>248</v>
      </c>
      <c r="E518" s="63" t="s">
        <v>2908</v>
      </c>
      <c r="F518" s="63" t="s">
        <v>250</v>
      </c>
      <c r="G518" s="63" t="s">
        <v>2908</v>
      </c>
      <c r="H518" s="63" t="s">
        <v>250</v>
      </c>
      <c r="I518" s="63" t="s">
        <v>301</v>
      </c>
      <c r="J518" s="63"/>
      <c r="K518" s="63"/>
      <c r="L518" s="63" t="s">
        <v>709</v>
      </c>
      <c r="M518" s="63" t="s">
        <v>2909</v>
      </c>
      <c r="N518" s="63" t="s">
        <v>304</v>
      </c>
      <c r="O518" s="63" t="str">
        <f>VLOOKUP(G518,'Sheet 1 (2)'!$H$4:$M$536,6,FALSE)</f>
        <v/>
      </c>
      <c r="P518" s="63" t="s">
        <v>2904</v>
      </c>
      <c r="Q518" s="63"/>
      <c r="R518" s="63" t="s">
        <v>2898</v>
      </c>
      <c r="S518" s="63" t="s">
        <v>304</v>
      </c>
      <c r="T518" s="63" t="str">
        <f>VLOOKUP(G518,'Sheet 1 (2)'!$H$4:$O$536,8,FALSE)</f>
        <v/>
      </c>
      <c r="U518" s="63" t="str">
        <f t="shared" si="63"/>
        <v/>
      </c>
      <c r="V518" s="63"/>
      <c r="W518" s="63" t="s">
        <v>304</v>
      </c>
      <c r="X518" s="63" t="str">
        <f>VLOOKUP(G518,'Sheet 1 (2)'!$H$4:$Q$536,10,FALSE)</f>
        <v/>
      </c>
      <c r="Y518" s="63" t="str">
        <f t="shared" si="64"/>
        <v/>
      </c>
      <c r="Z518" s="63" t="s">
        <v>2910</v>
      </c>
      <c r="AA518" s="63" t="s">
        <v>304</v>
      </c>
      <c r="AB518" s="63" t="str">
        <f>VLOOKUP(G518,'Sheet 1 (2)'!$H$4:$S$536,12,FALSE)</f>
        <v/>
      </c>
      <c r="AC518" s="63" t="str">
        <f t="shared" si="65"/>
        <v/>
      </c>
      <c r="AD518" s="63" t="s">
        <v>304</v>
      </c>
      <c r="AE518" s="63" t="str">
        <f>VLOOKUP(G518,'Sheet 1 (2)'!$H$4:$AF$536,25,FALSE)</f>
        <v/>
      </c>
      <c r="AF518" s="63" t="s">
        <v>863</v>
      </c>
      <c r="AG518" s="63" t="str">
        <f>IF(AD518&lt;&gt;"",AD518,AE518)</f>
        <v/>
      </c>
      <c r="AH518" s="63" t="s">
        <v>304</v>
      </c>
      <c r="AI518" s="63" t="str">
        <f>VLOOKUP(G518,'Sheet 1 (2)'!$H$4:$AG$536,26,FALSE)</f>
        <v/>
      </c>
      <c r="AJ518" s="63" t="s">
        <v>301</v>
      </c>
      <c r="AK518" s="63" t="s">
        <v>304</v>
      </c>
      <c r="AL518" s="63" t="str">
        <f>VLOOKUP(G518,'Sheet 1 (2)'!$H$4:$AH$536,27,FALSE)</f>
        <v/>
      </c>
      <c r="AM518" s="63" t="str">
        <f>IF(AK518&lt;&gt;"",AK518,AL518)</f>
        <v/>
      </c>
      <c r="AN518" s="63">
        <v>1</v>
      </c>
      <c r="AO518" s="63">
        <f t="shared" si="66"/>
        <v>0</v>
      </c>
      <c r="AP518" s="71"/>
      <c r="AQ518" s="71"/>
      <c r="AR518" s="71"/>
    </row>
    <row r="519" spans="1:44" ht="15.75" customHeight="1">
      <c r="A519" s="63" t="s">
        <v>2782</v>
      </c>
      <c r="B519" s="63" t="s">
        <v>242</v>
      </c>
      <c r="C519" s="63" t="s">
        <v>2911</v>
      </c>
      <c r="D519" s="63" t="s">
        <v>251</v>
      </c>
      <c r="E519" s="63" t="s">
        <v>2912</v>
      </c>
      <c r="F519" s="63" t="s">
        <v>252</v>
      </c>
      <c r="G519" s="63" t="s">
        <v>2912</v>
      </c>
      <c r="H519" s="63" t="s">
        <v>252</v>
      </c>
      <c r="I519" s="63" t="s">
        <v>329</v>
      </c>
      <c r="J519" s="63"/>
      <c r="K519" s="63"/>
      <c r="L519" s="63" t="s">
        <v>2913</v>
      </c>
      <c r="M519" s="63" t="s">
        <v>2914</v>
      </c>
      <c r="N519" s="63" t="s">
        <v>304</v>
      </c>
      <c r="O519" s="63" t="str">
        <f>VLOOKUP(G519,'Sheet 1 (2)'!$H$4:$M$536,6,FALSE)</f>
        <v/>
      </c>
      <c r="P519" s="63" t="s">
        <v>2915</v>
      </c>
      <c r="Q519" s="63"/>
      <c r="R519" s="63" t="s">
        <v>498</v>
      </c>
      <c r="S519" s="63" t="s">
        <v>304</v>
      </c>
      <c r="T519" s="63" t="str">
        <f>VLOOKUP(G519,'Sheet 1 (2)'!$H$4:$O$536,8,FALSE)</f>
        <v/>
      </c>
      <c r="U519" s="63" t="str">
        <f t="shared" si="63"/>
        <v/>
      </c>
      <c r="V519" s="63" t="s">
        <v>2916</v>
      </c>
      <c r="W519" s="63" t="s">
        <v>304</v>
      </c>
      <c r="X519" s="63" t="str">
        <f>VLOOKUP(G519,'Sheet 1 (2)'!$H$4:$Q$536,10,FALSE)</f>
        <v/>
      </c>
      <c r="Y519" s="63" t="str">
        <f t="shared" si="64"/>
        <v/>
      </c>
      <c r="Z519" s="63" t="s">
        <v>2917</v>
      </c>
      <c r="AA519" s="63" t="s">
        <v>304</v>
      </c>
      <c r="AB519" s="63" t="str">
        <f>VLOOKUP(G519,'Sheet 1 (2)'!$H$4:$S$536,12,FALSE)</f>
        <v/>
      </c>
      <c r="AC519" s="63" t="str">
        <f t="shared" si="65"/>
        <v/>
      </c>
      <c r="AD519" s="63" t="s">
        <v>304</v>
      </c>
      <c r="AE519" s="63" t="str">
        <f>VLOOKUP(G519,'Sheet 1 (2)'!$H$4:$AF$536,25,FALSE)</f>
        <v/>
      </c>
      <c r="AF519" s="63" t="s">
        <v>334</v>
      </c>
      <c r="AG519" s="63" t="str">
        <f>IF(AD519&lt;&gt;"",AD519,AE519)</f>
        <v/>
      </c>
      <c r="AH519" s="63" t="s">
        <v>304</v>
      </c>
      <c r="AI519" s="63" t="str">
        <f>VLOOKUP(G519,'Sheet 1 (2)'!$H$4:$AG$536,26,FALSE)</f>
        <v/>
      </c>
      <c r="AJ519" s="63" t="s">
        <v>301</v>
      </c>
      <c r="AK519" s="63" t="s">
        <v>304</v>
      </c>
      <c r="AL519" s="63" t="str">
        <f>VLOOKUP(G519,'Sheet 1 (2)'!$H$4:$AH$536,27,FALSE)</f>
        <v/>
      </c>
      <c r="AM519" s="63" t="str">
        <f>IF(AK519&lt;&gt;"",AK519,AL519)</f>
        <v/>
      </c>
      <c r="AN519" s="63">
        <v>1</v>
      </c>
      <c r="AO519" s="63">
        <f t="shared" si="66"/>
        <v>0</v>
      </c>
      <c r="AP519" s="71"/>
      <c r="AQ519" s="71"/>
      <c r="AR519" s="71"/>
    </row>
    <row r="520" spans="1:44" ht="15.75" customHeight="1">
      <c r="A520" s="63" t="s">
        <v>2782</v>
      </c>
      <c r="B520" s="63" t="s">
        <v>242</v>
      </c>
      <c r="C520" s="63" t="s">
        <v>2911</v>
      </c>
      <c r="D520" s="63" t="s">
        <v>251</v>
      </c>
      <c r="E520" s="63" t="s">
        <v>2918</v>
      </c>
      <c r="F520" s="63" t="s">
        <v>253</v>
      </c>
      <c r="G520" s="63" t="s">
        <v>2918</v>
      </c>
      <c r="H520" s="63" t="s">
        <v>2919</v>
      </c>
      <c r="I520" s="63" t="s">
        <v>301</v>
      </c>
      <c r="J520" s="63"/>
      <c r="K520" s="63"/>
      <c r="L520" s="63" t="s">
        <v>2920</v>
      </c>
      <c r="M520" s="63" t="s">
        <v>2921</v>
      </c>
      <c r="N520" s="63" t="s">
        <v>304</v>
      </c>
      <c r="O520" s="63" t="str">
        <f>VLOOKUP(G520,'Sheet 1 (2)'!$H$4:$M$536,6,FALSE)</f>
        <v/>
      </c>
      <c r="P520" s="63" t="s">
        <v>2922</v>
      </c>
      <c r="Q520" s="63"/>
      <c r="R520" s="63" t="s">
        <v>2923</v>
      </c>
      <c r="S520" s="63" t="s">
        <v>304</v>
      </c>
      <c r="T520" s="63" t="str">
        <f>VLOOKUP(G520,'Sheet 1 (2)'!$H$4:$O$536,8,FALSE)</f>
        <v/>
      </c>
      <c r="U520" s="63" t="str">
        <f t="shared" si="63"/>
        <v/>
      </c>
      <c r="V520" s="63" t="s">
        <v>2924</v>
      </c>
      <c r="W520" s="63" t="s">
        <v>304</v>
      </c>
      <c r="X520" s="63" t="str">
        <f>VLOOKUP(G520,'Sheet 1 (2)'!$H$4:$Q$536,10,FALSE)</f>
        <v/>
      </c>
      <c r="Y520" s="63" t="str">
        <f t="shared" si="64"/>
        <v/>
      </c>
      <c r="Z520" s="63" t="s">
        <v>2925</v>
      </c>
      <c r="AA520" s="63" t="s">
        <v>304</v>
      </c>
      <c r="AB520" s="63" t="str">
        <f>VLOOKUP(G520,'Sheet 1 (2)'!$H$4:$S$536,12,FALSE)</f>
        <v/>
      </c>
      <c r="AC520" s="63" t="str">
        <f t="shared" si="65"/>
        <v/>
      </c>
      <c r="AD520" s="63" t="s">
        <v>304</v>
      </c>
      <c r="AE520" s="63" t="str">
        <f>VLOOKUP(G520,'Sheet 1 (2)'!$H$4:$AF$536,25,FALSE)</f>
        <v/>
      </c>
      <c r="AF520" s="63" t="s">
        <v>334</v>
      </c>
      <c r="AG520" s="63" t="str">
        <f>IF(AD520&lt;&gt;"",AD520,AE520)</f>
        <v/>
      </c>
      <c r="AH520" s="63" t="s">
        <v>304</v>
      </c>
      <c r="AI520" s="63" t="str">
        <f>VLOOKUP(G520,'Sheet 1 (2)'!$H$4:$AG$536,26,FALSE)</f>
        <v/>
      </c>
      <c r="AJ520" s="63" t="s">
        <v>301</v>
      </c>
      <c r="AK520" s="63" t="s">
        <v>304</v>
      </c>
      <c r="AL520" s="63" t="str">
        <f>VLOOKUP(G520,'Sheet 1 (2)'!$H$4:$AH$536,27,FALSE)</f>
        <v/>
      </c>
      <c r="AM520" s="63" t="s">
        <v>2926</v>
      </c>
      <c r="AN520" s="63">
        <v>1</v>
      </c>
      <c r="AO520" s="63">
        <f t="shared" si="66"/>
        <v>0</v>
      </c>
      <c r="AP520" s="71"/>
      <c r="AQ520" s="71"/>
      <c r="AR520" s="71"/>
    </row>
    <row r="521" spans="1:44" ht="15.75" customHeight="1">
      <c r="A521" s="63" t="s">
        <v>2782</v>
      </c>
      <c r="B521" s="63" t="s">
        <v>242</v>
      </c>
      <c r="C521" s="63" t="s">
        <v>2911</v>
      </c>
      <c r="D521" s="63" t="s">
        <v>251</v>
      </c>
      <c r="E521" s="63" t="s">
        <v>2927</v>
      </c>
      <c r="F521" s="63" t="s">
        <v>254</v>
      </c>
      <c r="G521" s="63" t="s">
        <v>2927</v>
      </c>
      <c r="H521" s="63" t="s">
        <v>2928</v>
      </c>
      <c r="I521" s="63" t="s">
        <v>301</v>
      </c>
      <c r="J521" s="63"/>
      <c r="K521" s="63"/>
      <c r="L521" s="63" t="s">
        <v>2913</v>
      </c>
      <c r="M521" s="63" t="s">
        <v>2929</v>
      </c>
      <c r="N521" s="63" t="s">
        <v>304</v>
      </c>
      <c r="O521" s="63" t="str">
        <f>VLOOKUP(G521,'Sheet 1 (2)'!$H$4:$M$536,6,FALSE)</f>
        <v/>
      </c>
      <c r="P521" s="63" t="s">
        <v>2930</v>
      </c>
      <c r="Q521" s="63"/>
      <c r="R521" s="63" t="s">
        <v>498</v>
      </c>
      <c r="S521" s="63" t="s">
        <v>304</v>
      </c>
      <c r="T521" s="63" t="str">
        <f>VLOOKUP(G521,'Sheet 1 (2)'!$H$4:$O$536,8,FALSE)</f>
        <v/>
      </c>
      <c r="U521" s="63" t="str">
        <f t="shared" si="63"/>
        <v/>
      </c>
      <c r="V521" s="63" t="s">
        <v>2303</v>
      </c>
      <c r="W521" s="63" t="s">
        <v>304</v>
      </c>
      <c r="X521" s="63" t="str">
        <f>VLOOKUP(G521,'Sheet 1 (2)'!$H$4:$Q$536,10,FALSE)</f>
        <v/>
      </c>
      <c r="Y521" s="63" t="str">
        <f t="shared" si="64"/>
        <v/>
      </c>
      <c r="Z521" s="63" t="s">
        <v>2931</v>
      </c>
      <c r="AA521" s="63" t="s">
        <v>304</v>
      </c>
      <c r="AB521" s="63" t="str">
        <f>VLOOKUP(G521,'Sheet 1 (2)'!$H$4:$S$536,12,FALSE)</f>
        <v/>
      </c>
      <c r="AC521" s="63" t="str">
        <f t="shared" si="65"/>
        <v/>
      </c>
      <c r="AD521" s="63" t="s">
        <v>304</v>
      </c>
      <c r="AE521" s="63" t="str">
        <f>VLOOKUP(G521,'Sheet 1 (2)'!$H$4:$AF$536,25,FALSE)</f>
        <v/>
      </c>
      <c r="AF521" s="63" t="s">
        <v>334</v>
      </c>
      <c r="AG521" s="63" t="str">
        <f>IF(AD521&lt;&gt;"",AD521,AE521)</f>
        <v/>
      </c>
      <c r="AH521" s="63" t="s">
        <v>304</v>
      </c>
      <c r="AI521" s="63" t="str">
        <f>VLOOKUP(G521,'Sheet 1 (2)'!$H$4:$AG$536,26,FALSE)</f>
        <v/>
      </c>
      <c r="AJ521" s="63" t="s">
        <v>301</v>
      </c>
      <c r="AK521" s="63" t="s">
        <v>304</v>
      </c>
      <c r="AL521" s="63" t="str">
        <f>VLOOKUP(G521,'Sheet 1 (2)'!$H$4:$AH$536,27,FALSE)</f>
        <v/>
      </c>
      <c r="AM521" s="63" t="s">
        <v>2932</v>
      </c>
      <c r="AN521" s="63">
        <v>1</v>
      </c>
      <c r="AO521" s="63">
        <f t="shared" si="66"/>
        <v>0</v>
      </c>
      <c r="AP521" s="71"/>
      <c r="AQ521" s="71"/>
      <c r="AR521" s="71"/>
    </row>
    <row r="522" spans="1:44" ht="15.75" customHeight="1">
      <c r="A522" s="63" t="s">
        <v>2933</v>
      </c>
      <c r="B522" s="72" t="s">
        <v>2934</v>
      </c>
      <c r="C522" s="72" t="s">
        <v>2935</v>
      </c>
      <c r="D522" s="72" t="s">
        <v>2936</v>
      </c>
      <c r="E522" s="72">
        <v>5005188</v>
      </c>
      <c r="F522" s="72" t="s">
        <v>2937</v>
      </c>
      <c r="G522" s="72" t="s">
        <v>2938</v>
      </c>
      <c r="H522" s="72" t="s">
        <v>2939</v>
      </c>
      <c r="I522" s="63" t="s">
        <v>301</v>
      </c>
      <c r="J522" s="72"/>
      <c r="K522" s="72"/>
      <c r="L522" s="72" t="s">
        <v>464</v>
      </c>
      <c r="M522" s="72" t="s">
        <v>2940</v>
      </c>
      <c r="N522" s="63"/>
      <c r="O522" s="63"/>
      <c r="P522" s="63"/>
      <c r="Q522" s="63"/>
      <c r="R522" s="72" t="s">
        <v>498</v>
      </c>
      <c r="S522" s="63"/>
      <c r="T522" s="63"/>
      <c r="U522" s="63"/>
      <c r="V522" s="72" t="s">
        <v>301</v>
      </c>
      <c r="W522" s="63"/>
      <c r="X522" s="63"/>
      <c r="Y522" s="63"/>
      <c r="Z522" s="72" t="s">
        <v>2941</v>
      </c>
      <c r="AA522" s="63"/>
      <c r="AB522" s="63"/>
      <c r="AC522" s="63"/>
      <c r="AD522" s="63"/>
      <c r="AE522" s="63"/>
      <c r="AF522" s="63"/>
      <c r="AG522" s="72" t="s">
        <v>2942</v>
      </c>
      <c r="AH522" s="63"/>
      <c r="AI522" s="63"/>
      <c r="AJ522" s="72" t="s">
        <v>301</v>
      </c>
      <c r="AK522" s="72"/>
      <c r="AL522" s="63"/>
      <c r="AM522" s="72"/>
      <c r="AN522" s="63"/>
      <c r="AO522" s="63">
        <f t="shared" si="66"/>
        <v>0</v>
      </c>
      <c r="AP522" s="71"/>
      <c r="AQ522" s="71"/>
      <c r="AR522" s="71"/>
    </row>
    <row r="523" spans="1:44" ht="15.75" customHeight="1">
      <c r="A523" s="63" t="s">
        <v>2933</v>
      </c>
      <c r="B523" s="72" t="s">
        <v>2934</v>
      </c>
      <c r="C523" s="72" t="s">
        <v>2935</v>
      </c>
      <c r="D523" s="72" t="s">
        <v>2936</v>
      </c>
      <c r="E523" s="72">
        <v>5005188</v>
      </c>
      <c r="F523" s="72" t="s">
        <v>2937</v>
      </c>
      <c r="G523" s="72" t="s">
        <v>2943</v>
      </c>
      <c r="H523" s="72" t="s">
        <v>2944</v>
      </c>
      <c r="I523" s="63" t="s">
        <v>301</v>
      </c>
      <c r="J523" s="72"/>
      <c r="K523" s="72"/>
      <c r="L523" s="72" t="s">
        <v>464</v>
      </c>
      <c r="M523" s="72" t="s">
        <v>2945</v>
      </c>
      <c r="N523" s="63"/>
      <c r="O523" s="63"/>
      <c r="P523" s="63"/>
      <c r="Q523" s="63"/>
      <c r="R523" s="72" t="s">
        <v>498</v>
      </c>
      <c r="S523" s="63"/>
      <c r="T523" s="63"/>
      <c r="U523" s="63"/>
      <c r="V523" s="72" t="s">
        <v>2946</v>
      </c>
      <c r="W523" s="63"/>
      <c r="X523" s="63"/>
      <c r="Y523" s="63"/>
      <c r="Z523" s="72" t="s">
        <v>2947</v>
      </c>
      <c r="AA523" s="63"/>
      <c r="AB523" s="63"/>
      <c r="AC523" s="63"/>
      <c r="AD523" s="63"/>
      <c r="AE523" s="63"/>
      <c r="AF523" s="63"/>
      <c r="AG523" s="72" t="s">
        <v>2948</v>
      </c>
      <c r="AH523" s="63"/>
      <c r="AI523" s="63"/>
      <c r="AJ523" s="72" t="s">
        <v>301</v>
      </c>
      <c r="AK523" s="72"/>
      <c r="AL523" s="63"/>
      <c r="AM523" s="72"/>
      <c r="AN523" s="63"/>
      <c r="AO523" s="63">
        <f t="shared" si="66"/>
        <v>0</v>
      </c>
      <c r="AP523" s="71"/>
      <c r="AQ523" s="71"/>
      <c r="AR523" s="71"/>
    </row>
    <row r="524" spans="1:44" ht="15.75" customHeight="1">
      <c r="A524" s="63" t="s">
        <v>2933</v>
      </c>
      <c r="B524" s="72" t="s">
        <v>2934</v>
      </c>
      <c r="C524" s="72" t="s">
        <v>2935</v>
      </c>
      <c r="D524" s="72" t="s">
        <v>2936</v>
      </c>
      <c r="E524" s="72">
        <v>5005188</v>
      </c>
      <c r="F524" s="72" t="s">
        <v>2937</v>
      </c>
      <c r="G524" s="72" t="s">
        <v>2949</v>
      </c>
      <c r="H524" s="72" t="s">
        <v>2950</v>
      </c>
      <c r="I524" s="63" t="s">
        <v>301</v>
      </c>
      <c r="J524" s="72"/>
      <c r="K524" s="72"/>
      <c r="L524" s="72" t="s">
        <v>464</v>
      </c>
      <c r="M524" s="72" t="s">
        <v>2951</v>
      </c>
      <c r="N524" s="63"/>
      <c r="O524" s="63"/>
      <c r="P524" s="63"/>
      <c r="Q524" s="63"/>
      <c r="R524" s="72" t="s">
        <v>498</v>
      </c>
      <c r="S524" s="63"/>
      <c r="T524" s="63"/>
      <c r="U524" s="63"/>
      <c r="V524" s="72" t="s">
        <v>2952</v>
      </c>
      <c r="W524" s="63"/>
      <c r="X524" s="63"/>
      <c r="Y524" s="63"/>
      <c r="Z524" s="72" t="s">
        <v>2953</v>
      </c>
      <c r="AA524" s="63"/>
      <c r="AB524" s="63"/>
      <c r="AC524" s="63"/>
      <c r="AD524" s="63"/>
      <c r="AE524" s="63"/>
      <c r="AF524" s="63"/>
      <c r="AG524" s="72" t="s">
        <v>2954</v>
      </c>
      <c r="AH524" s="63"/>
      <c r="AI524" s="63"/>
      <c r="AJ524" s="72" t="s">
        <v>301</v>
      </c>
      <c r="AK524" s="72"/>
      <c r="AL524" s="63"/>
      <c r="AM524" s="72"/>
      <c r="AN524" s="63"/>
      <c r="AO524" s="63">
        <f t="shared" si="66"/>
        <v>0</v>
      </c>
      <c r="AP524" s="71"/>
      <c r="AQ524" s="71"/>
      <c r="AR524" s="71"/>
    </row>
    <row r="525" spans="1:44" ht="15.75" customHeight="1">
      <c r="A525" s="63" t="s">
        <v>2933</v>
      </c>
      <c r="B525" s="72" t="s">
        <v>2934</v>
      </c>
      <c r="C525" s="72" t="s">
        <v>2935</v>
      </c>
      <c r="D525" s="72" t="s">
        <v>2936</v>
      </c>
      <c r="E525" s="72">
        <v>5005926</v>
      </c>
      <c r="F525" s="72" t="s">
        <v>2955</v>
      </c>
      <c r="G525" s="72" t="s">
        <v>2956</v>
      </c>
      <c r="H525" s="72" t="s">
        <v>2957</v>
      </c>
      <c r="I525" s="63" t="s">
        <v>301</v>
      </c>
      <c r="J525" s="72"/>
      <c r="K525" s="72"/>
      <c r="L525" s="72" t="s">
        <v>464</v>
      </c>
      <c r="M525" s="72" t="s">
        <v>2958</v>
      </c>
      <c r="N525" s="63"/>
      <c r="O525" s="63"/>
      <c r="P525" s="63"/>
      <c r="Q525" s="63"/>
      <c r="R525" s="72" t="s">
        <v>498</v>
      </c>
      <c r="S525" s="63"/>
      <c r="T525" s="63"/>
      <c r="U525" s="63"/>
      <c r="V525" s="72" t="s">
        <v>2959</v>
      </c>
      <c r="W525" s="63"/>
      <c r="X525" s="63"/>
      <c r="Y525" s="63"/>
      <c r="Z525" s="72" t="s">
        <v>2960</v>
      </c>
      <c r="AA525" s="63"/>
      <c r="AB525" s="63"/>
      <c r="AC525" s="63"/>
      <c r="AD525" s="63"/>
      <c r="AE525" s="63"/>
      <c r="AF525" s="63"/>
      <c r="AG525" s="72" t="s">
        <v>2948</v>
      </c>
      <c r="AH525" s="63"/>
      <c r="AI525" s="63"/>
      <c r="AJ525" s="72" t="s">
        <v>301</v>
      </c>
      <c r="AK525" s="72"/>
      <c r="AL525" s="63"/>
      <c r="AM525" s="72"/>
      <c r="AN525" s="63"/>
      <c r="AO525" s="63">
        <f t="shared" si="66"/>
        <v>0</v>
      </c>
      <c r="AP525" s="71"/>
      <c r="AQ525" s="71"/>
      <c r="AR525" s="71"/>
    </row>
    <row r="526" spans="1:44" ht="15.75" customHeight="1">
      <c r="A526" s="63" t="s">
        <v>2933</v>
      </c>
      <c r="B526" s="72" t="s">
        <v>2934</v>
      </c>
      <c r="C526" s="72" t="s">
        <v>2935</v>
      </c>
      <c r="D526" s="72" t="s">
        <v>2936</v>
      </c>
      <c r="E526" s="72">
        <v>5005926</v>
      </c>
      <c r="F526" s="72" t="s">
        <v>2961</v>
      </c>
      <c r="G526" s="72" t="s">
        <v>2962</v>
      </c>
      <c r="H526" s="72" t="s">
        <v>2963</v>
      </c>
      <c r="I526" s="63" t="s">
        <v>301</v>
      </c>
      <c r="J526" s="72"/>
      <c r="K526" s="72"/>
      <c r="L526" s="72" t="s">
        <v>464</v>
      </c>
      <c r="M526" s="72" t="s">
        <v>2964</v>
      </c>
      <c r="N526" s="63"/>
      <c r="O526" s="63"/>
      <c r="P526" s="63"/>
      <c r="Q526" s="63"/>
      <c r="R526" s="72" t="s">
        <v>498</v>
      </c>
      <c r="S526" s="63"/>
      <c r="T526" s="63"/>
      <c r="U526" s="63"/>
      <c r="V526" s="72"/>
      <c r="W526" s="63"/>
      <c r="X526" s="63"/>
      <c r="Y526" s="63"/>
      <c r="Z526" s="72" t="s">
        <v>2965</v>
      </c>
      <c r="AA526" s="63"/>
      <c r="AB526" s="63"/>
      <c r="AC526" s="63"/>
      <c r="AD526" s="63"/>
      <c r="AE526" s="63"/>
      <c r="AF526" s="63"/>
      <c r="AG526" s="72" t="s">
        <v>2948</v>
      </c>
      <c r="AH526" s="63"/>
      <c r="AI526" s="63"/>
      <c r="AJ526" s="72" t="s">
        <v>301</v>
      </c>
      <c r="AK526" s="72" t="s">
        <v>2966</v>
      </c>
      <c r="AL526" s="63"/>
      <c r="AM526" s="72" t="s">
        <v>2966</v>
      </c>
      <c r="AN526" s="63"/>
      <c r="AO526" s="63">
        <f t="shared" si="66"/>
        <v>0</v>
      </c>
      <c r="AP526" s="71"/>
      <c r="AQ526" s="71"/>
      <c r="AR526" s="71"/>
    </row>
    <row r="527" spans="1:44" ht="15.75" customHeight="1">
      <c r="A527" s="63" t="s">
        <v>2933</v>
      </c>
      <c r="B527" s="72" t="s">
        <v>2934</v>
      </c>
      <c r="C527" s="72" t="s">
        <v>2935</v>
      </c>
      <c r="D527" s="72" t="s">
        <v>2936</v>
      </c>
      <c r="E527" s="72">
        <v>5005926</v>
      </c>
      <c r="F527" s="72" t="s">
        <v>2961</v>
      </c>
      <c r="G527" s="72">
        <v>5005926</v>
      </c>
      <c r="H527" s="72" t="s">
        <v>2967</v>
      </c>
      <c r="I527" s="63" t="s">
        <v>301</v>
      </c>
      <c r="J527" s="72"/>
      <c r="K527" s="72"/>
      <c r="L527" s="72" t="s">
        <v>464</v>
      </c>
      <c r="M527" s="72" t="s">
        <v>2968</v>
      </c>
      <c r="N527" s="63"/>
      <c r="O527" s="63"/>
      <c r="P527" s="63"/>
      <c r="Q527" s="63"/>
      <c r="R527" s="72" t="s">
        <v>498</v>
      </c>
      <c r="S527" s="63"/>
      <c r="T527" s="63"/>
      <c r="U527" s="63"/>
      <c r="V527" s="72"/>
      <c r="W527" s="63"/>
      <c r="X527" s="63"/>
      <c r="Y527" s="63"/>
      <c r="Z527" s="72" t="s">
        <v>2969</v>
      </c>
      <c r="AA527" s="63"/>
      <c r="AB527" s="63"/>
      <c r="AC527" s="63"/>
      <c r="AD527" s="63"/>
      <c r="AE527" s="63"/>
      <c r="AF527" s="63"/>
      <c r="AG527" s="72" t="s">
        <v>2948</v>
      </c>
      <c r="AH527" s="63"/>
      <c r="AI527" s="63"/>
      <c r="AJ527" s="72" t="s">
        <v>301</v>
      </c>
      <c r="AK527" s="72"/>
      <c r="AL527" s="63"/>
      <c r="AM527" s="72"/>
      <c r="AN527" s="63"/>
      <c r="AO527" s="63">
        <f t="shared" si="66"/>
        <v>0</v>
      </c>
      <c r="AP527" s="71"/>
      <c r="AQ527" s="71"/>
      <c r="AR527" s="71"/>
    </row>
    <row r="528" spans="1:44" ht="15.75" customHeight="1">
      <c r="A528" s="63" t="s">
        <v>2933</v>
      </c>
      <c r="B528" s="72" t="s">
        <v>2934</v>
      </c>
      <c r="C528" s="72" t="s">
        <v>2970</v>
      </c>
      <c r="D528" s="72" t="s">
        <v>2971</v>
      </c>
      <c r="E528" s="72" t="s">
        <v>2972</v>
      </c>
      <c r="F528" s="72" t="s">
        <v>2973</v>
      </c>
      <c r="G528" s="72" t="s">
        <v>2972</v>
      </c>
      <c r="H528" s="72" t="s">
        <v>2974</v>
      </c>
      <c r="I528" s="63" t="s">
        <v>329</v>
      </c>
      <c r="J528" s="72"/>
      <c r="K528" s="72"/>
      <c r="L528" s="72" t="s">
        <v>1249</v>
      </c>
      <c r="M528" s="72" t="s">
        <v>2975</v>
      </c>
      <c r="N528" s="63"/>
      <c r="O528" s="63"/>
      <c r="P528" s="63"/>
      <c r="Q528" s="63"/>
      <c r="R528" s="72" t="s">
        <v>498</v>
      </c>
      <c r="S528" s="63"/>
      <c r="T528" s="63"/>
      <c r="U528" s="63"/>
      <c r="V528" s="72" t="s">
        <v>301</v>
      </c>
      <c r="W528" s="63"/>
      <c r="X528" s="63"/>
      <c r="Y528" s="63"/>
      <c r="Z528" s="72" t="s">
        <v>2976</v>
      </c>
      <c r="AA528" s="63"/>
      <c r="AB528" s="63"/>
      <c r="AC528" s="63"/>
      <c r="AD528" s="63"/>
      <c r="AE528" s="63"/>
      <c r="AF528" s="63"/>
      <c r="AG528" s="72" t="s">
        <v>2948</v>
      </c>
      <c r="AH528" s="63"/>
      <c r="AI528" s="63"/>
      <c r="AJ528" s="72" t="s">
        <v>301</v>
      </c>
      <c r="AK528" s="72"/>
      <c r="AL528" s="63"/>
      <c r="AM528" s="72"/>
      <c r="AN528" s="63"/>
      <c r="AO528" s="63">
        <f t="shared" si="66"/>
        <v>0</v>
      </c>
      <c r="AP528" s="71"/>
      <c r="AQ528" s="71"/>
      <c r="AR528" s="71"/>
    </row>
    <row r="529" spans="1:44" ht="15.75" customHeight="1">
      <c r="A529" s="63" t="s">
        <v>2933</v>
      </c>
      <c r="B529" s="72" t="s">
        <v>2934</v>
      </c>
      <c r="C529" s="72" t="s">
        <v>2970</v>
      </c>
      <c r="D529" s="72" t="s">
        <v>2971</v>
      </c>
      <c r="E529" s="72" t="s">
        <v>2972</v>
      </c>
      <c r="F529" s="72" t="s">
        <v>2973</v>
      </c>
      <c r="G529" s="72" t="s">
        <v>2977</v>
      </c>
      <c r="H529" s="72" t="s">
        <v>2978</v>
      </c>
      <c r="I529" s="63" t="s">
        <v>301</v>
      </c>
      <c r="J529" s="72"/>
      <c r="K529" s="72"/>
      <c r="L529" s="72" t="s">
        <v>1249</v>
      </c>
      <c r="M529" s="72" t="s">
        <v>2979</v>
      </c>
      <c r="N529" s="63"/>
      <c r="O529" s="63"/>
      <c r="P529" s="63"/>
      <c r="Q529" s="63"/>
      <c r="R529" s="72" t="s">
        <v>498</v>
      </c>
      <c r="S529" s="63"/>
      <c r="T529" s="63"/>
      <c r="U529" s="63"/>
      <c r="V529" s="72" t="s">
        <v>301</v>
      </c>
      <c r="W529" s="63"/>
      <c r="X529" s="63"/>
      <c r="Y529" s="63"/>
      <c r="Z529" s="72" t="s">
        <v>2976</v>
      </c>
      <c r="AA529" s="63"/>
      <c r="AB529" s="63"/>
      <c r="AC529" s="63"/>
      <c r="AD529" s="63"/>
      <c r="AE529" s="63"/>
      <c r="AF529" s="63"/>
      <c r="AG529" s="72" t="s">
        <v>2980</v>
      </c>
      <c r="AH529" s="63"/>
      <c r="AI529" s="63"/>
      <c r="AJ529" s="72" t="s">
        <v>301</v>
      </c>
      <c r="AK529" s="72"/>
      <c r="AL529" s="63"/>
      <c r="AM529" s="72"/>
      <c r="AN529" s="63"/>
      <c r="AO529" s="63">
        <f t="shared" si="66"/>
        <v>0</v>
      </c>
      <c r="AP529" s="71"/>
      <c r="AQ529" s="71"/>
      <c r="AR529" s="71"/>
    </row>
    <row r="530" spans="1:44" ht="15.75" customHeight="1">
      <c r="A530" s="63" t="s">
        <v>2933</v>
      </c>
      <c r="B530" s="72" t="s">
        <v>2934</v>
      </c>
      <c r="C530" s="72" t="s">
        <v>2970</v>
      </c>
      <c r="D530" s="72" t="s">
        <v>2971</v>
      </c>
      <c r="E530" s="72" t="s">
        <v>2972</v>
      </c>
      <c r="F530" s="72" t="s">
        <v>2973</v>
      </c>
      <c r="G530" s="72" t="s">
        <v>2981</v>
      </c>
      <c r="H530" s="72" t="s">
        <v>2982</v>
      </c>
      <c r="I530" s="63" t="s">
        <v>301</v>
      </c>
      <c r="J530" s="72"/>
      <c r="K530" s="72"/>
      <c r="L530" s="72" t="s">
        <v>1249</v>
      </c>
      <c r="M530" s="72" t="s">
        <v>2983</v>
      </c>
      <c r="N530" s="63"/>
      <c r="O530" s="63"/>
      <c r="P530" s="63"/>
      <c r="Q530" s="63"/>
      <c r="R530" s="72" t="s">
        <v>498</v>
      </c>
      <c r="S530" s="63"/>
      <c r="T530" s="63"/>
      <c r="U530" s="63"/>
      <c r="V530" s="72" t="s">
        <v>301</v>
      </c>
      <c r="W530" s="63"/>
      <c r="X530" s="63"/>
      <c r="Y530" s="63"/>
      <c r="Z530" s="72" t="s">
        <v>2984</v>
      </c>
      <c r="AA530" s="63"/>
      <c r="AB530" s="63"/>
      <c r="AC530" s="63"/>
      <c r="AD530" s="63"/>
      <c r="AE530" s="63"/>
      <c r="AF530" s="63"/>
      <c r="AG530" s="72" t="s">
        <v>2985</v>
      </c>
      <c r="AH530" s="63"/>
      <c r="AI530" s="63"/>
      <c r="AJ530" s="72" t="s">
        <v>301</v>
      </c>
      <c r="AK530" s="72"/>
      <c r="AL530" s="63"/>
      <c r="AM530" s="72"/>
      <c r="AN530" s="63"/>
      <c r="AO530" s="63">
        <f t="shared" si="66"/>
        <v>0</v>
      </c>
      <c r="AP530" s="71"/>
      <c r="AQ530" s="71"/>
      <c r="AR530" s="71"/>
    </row>
    <row r="531" spans="1:44" ht="15.75" customHeight="1">
      <c r="A531" s="63" t="s">
        <v>2933</v>
      </c>
      <c r="B531" s="72" t="s">
        <v>2934</v>
      </c>
      <c r="C531" s="72" t="s">
        <v>2970</v>
      </c>
      <c r="D531" s="72" t="s">
        <v>2971</v>
      </c>
      <c r="E531" s="72" t="s">
        <v>2972</v>
      </c>
      <c r="F531" s="72" t="s">
        <v>2973</v>
      </c>
      <c r="G531" s="72" t="s">
        <v>2986</v>
      </c>
      <c r="H531" s="72" t="s">
        <v>2987</v>
      </c>
      <c r="I531" s="63" t="s">
        <v>301</v>
      </c>
      <c r="J531" s="72"/>
      <c r="K531" s="72"/>
      <c r="L531" s="72" t="s">
        <v>1249</v>
      </c>
      <c r="M531" s="72" t="s">
        <v>2988</v>
      </c>
      <c r="N531" s="63"/>
      <c r="O531" s="63"/>
      <c r="P531" s="63"/>
      <c r="Q531" s="63"/>
      <c r="R531" s="72" t="s">
        <v>498</v>
      </c>
      <c r="S531" s="63"/>
      <c r="T531" s="63"/>
      <c r="U531" s="63"/>
      <c r="V531" s="72" t="s">
        <v>301</v>
      </c>
      <c r="W531" s="63"/>
      <c r="X531" s="63"/>
      <c r="Y531" s="63"/>
      <c r="Z531" s="72" t="s">
        <v>2989</v>
      </c>
      <c r="AA531" s="63"/>
      <c r="AB531" s="63"/>
      <c r="AC531" s="63"/>
      <c r="AD531" s="63"/>
      <c r="AE531" s="63"/>
      <c r="AF531" s="63"/>
      <c r="AG531" s="72" t="s">
        <v>2990</v>
      </c>
      <c r="AH531" s="63"/>
      <c r="AI531" s="63"/>
      <c r="AJ531" s="72" t="s">
        <v>301</v>
      </c>
      <c r="AK531" s="72" t="s">
        <v>2966</v>
      </c>
      <c r="AL531" s="63"/>
      <c r="AM531" s="72" t="s">
        <v>2966</v>
      </c>
      <c r="AN531" s="63"/>
      <c r="AO531" s="63">
        <f t="shared" si="66"/>
        <v>0</v>
      </c>
      <c r="AP531" s="71"/>
      <c r="AQ531" s="71"/>
      <c r="AR531" s="71"/>
    </row>
    <row r="532" spans="1:44" ht="15.75" customHeight="1">
      <c r="A532" s="63" t="s">
        <v>2933</v>
      </c>
      <c r="B532" s="72" t="s">
        <v>2934</v>
      </c>
      <c r="C532" s="72" t="s">
        <v>2970</v>
      </c>
      <c r="D532" s="72" t="s">
        <v>2971</v>
      </c>
      <c r="E532" s="72" t="s">
        <v>2972</v>
      </c>
      <c r="F532" s="72" t="s">
        <v>2973</v>
      </c>
      <c r="G532" s="72" t="s">
        <v>2991</v>
      </c>
      <c r="H532" s="72" t="s">
        <v>2992</v>
      </c>
      <c r="I532" s="63" t="s">
        <v>301</v>
      </c>
      <c r="J532" s="72"/>
      <c r="K532" s="72"/>
      <c r="L532" s="72" t="s">
        <v>1249</v>
      </c>
      <c r="M532" s="72" t="s">
        <v>2993</v>
      </c>
      <c r="N532" s="63"/>
      <c r="O532" s="63"/>
      <c r="P532" s="63"/>
      <c r="Q532" s="63"/>
      <c r="R532" s="72" t="s">
        <v>498</v>
      </c>
      <c r="S532" s="63"/>
      <c r="T532" s="63"/>
      <c r="U532" s="63"/>
      <c r="V532" s="72" t="s">
        <v>301</v>
      </c>
      <c r="W532" s="63"/>
      <c r="X532" s="63"/>
      <c r="Y532" s="63"/>
      <c r="Z532" s="72" t="s">
        <v>2994</v>
      </c>
      <c r="AA532" s="63"/>
      <c r="AB532" s="63"/>
      <c r="AC532" s="63"/>
      <c r="AD532" s="63"/>
      <c r="AE532" s="63"/>
      <c r="AF532" s="63"/>
      <c r="AG532" s="72" t="s">
        <v>2990</v>
      </c>
      <c r="AH532" s="63"/>
      <c r="AI532" s="63"/>
      <c r="AJ532" s="72" t="s">
        <v>301</v>
      </c>
      <c r="AK532" s="72"/>
      <c r="AL532" s="63"/>
      <c r="AM532" s="72"/>
      <c r="AN532" s="63"/>
      <c r="AO532" s="63">
        <f t="shared" si="66"/>
        <v>0</v>
      </c>
      <c r="AP532" s="71"/>
      <c r="AQ532" s="71"/>
      <c r="AR532" s="71"/>
    </row>
    <row r="533" spans="1:44" ht="15.75" customHeight="1">
      <c r="A533" s="63" t="s">
        <v>2933</v>
      </c>
      <c r="B533" s="72" t="s">
        <v>2934</v>
      </c>
      <c r="C533" s="72" t="s">
        <v>2970</v>
      </c>
      <c r="D533" s="72" t="s">
        <v>2971</v>
      </c>
      <c r="E533" s="72">
        <v>5005927</v>
      </c>
      <c r="F533" s="72" t="s">
        <v>2995</v>
      </c>
      <c r="G533" s="72" t="s">
        <v>2996</v>
      </c>
      <c r="H533" s="72" t="s">
        <v>2997</v>
      </c>
      <c r="I533" s="63" t="s">
        <v>301</v>
      </c>
      <c r="J533" s="72"/>
      <c r="K533" s="72"/>
      <c r="L533" s="72" t="s">
        <v>1249</v>
      </c>
      <c r="M533" s="72" t="s">
        <v>2998</v>
      </c>
      <c r="N533" s="63"/>
      <c r="O533" s="63"/>
      <c r="P533" s="63"/>
      <c r="Q533" s="63"/>
      <c r="R533" s="72" t="s">
        <v>498</v>
      </c>
      <c r="S533" s="63"/>
      <c r="T533" s="63"/>
      <c r="U533" s="63"/>
      <c r="V533" s="72" t="s">
        <v>2999</v>
      </c>
      <c r="W533" s="63"/>
      <c r="X533" s="63"/>
      <c r="Y533" s="63"/>
      <c r="Z533" s="72" t="s">
        <v>3000</v>
      </c>
      <c r="AA533" s="63"/>
      <c r="AB533" s="63"/>
      <c r="AC533" s="63"/>
      <c r="AD533" s="63"/>
      <c r="AE533" s="63"/>
      <c r="AF533" s="63"/>
      <c r="AG533" s="72" t="s">
        <v>2990</v>
      </c>
      <c r="AH533" s="63"/>
      <c r="AI533" s="63"/>
      <c r="AJ533" s="72" t="s">
        <v>301</v>
      </c>
      <c r="AK533" s="72"/>
      <c r="AL533" s="63"/>
      <c r="AM533" s="72"/>
      <c r="AN533" s="63"/>
      <c r="AO533" s="63">
        <f t="shared" si="66"/>
        <v>0</v>
      </c>
      <c r="AP533" s="71"/>
      <c r="AQ533" s="71"/>
      <c r="AR533" s="71"/>
    </row>
    <row r="534" spans="1:44" ht="15.75" customHeight="1">
      <c r="A534" s="63" t="s">
        <v>2933</v>
      </c>
      <c r="B534" s="72" t="s">
        <v>2934</v>
      </c>
      <c r="C534" s="72" t="s">
        <v>2970</v>
      </c>
      <c r="D534" s="72" t="s">
        <v>2971</v>
      </c>
      <c r="E534" s="72">
        <v>5005927</v>
      </c>
      <c r="F534" s="72" t="s">
        <v>2995</v>
      </c>
      <c r="G534" s="72" t="s">
        <v>3001</v>
      </c>
      <c r="H534" s="72" t="s">
        <v>3002</v>
      </c>
      <c r="I534" s="63" t="s">
        <v>329</v>
      </c>
      <c r="J534" s="72"/>
      <c r="K534" s="72"/>
      <c r="L534" s="72" t="s">
        <v>1249</v>
      </c>
      <c r="M534" s="72" t="s">
        <v>3003</v>
      </c>
      <c r="N534" s="63"/>
      <c r="O534" s="63"/>
      <c r="P534" s="63"/>
      <c r="Q534" s="63"/>
      <c r="R534" s="72" t="s">
        <v>498</v>
      </c>
      <c r="S534" s="63"/>
      <c r="T534" s="63"/>
      <c r="U534" s="63"/>
      <c r="V534" s="72" t="s">
        <v>2999</v>
      </c>
      <c r="W534" s="63"/>
      <c r="X534" s="63"/>
      <c r="Y534" s="63"/>
      <c r="Z534" s="72" t="s">
        <v>3004</v>
      </c>
      <c r="AA534" s="63"/>
      <c r="AB534" s="63"/>
      <c r="AC534" s="63"/>
      <c r="AD534" s="63"/>
      <c r="AE534" s="63"/>
      <c r="AF534" s="63"/>
      <c r="AG534" s="72" t="s">
        <v>2990</v>
      </c>
      <c r="AH534" s="63"/>
      <c r="AI534" s="63"/>
      <c r="AJ534" s="72" t="s">
        <v>301</v>
      </c>
      <c r="AK534" s="72"/>
      <c r="AL534" s="63"/>
      <c r="AM534" s="72"/>
      <c r="AN534" s="63"/>
      <c r="AO534" s="63">
        <f t="shared" si="66"/>
        <v>0</v>
      </c>
      <c r="AP534" s="71"/>
      <c r="AQ534" s="71"/>
      <c r="AR534" s="71"/>
    </row>
    <row r="535" spans="1:44" ht="15.75" customHeight="1">
      <c r="A535" s="63" t="s">
        <v>2933</v>
      </c>
      <c r="B535" s="72" t="s">
        <v>2934</v>
      </c>
      <c r="C535" s="72" t="s">
        <v>3005</v>
      </c>
      <c r="D535" s="72" t="s">
        <v>3006</v>
      </c>
      <c r="E535" s="72" t="s">
        <v>3007</v>
      </c>
      <c r="F535" s="72" t="s">
        <v>3008</v>
      </c>
      <c r="G535" s="72" t="s">
        <v>3007</v>
      </c>
      <c r="H535" s="72" t="s">
        <v>3009</v>
      </c>
      <c r="I535" s="63" t="s">
        <v>329</v>
      </c>
      <c r="J535" s="72"/>
      <c r="K535" s="72"/>
      <c r="L535" s="72" t="s">
        <v>1249</v>
      </c>
      <c r="M535" s="72" t="s">
        <v>3003</v>
      </c>
      <c r="N535" s="63"/>
      <c r="O535" s="63"/>
      <c r="P535" s="63"/>
      <c r="Q535" s="63"/>
      <c r="R535" s="72" t="s">
        <v>498</v>
      </c>
      <c r="S535" s="63"/>
      <c r="T535" s="63"/>
      <c r="U535" s="63"/>
      <c r="V535" s="72" t="s">
        <v>2727</v>
      </c>
      <c r="W535" s="63"/>
      <c r="X535" s="63"/>
      <c r="Y535" s="63"/>
      <c r="Z535" s="72" t="s">
        <v>3010</v>
      </c>
      <c r="AA535" s="63"/>
      <c r="AB535" s="63"/>
      <c r="AC535" s="63"/>
      <c r="AD535" s="63"/>
      <c r="AE535" s="63"/>
      <c r="AF535" s="63"/>
      <c r="AG535" s="72" t="s">
        <v>3011</v>
      </c>
      <c r="AH535" s="63"/>
      <c r="AI535" s="63"/>
      <c r="AJ535" s="72" t="s">
        <v>301</v>
      </c>
      <c r="AK535" s="72"/>
      <c r="AL535" s="63"/>
      <c r="AM535" s="72"/>
      <c r="AN535" s="63"/>
      <c r="AO535" s="63">
        <f t="shared" si="66"/>
        <v>0</v>
      </c>
      <c r="AP535" s="71"/>
      <c r="AQ535" s="71"/>
      <c r="AR535" s="71"/>
    </row>
    <row r="536" spans="1:44" ht="15.75" customHeight="1">
      <c r="A536" s="63" t="s">
        <v>2933</v>
      </c>
      <c r="B536" s="72" t="s">
        <v>2934</v>
      </c>
      <c r="C536" s="72" t="s">
        <v>3005</v>
      </c>
      <c r="D536" s="72" t="s">
        <v>3006</v>
      </c>
      <c r="E536" s="72" t="s">
        <v>3007</v>
      </c>
      <c r="F536" s="72" t="s">
        <v>3008</v>
      </c>
      <c r="G536" s="72" t="s">
        <v>3012</v>
      </c>
      <c r="H536" s="72" t="s">
        <v>3013</v>
      </c>
      <c r="I536" s="63" t="s">
        <v>301</v>
      </c>
      <c r="J536" s="72"/>
      <c r="K536" s="72"/>
      <c r="L536" s="72" t="s">
        <v>1249</v>
      </c>
      <c r="M536" s="72" t="s">
        <v>3003</v>
      </c>
      <c r="N536" s="63"/>
      <c r="O536" s="63"/>
      <c r="P536" s="63"/>
      <c r="Q536" s="63"/>
      <c r="R536" s="72" t="s">
        <v>498</v>
      </c>
      <c r="S536" s="63"/>
      <c r="T536" s="63"/>
      <c r="U536" s="63"/>
      <c r="V536" s="72" t="s">
        <v>2727</v>
      </c>
      <c r="W536" s="63"/>
      <c r="X536" s="63"/>
      <c r="Y536" s="63"/>
      <c r="Z536" s="72" t="s">
        <v>3014</v>
      </c>
      <c r="AA536" s="63"/>
      <c r="AB536" s="63"/>
      <c r="AC536" s="63"/>
      <c r="AD536" s="63"/>
      <c r="AE536" s="63"/>
      <c r="AF536" s="63"/>
      <c r="AG536" s="72" t="s">
        <v>3011</v>
      </c>
      <c r="AH536" s="63"/>
      <c r="AI536" s="63"/>
      <c r="AJ536" s="72" t="s">
        <v>301</v>
      </c>
      <c r="AK536" s="72"/>
      <c r="AL536" s="63"/>
      <c r="AM536" s="72"/>
      <c r="AN536" s="63"/>
      <c r="AO536" s="63">
        <f t="shared" si="66"/>
        <v>0</v>
      </c>
      <c r="AP536" s="71"/>
      <c r="AQ536" s="71"/>
      <c r="AR536" s="71"/>
    </row>
    <row r="537" spans="1:44" ht="15.75" customHeight="1">
      <c r="A537" s="63" t="s">
        <v>2933</v>
      </c>
      <c r="B537" s="72" t="s">
        <v>2934</v>
      </c>
      <c r="C537" s="72" t="s">
        <v>3005</v>
      </c>
      <c r="D537" s="72" t="s">
        <v>3006</v>
      </c>
      <c r="E537" s="72" t="s">
        <v>3007</v>
      </c>
      <c r="F537" s="72" t="s">
        <v>3008</v>
      </c>
      <c r="G537" s="72" t="s">
        <v>3015</v>
      </c>
      <c r="H537" s="72" t="s">
        <v>3016</v>
      </c>
      <c r="I537" s="63" t="s">
        <v>301</v>
      </c>
      <c r="J537" s="72"/>
      <c r="K537" s="72"/>
      <c r="L537" s="72" t="s">
        <v>1249</v>
      </c>
      <c r="M537" s="72" t="s">
        <v>3003</v>
      </c>
      <c r="N537" s="63"/>
      <c r="O537" s="63"/>
      <c r="P537" s="63"/>
      <c r="Q537" s="63"/>
      <c r="R537" s="72" t="s">
        <v>498</v>
      </c>
      <c r="S537" s="63"/>
      <c r="T537" s="63"/>
      <c r="U537" s="63"/>
      <c r="V537" s="72" t="s">
        <v>2727</v>
      </c>
      <c r="W537" s="63"/>
      <c r="X537" s="63"/>
      <c r="Y537" s="63"/>
      <c r="Z537" s="72" t="s">
        <v>3017</v>
      </c>
      <c r="AA537" s="63"/>
      <c r="AB537" s="63"/>
      <c r="AC537" s="63"/>
      <c r="AD537" s="63"/>
      <c r="AE537" s="63"/>
      <c r="AF537" s="63"/>
      <c r="AG537" s="72" t="s">
        <v>3011</v>
      </c>
      <c r="AH537" s="63"/>
      <c r="AI537" s="63"/>
      <c r="AJ537" s="72" t="s">
        <v>301</v>
      </c>
      <c r="AK537" s="72"/>
      <c r="AL537" s="63"/>
      <c r="AM537" s="72"/>
      <c r="AN537" s="63"/>
      <c r="AO537" s="63">
        <f t="shared" si="66"/>
        <v>0</v>
      </c>
      <c r="AP537" s="71"/>
      <c r="AQ537" s="71"/>
      <c r="AR537" s="71"/>
    </row>
    <row r="538" spans="1:44" ht="15.75" customHeight="1">
      <c r="A538" s="63" t="s">
        <v>2933</v>
      </c>
      <c r="B538" s="72" t="s">
        <v>2934</v>
      </c>
      <c r="C538" s="72" t="s">
        <v>3005</v>
      </c>
      <c r="D538" s="72" t="s">
        <v>3006</v>
      </c>
      <c r="E538" s="72" t="s">
        <v>3018</v>
      </c>
      <c r="F538" s="72" t="s">
        <v>3019</v>
      </c>
      <c r="G538" s="72" t="s">
        <v>3018</v>
      </c>
      <c r="H538" s="72" t="s">
        <v>3020</v>
      </c>
      <c r="I538" s="63" t="s">
        <v>329</v>
      </c>
      <c r="J538" s="72"/>
      <c r="K538" s="72"/>
      <c r="L538" s="72" t="s">
        <v>1249</v>
      </c>
      <c r="M538" s="72" t="s">
        <v>3021</v>
      </c>
      <c r="N538" s="63"/>
      <c r="O538" s="63"/>
      <c r="P538" s="63"/>
      <c r="Q538" s="63"/>
      <c r="R538" s="72" t="s">
        <v>3022</v>
      </c>
      <c r="S538" s="63"/>
      <c r="T538" s="63"/>
      <c r="U538" s="63"/>
      <c r="V538" s="72"/>
      <c r="W538" s="63"/>
      <c r="X538" s="63"/>
      <c r="Y538" s="63"/>
      <c r="Z538" s="72" t="s">
        <v>3023</v>
      </c>
      <c r="AA538" s="63"/>
      <c r="AB538" s="63"/>
      <c r="AC538" s="63"/>
      <c r="AD538" s="63"/>
      <c r="AE538" s="63"/>
      <c r="AF538" s="63"/>
      <c r="AG538" s="72" t="s">
        <v>3024</v>
      </c>
      <c r="AH538" s="63"/>
      <c r="AI538" s="63"/>
      <c r="AJ538" s="72" t="s">
        <v>301</v>
      </c>
      <c r="AK538" s="72" t="s">
        <v>3025</v>
      </c>
      <c r="AL538" s="63"/>
      <c r="AM538" s="72" t="s">
        <v>3025</v>
      </c>
      <c r="AN538" s="63"/>
      <c r="AO538" s="63">
        <f t="shared" si="66"/>
        <v>0</v>
      </c>
      <c r="AP538" s="71"/>
      <c r="AQ538" s="71"/>
      <c r="AR538" s="71"/>
    </row>
    <row r="539" spans="1:44" ht="15.75" customHeight="1">
      <c r="A539" s="63" t="s">
        <v>2933</v>
      </c>
      <c r="B539" s="72" t="s">
        <v>2934</v>
      </c>
      <c r="C539" s="72" t="s">
        <v>3026</v>
      </c>
      <c r="D539" s="72" t="s">
        <v>3027</v>
      </c>
      <c r="E539" s="72" t="s">
        <v>3028</v>
      </c>
      <c r="F539" s="72" t="s">
        <v>3029</v>
      </c>
      <c r="G539" s="72" t="s">
        <v>3028</v>
      </c>
      <c r="H539" s="72" t="s">
        <v>3030</v>
      </c>
      <c r="I539" s="63" t="s">
        <v>329</v>
      </c>
      <c r="J539" s="72"/>
      <c r="K539" s="72"/>
      <c r="L539" s="72" t="s">
        <v>709</v>
      </c>
      <c r="M539" s="72" t="s">
        <v>3031</v>
      </c>
      <c r="N539" s="63"/>
      <c r="O539" s="63"/>
      <c r="P539" s="63"/>
      <c r="Q539" s="63"/>
      <c r="R539" s="72" t="s">
        <v>498</v>
      </c>
      <c r="S539" s="63"/>
      <c r="T539" s="63"/>
      <c r="U539" s="63"/>
      <c r="V539" s="72"/>
      <c r="W539" s="63"/>
      <c r="X539" s="63"/>
      <c r="Y539" s="63"/>
      <c r="Z539" s="72" t="s">
        <v>3032</v>
      </c>
      <c r="AA539" s="63"/>
      <c r="AB539" s="63"/>
      <c r="AC539" s="63"/>
      <c r="AD539" s="63"/>
      <c r="AE539" s="63"/>
      <c r="AF539" s="63"/>
      <c r="AG539" s="72" t="s">
        <v>3033</v>
      </c>
      <c r="AH539" s="63"/>
      <c r="AI539" s="63"/>
      <c r="AJ539" s="72" t="s">
        <v>301</v>
      </c>
      <c r="AK539" s="72"/>
      <c r="AL539" s="63"/>
      <c r="AM539" s="72"/>
      <c r="AN539" s="63"/>
      <c r="AO539" s="63">
        <f t="shared" si="66"/>
        <v>0</v>
      </c>
      <c r="AP539" s="71"/>
      <c r="AQ539" s="71"/>
      <c r="AR539" s="71"/>
    </row>
    <row r="540" spans="1:44" ht="15.75" customHeight="1">
      <c r="A540" s="63" t="s">
        <v>2933</v>
      </c>
      <c r="B540" s="72" t="s">
        <v>2934</v>
      </c>
      <c r="C540" s="72" t="s">
        <v>3026</v>
      </c>
      <c r="D540" s="72" t="s">
        <v>3027</v>
      </c>
      <c r="E540" s="72" t="s">
        <v>3028</v>
      </c>
      <c r="F540" s="72" t="s">
        <v>3029</v>
      </c>
      <c r="G540" s="72" t="s">
        <v>3034</v>
      </c>
      <c r="H540" s="72" t="s">
        <v>3035</v>
      </c>
      <c r="I540" s="63" t="s">
        <v>301</v>
      </c>
      <c r="J540" s="72"/>
      <c r="K540" s="72"/>
      <c r="L540" s="72" t="s">
        <v>709</v>
      </c>
      <c r="M540" s="72" t="s">
        <v>3036</v>
      </c>
      <c r="N540" s="63"/>
      <c r="O540" s="63"/>
      <c r="P540" s="63"/>
      <c r="Q540" s="63"/>
      <c r="R540" s="72" t="s">
        <v>498</v>
      </c>
      <c r="S540" s="63"/>
      <c r="T540" s="63"/>
      <c r="U540" s="63"/>
      <c r="V540" s="72"/>
      <c r="W540" s="63"/>
      <c r="X540" s="63"/>
      <c r="Y540" s="63"/>
      <c r="Z540" s="72" t="s">
        <v>3037</v>
      </c>
      <c r="AA540" s="63"/>
      <c r="AB540" s="63"/>
      <c r="AC540" s="63"/>
      <c r="AD540" s="63"/>
      <c r="AE540" s="63"/>
      <c r="AF540" s="63"/>
      <c r="AG540" s="72" t="s">
        <v>3033</v>
      </c>
      <c r="AH540" s="63"/>
      <c r="AI540" s="63"/>
      <c r="AJ540" s="72" t="s">
        <v>301</v>
      </c>
      <c r="AK540" s="72"/>
      <c r="AL540" s="63"/>
      <c r="AM540" s="72"/>
      <c r="AN540" s="63"/>
      <c r="AO540" s="63">
        <f t="shared" si="66"/>
        <v>0</v>
      </c>
      <c r="AP540" s="71"/>
      <c r="AQ540" s="71"/>
      <c r="AR540" s="71"/>
    </row>
    <row r="541" spans="1:44" ht="15.75" customHeight="1">
      <c r="A541" s="63" t="s">
        <v>2933</v>
      </c>
      <c r="B541" s="72" t="s">
        <v>2934</v>
      </c>
      <c r="C541" s="72" t="s">
        <v>3026</v>
      </c>
      <c r="D541" s="72" t="s">
        <v>3027</v>
      </c>
      <c r="E541" s="72" t="s">
        <v>3038</v>
      </c>
      <c r="F541" s="72" t="s">
        <v>3039</v>
      </c>
      <c r="G541" s="72" t="s">
        <v>3038</v>
      </c>
      <c r="H541" s="72" t="s">
        <v>3039</v>
      </c>
      <c r="I541" s="63" t="s">
        <v>329</v>
      </c>
      <c r="J541" s="72"/>
      <c r="K541" s="72"/>
      <c r="L541" s="72" t="s">
        <v>1249</v>
      </c>
      <c r="M541" s="72" t="s">
        <v>3040</v>
      </c>
      <c r="N541" s="63"/>
      <c r="O541" s="63"/>
      <c r="P541" s="63"/>
      <c r="Q541" s="63"/>
      <c r="R541" s="72" t="s">
        <v>498</v>
      </c>
      <c r="S541" s="63"/>
      <c r="T541" s="63"/>
      <c r="U541" s="63"/>
      <c r="V541" s="72"/>
      <c r="W541" s="63"/>
      <c r="X541" s="63"/>
      <c r="Y541" s="63"/>
      <c r="Z541" s="72" t="s">
        <v>3041</v>
      </c>
      <c r="AA541" s="63"/>
      <c r="AB541" s="63"/>
      <c r="AC541" s="63"/>
      <c r="AD541" s="63"/>
      <c r="AE541" s="63"/>
      <c r="AF541" s="63"/>
      <c r="AG541" s="72" t="s">
        <v>3042</v>
      </c>
      <c r="AH541" s="63"/>
      <c r="AI541" s="63"/>
      <c r="AJ541" s="72" t="s">
        <v>301</v>
      </c>
      <c r="AK541" s="72" t="s">
        <v>3025</v>
      </c>
      <c r="AL541" s="63"/>
      <c r="AM541" s="72" t="s">
        <v>3025</v>
      </c>
      <c r="AN541" s="63"/>
      <c r="AO541" s="63">
        <f t="shared" si="66"/>
        <v>0</v>
      </c>
      <c r="AP541" s="71"/>
      <c r="AQ541" s="71"/>
      <c r="AR541" s="71"/>
    </row>
    <row r="542" spans="1:44" ht="15.75" customHeight="1">
      <c r="A542" s="63" t="s">
        <v>2933</v>
      </c>
      <c r="B542" s="72" t="s">
        <v>2934</v>
      </c>
      <c r="C542" s="72" t="s">
        <v>3026</v>
      </c>
      <c r="D542" s="72" t="s">
        <v>3027</v>
      </c>
      <c r="E542" s="72" t="s">
        <v>3038</v>
      </c>
      <c r="F542" s="72" t="s">
        <v>3039</v>
      </c>
      <c r="G542" s="72" t="s">
        <v>3043</v>
      </c>
      <c r="H542" s="72" t="s">
        <v>3044</v>
      </c>
      <c r="I542" s="63" t="s">
        <v>301</v>
      </c>
      <c r="J542" s="72"/>
      <c r="K542" s="72"/>
      <c r="L542" s="72" t="s">
        <v>3045</v>
      </c>
      <c r="M542" s="72" t="s">
        <v>3046</v>
      </c>
      <c r="N542" s="63"/>
      <c r="O542" s="63"/>
      <c r="P542" s="63"/>
      <c r="Q542" s="63"/>
      <c r="R542" s="72" t="s">
        <v>498</v>
      </c>
      <c r="S542" s="63"/>
      <c r="T542" s="63"/>
      <c r="U542" s="63"/>
      <c r="V542" s="72"/>
      <c r="W542" s="63"/>
      <c r="X542" s="63"/>
      <c r="Y542" s="63"/>
      <c r="Z542" s="72" t="s">
        <v>3047</v>
      </c>
      <c r="AA542" s="63"/>
      <c r="AB542" s="63"/>
      <c r="AC542" s="63"/>
      <c r="AD542" s="63"/>
      <c r="AE542" s="63"/>
      <c r="AF542" s="63"/>
      <c r="AG542" s="72" t="s">
        <v>3042</v>
      </c>
      <c r="AH542" s="63"/>
      <c r="AI542" s="63"/>
      <c r="AJ542" s="72" t="s">
        <v>301</v>
      </c>
      <c r="AK542" s="72"/>
      <c r="AL542" s="63"/>
      <c r="AM542" s="72"/>
      <c r="AN542" s="63"/>
      <c r="AO542" s="63">
        <f t="shared" si="66"/>
        <v>0</v>
      </c>
      <c r="AP542" s="71"/>
      <c r="AQ542" s="71"/>
      <c r="AR542" s="71"/>
    </row>
    <row r="543" spans="1:44" ht="15.75" customHeight="1">
      <c r="A543" s="63" t="s">
        <v>2933</v>
      </c>
      <c r="B543" s="72" t="s">
        <v>2934</v>
      </c>
      <c r="C543" s="72" t="s">
        <v>3026</v>
      </c>
      <c r="D543" s="72" t="s">
        <v>3027</v>
      </c>
      <c r="E543" s="72" t="s">
        <v>3048</v>
      </c>
      <c r="F543" s="72" t="s">
        <v>3049</v>
      </c>
      <c r="G543" s="72" t="s">
        <v>3048</v>
      </c>
      <c r="H543" s="72" t="s">
        <v>3049</v>
      </c>
      <c r="I543" s="63" t="s">
        <v>329</v>
      </c>
      <c r="J543" s="72"/>
      <c r="K543" s="72"/>
      <c r="L543" s="72" t="s">
        <v>709</v>
      </c>
      <c r="M543" s="72" t="s">
        <v>3050</v>
      </c>
      <c r="N543" s="63"/>
      <c r="O543" s="63"/>
      <c r="P543" s="63"/>
      <c r="Q543" s="63"/>
      <c r="R543" s="72" t="s">
        <v>498</v>
      </c>
      <c r="S543" s="63"/>
      <c r="T543" s="63"/>
      <c r="U543" s="63"/>
      <c r="V543" s="72"/>
      <c r="W543" s="63"/>
      <c r="X543" s="63"/>
      <c r="Y543" s="63"/>
      <c r="Z543" s="72" t="s">
        <v>3051</v>
      </c>
      <c r="AA543" s="63"/>
      <c r="AB543" s="63"/>
      <c r="AC543" s="63"/>
      <c r="AD543" s="63"/>
      <c r="AE543" s="63"/>
      <c r="AF543" s="63"/>
      <c r="AG543" s="72" t="s">
        <v>3052</v>
      </c>
      <c r="AH543" s="63"/>
      <c r="AI543" s="63"/>
      <c r="AJ543" s="72" t="s">
        <v>301</v>
      </c>
      <c r="AK543" s="72"/>
      <c r="AL543" s="63"/>
      <c r="AM543" s="72"/>
      <c r="AN543" s="63"/>
      <c r="AO543" s="63">
        <f t="shared" si="66"/>
        <v>0</v>
      </c>
      <c r="AP543" s="71"/>
      <c r="AQ543" s="71"/>
      <c r="AR543" s="71"/>
    </row>
    <row r="544" spans="1:44" ht="15.75" customHeight="1">
      <c r="A544" s="63" t="s">
        <v>2933</v>
      </c>
      <c r="B544" s="72" t="s">
        <v>2934</v>
      </c>
      <c r="C544" s="72" t="s">
        <v>3053</v>
      </c>
      <c r="D544" s="72" t="s">
        <v>3054</v>
      </c>
      <c r="E544" s="72" t="s">
        <v>3055</v>
      </c>
      <c r="F544" s="72" t="s">
        <v>3056</v>
      </c>
      <c r="G544" s="72" t="s">
        <v>3055</v>
      </c>
      <c r="H544" s="72" t="s">
        <v>3057</v>
      </c>
      <c r="I544" s="63" t="s">
        <v>329</v>
      </c>
      <c r="J544" s="72"/>
      <c r="K544" s="72"/>
      <c r="L544" s="72" t="s">
        <v>1249</v>
      </c>
      <c r="M544" s="72" t="s">
        <v>3058</v>
      </c>
      <c r="N544" s="63"/>
      <c r="O544" s="63"/>
      <c r="P544" s="63"/>
      <c r="Q544" s="63"/>
      <c r="R544" s="72" t="s">
        <v>498</v>
      </c>
      <c r="S544" s="63"/>
      <c r="T544" s="63"/>
      <c r="U544" s="63"/>
      <c r="V544" s="72"/>
      <c r="W544" s="63"/>
      <c r="X544" s="63"/>
      <c r="Y544" s="63"/>
      <c r="Z544" s="72" t="s">
        <v>3059</v>
      </c>
      <c r="AA544" s="63"/>
      <c r="AB544" s="63"/>
      <c r="AC544" s="63"/>
      <c r="AD544" s="63"/>
      <c r="AE544" s="63"/>
      <c r="AF544" s="63"/>
      <c r="AG544" s="72" t="s">
        <v>3060</v>
      </c>
      <c r="AH544" s="63"/>
      <c r="AI544" s="63"/>
      <c r="AJ544" s="72" t="s">
        <v>301</v>
      </c>
      <c r="AK544" s="72"/>
      <c r="AL544" s="63"/>
      <c r="AM544" s="72"/>
      <c r="AN544" s="63"/>
      <c r="AO544" s="63">
        <f t="shared" si="66"/>
        <v>0</v>
      </c>
      <c r="AP544" s="71"/>
      <c r="AQ544" s="71"/>
      <c r="AR544" s="71"/>
    </row>
    <row r="545" spans="1:44" ht="15.75" customHeight="1">
      <c r="A545" s="63" t="s">
        <v>2933</v>
      </c>
      <c r="B545" s="72" t="s">
        <v>2934</v>
      </c>
      <c r="C545" s="72" t="s">
        <v>3053</v>
      </c>
      <c r="D545" s="72" t="s">
        <v>3054</v>
      </c>
      <c r="E545" s="72" t="s">
        <v>3055</v>
      </c>
      <c r="F545" s="72" t="s">
        <v>3056</v>
      </c>
      <c r="G545" s="72" t="s">
        <v>3061</v>
      </c>
      <c r="H545" s="72" t="s">
        <v>3062</v>
      </c>
      <c r="I545" s="63" t="s">
        <v>301</v>
      </c>
      <c r="J545" s="72"/>
      <c r="K545" s="72"/>
      <c r="L545" s="72" t="s">
        <v>1249</v>
      </c>
      <c r="M545" s="72" t="s">
        <v>3063</v>
      </c>
      <c r="N545" s="63"/>
      <c r="O545" s="63"/>
      <c r="P545" s="63"/>
      <c r="Q545" s="63"/>
      <c r="R545" s="72" t="s">
        <v>498</v>
      </c>
      <c r="S545" s="63"/>
      <c r="T545" s="63"/>
      <c r="U545" s="63"/>
      <c r="V545" s="72"/>
      <c r="W545" s="63"/>
      <c r="X545" s="63"/>
      <c r="Y545" s="63"/>
      <c r="Z545" s="72" t="s">
        <v>3064</v>
      </c>
      <c r="AA545" s="63"/>
      <c r="AB545" s="63"/>
      <c r="AC545" s="63"/>
      <c r="AD545" s="63"/>
      <c r="AE545" s="63"/>
      <c r="AF545" s="63"/>
      <c r="AG545" s="72" t="s">
        <v>3060</v>
      </c>
      <c r="AH545" s="63"/>
      <c r="AI545" s="63"/>
      <c r="AJ545" s="72" t="s">
        <v>301</v>
      </c>
      <c r="AK545" s="72"/>
      <c r="AL545" s="63"/>
      <c r="AM545" s="72"/>
      <c r="AN545" s="63"/>
      <c r="AO545" s="63">
        <f t="shared" si="66"/>
        <v>0</v>
      </c>
      <c r="AP545" s="71"/>
      <c r="AQ545" s="71"/>
      <c r="AR545" s="71"/>
    </row>
    <row r="546" spans="1:44" ht="15.75" customHeight="1">
      <c r="A546" s="63" t="s">
        <v>2933</v>
      </c>
      <c r="B546" s="72" t="s">
        <v>2934</v>
      </c>
      <c r="C546" s="72" t="s">
        <v>3053</v>
      </c>
      <c r="D546" s="72" t="s">
        <v>3054</v>
      </c>
      <c r="E546" s="72" t="s">
        <v>3055</v>
      </c>
      <c r="F546" s="72" t="s">
        <v>3056</v>
      </c>
      <c r="G546" s="72" t="s">
        <v>3065</v>
      </c>
      <c r="H546" s="72" t="s">
        <v>3066</v>
      </c>
      <c r="I546" s="63" t="s">
        <v>301</v>
      </c>
      <c r="J546" s="72">
        <v>1</v>
      </c>
      <c r="K546" s="72"/>
      <c r="L546" s="72" t="s">
        <v>1249</v>
      </c>
      <c r="M546" s="72" t="s">
        <v>3067</v>
      </c>
      <c r="N546" s="63"/>
      <c r="O546" s="63"/>
      <c r="P546" s="63"/>
      <c r="Q546" s="63"/>
      <c r="R546" s="72" t="s">
        <v>498</v>
      </c>
      <c r="S546" s="63"/>
      <c r="T546" s="63"/>
      <c r="U546" s="63"/>
      <c r="V546" s="72"/>
      <c r="W546" s="63"/>
      <c r="X546" s="63"/>
      <c r="Y546" s="63"/>
      <c r="Z546" s="72" t="s">
        <v>3068</v>
      </c>
      <c r="AA546" s="63"/>
      <c r="AB546" s="63"/>
      <c r="AC546" s="63"/>
      <c r="AD546" s="63"/>
      <c r="AE546" s="63"/>
      <c r="AF546" s="63"/>
      <c r="AG546" s="72" t="s">
        <v>3069</v>
      </c>
      <c r="AH546" s="63"/>
      <c r="AI546" s="63"/>
      <c r="AJ546" s="72" t="s">
        <v>301</v>
      </c>
      <c r="AK546" s="72"/>
      <c r="AL546" s="63"/>
      <c r="AM546" s="72"/>
      <c r="AN546" s="63"/>
      <c r="AO546" s="63">
        <f t="shared" si="66"/>
        <v>0</v>
      </c>
      <c r="AP546" s="71"/>
      <c r="AQ546" s="71"/>
      <c r="AR546" s="71"/>
    </row>
    <row r="547" spans="1:44" ht="15.75" customHeight="1">
      <c r="A547" s="63" t="s">
        <v>2933</v>
      </c>
      <c r="B547" s="72" t="s">
        <v>2934</v>
      </c>
      <c r="C547" s="72" t="s">
        <v>3053</v>
      </c>
      <c r="D547" s="72" t="s">
        <v>3054</v>
      </c>
      <c r="E547" s="72" t="s">
        <v>3055</v>
      </c>
      <c r="F547" s="72" t="s">
        <v>3056</v>
      </c>
      <c r="G547" s="72" t="s">
        <v>3070</v>
      </c>
      <c r="H547" s="72" t="s">
        <v>3071</v>
      </c>
      <c r="I547" s="63" t="s">
        <v>301</v>
      </c>
      <c r="J547" s="72">
        <v>1</v>
      </c>
      <c r="K547" s="72"/>
      <c r="L547" s="72" t="s">
        <v>709</v>
      </c>
      <c r="M547" s="72" t="s">
        <v>3072</v>
      </c>
      <c r="N547" s="63"/>
      <c r="O547" s="63"/>
      <c r="P547" s="63"/>
      <c r="Q547" s="63"/>
      <c r="R547" s="72" t="s">
        <v>498</v>
      </c>
      <c r="S547" s="63"/>
      <c r="T547" s="63"/>
      <c r="U547" s="63"/>
      <c r="V547" s="72"/>
      <c r="W547" s="63"/>
      <c r="X547" s="63"/>
      <c r="Y547" s="63"/>
      <c r="Z547" s="72" t="s">
        <v>3073</v>
      </c>
      <c r="AA547" s="63"/>
      <c r="AB547" s="63"/>
      <c r="AC547" s="63"/>
      <c r="AD547" s="63"/>
      <c r="AE547" s="63"/>
      <c r="AF547" s="63"/>
      <c r="AG547" s="72" t="s">
        <v>3074</v>
      </c>
      <c r="AH547" s="63"/>
      <c r="AI547" s="63"/>
      <c r="AJ547" s="72" t="s">
        <v>301</v>
      </c>
      <c r="AK547" s="72" t="s">
        <v>3075</v>
      </c>
      <c r="AL547" s="63"/>
      <c r="AM547" s="72" t="s">
        <v>3075</v>
      </c>
      <c r="AN547" s="63"/>
      <c r="AO547" s="63">
        <f t="shared" si="66"/>
        <v>0</v>
      </c>
      <c r="AP547" s="71"/>
      <c r="AQ547" s="71"/>
      <c r="AR547" s="71"/>
    </row>
    <row r="548" spans="1:44" ht="15.75" customHeight="1">
      <c r="A548" s="63" t="s">
        <v>2933</v>
      </c>
      <c r="B548" s="72" t="s">
        <v>2934</v>
      </c>
      <c r="C548" s="72" t="s">
        <v>3053</v>
      </c>
      <c r="D548" s="72" t="s">
        <v>3054</v>
      </c>
      <c r="E548" s="72" t="s">
        <v>3055</v>
      </c>
      <c r="F548" s="72" t="s">
        <v>3056</v>
      </c>
      <c r="G548" s="72" t="s">
        <v>3076</v>
      </c>
      <c r="H548" s="72" t="s">
        <v>3077</v>
      </c>
      <c r="I548" s="63" t="s">
        <v>301</v>
      </c>
      <c r="J548" s="72">
        <v>1</v>
      </c>
      <c r="K548" s="72"/>
      <c r="L548" s="72" t="s">
        <v>1249</v>
      </c>
      <c r="M548" s="72" t="s">
        <v>3078</v>
      </c>
      <c r="N548" s="63"/>
      <c r="O548" s="63"/>
      <c r="P548" s="63"/>
      <c r="Q548" s="63"/>
      <c r="R548" s="72" t="s">
        <v>498</v>
      </c>
      <c r="S548" s="63"/>
      <c r="T548" s="63"/>
      <c r="U548" s="63"/>
      <c r="V548" s="72"/>
      <c r="W548" s="63"/>
      <c r="X548" s="63"/>
      <c r="Y548" s="63"/>
      <c r="Z548" s="72" t="s">
        <v>3079</v>
      </c>
      <c r="AA548" s="63"/>
      <c r="AB548" s="63"/>
      <c r="AC548" s="63"/>
      <c r="AD548" s="63"/>
      <c r="AE548" s="63"/>
      <c r="AF548" s="63"/>
      <c r="AG548" s="72" t="s">
        <v>3074</v>
      </c>
      <c r="AH548" s="63"/>
      <c r="AI548" s="63"/>
      <c r="AJ548" s="72" t="s">
        <v>301</v>
      </c>
      <c r="AK548" s="72" t="s">
        <v>3075</v>
      </c>
      <c r="AL548" s="63"/>
      <c r="AM548" s="72" t="s">
        <v>3075</v>
      </c>
      <c r="AN548" s="63"/>
      <c r="AO548" s="63">
        <f t="shared" si="66"/>
        <v>0</v>
      </c>
      <c r="AP548" s="71"/>
      <c r="AQ548" s="71"/>
      <c r="AR548" s="71"/>
    </row>
    <row r="549" spans="1:44" ht="15.75" customHeight="1">
      <c r="A549" s="63" t="s">
        <v>2933</v>
      </c>
      <c r="B549" s="72" t="s">
        <v>2934</v>
      </c>
      <c r="C549" s="72" t="s">
        <v>3053</v>
      </c>
      <c r="D549" s="72" t="s">
        <v>3054</v>
      </c>
      <c r="E549" s="72" t="s">
        <v>3080</v>
      </c>
      <c r="F549" s="72" t="s">
        <v>3081</v>
      </c>
      <c r="G549" s="72" t="s">
        <v>3080</v>
      </c>
      <c r="H549" s="72" t="s">
        <v>3082</v>
      </c>
      <c r="I549" s="63" t="s">
        <v>301</v>
      </c>
      <c r="J549" s="72"/>
      <c r="K549" s="72"/>
      <c r="L549" s="72" t="s">
        <v>1249</v>
      </c>
      <c r="M549" s="72" t="s">
        <v>3083</v>
      </c>
      <c r="N549" s="63"/>
      <c r="O549" s="63"/>
      <c r="P549" s="63"/>
      <c r="Q549" s="63"/>
      <c r="R549" s="72" t="s">
        <v>3084</v>
      </c>
      <c r="S549" s="63"/>
      <c r="T549" s="63"/>
      <c r="U549" s="63"/>
      <c r="V549" s="72"/>
      <c r="W549" s="63"/>
      <c r="X549" s="63"/>
      <c r="Y549" s="63"/>
      <c r="Z549" s="72" t="s">
        <v>3085</v>
      </c>
      <c r="AA549" s="63"/>
      <c r="AB549" s="63"/>
      <c r="AC549" s="63"/>
      <c r="AD549" s="63"/>
      <c r="AE549" s="63"/>
      <c r="AF549" s="63"/>
      <c r="AG549" s="72" t="s">
        <v>3024</v>
      </c>
      <c r="AH549" s="63"/>
      <c r="AI549" s="63"/>
      <c r="AJ549" s="72" t="s">
        <v>301</v>
      </c>
      <c r="AK549" s="72" t="s">
        <v>3025</v>
      </c>
      <c r="AL549" s="63"/>
      <c r="AM549" s="72" t="s">
        <v>3025</v>
      </c>
      <c r="AN549" s="63"/>
      <c r="AO549" s="63">
        <f t="shared" si="66"/>
        <v>0</v>
      </c>
      <c r="AP549" s="71"/>
      <c r="AQ549" s="71"/>
      <c r="AR549" s="71"/>
    </row>
    <row r="550" spans="1:44" ht="15.75" customHeight="1">
      <c r="A550" s="63" t="s">
        <v>2933</v>
      </c>
      <c r="B550" s="72" t="s">
        <v>2934</v>
      </c>
      <c r="C550" s="72" t="s">
        <v>3053</v>
      </c>
      <c r="D550" s="72" t="s">
        <v>3054</v>
      </c>
      <c r="E550" s="72" t="s">
        <v>3080</v>
      </c>
      <c r="F550" s="72" t="s">
        <v>3081</v>
      </c>
      <c r="G550" s="72" t="s">
        <v>3086</v>
      </c>
      <c r="H550" s="72" t="s">
        <v>3087</v>
      </c>
      <c r="I550" s="63" t="s">
        <v>329</v>
      </c>
      <c r="J550" s="72"/>
      <c r="K550" s="72"/>
      <c r="L550" s="72" t="s">
        <v>1584</v>
      </c>
      <c r="M550" s="72" t="s">
        <v>3088</v>
      </c>
      <c r="N550" s="63"/>
      <c r="O550" s="63"/>
      <c r="P550" s="63"/>
      <c r="Q550" s="63"/>
      <c r="R550" s="72" t="s">
        <v>3089</v>
      </c>
      <c r="S550" s="63"/>
      <c r="T550" s="63"/>
      <c r="U550" s="63"/>
      <c r="V550" s="72"/>
      <c r="W550" s="63"/>
      <c r="X550" s="63"/>
      <c r="Y550" s="63"/>
      <c r="Z550" s="72" t="s">
        <v>3090</v>
      </c>
      <c r="AA550" s="63"/>
      <c r="AB550" s="63"/>
      <c r="AC550" s="63"/>
      <c r="AD550" s="63"/>
      <c r="AE550" s="63"/>
      <c r="AF550" s="63"/>
      <c r="AG550" s="72" t="s">
        <v>3091</v>
      </c>
      <c r="AH550" s="63"/>
      <c r="AI550" s="63"/>
      <c r="AJ550" s="72" t="s">
        <v>301</v>
      </c>
      <c r="AK550" s="72" t="s">
        <v>3092</v>
      </c>
      <c r="AL550" s="63"/>
      <c r="AM550" s="72" t="s">
        <v>3092</v>
      </c>
      <c r="AN550" s="63"/>
      <c r="AO550" s="63">
        <f t="shared" si="66"/>
        <v>0</v>
      </c>
      <c r="AP550" s="71"/>
      <c r="AQ550" s="71"/>
      <c r="AR550" s="71"/>
    </row>
    <row r="551" spans="1:44" ht="15.75" customHeight="1">
      <c r="A551" s="63" t="s">
        <v>2933</v>
      </c>
      <c r="B551" s="72" t="s">
        <v>2934</v>
      </c>
      <c r="C551" s="72" t="s">
        <v>3053</v>
      </c>
      <c r="D551" s="72" t="s">
        <v>3054</v>
      </c>
      <c r="E551" s="72" t="s">
        <v>3093</v>
      </c>
      <c r="F551" s="72" t="s">
        <v>3094</v>
      </c>
      <c r="G551" s="72" t="s">
        <v>3093</v>
      </c>
      <c r="H551" s="72" t="s">
        <v>3095</v>
      </c>
      <c r="I551" s="63" t="s">
        <v>301</v>
      </c>
      <c r="J551" s="72"/>
      <c r="K551" s="72"/>
      <c r="L551" s="72" t="s">
        <v>1249</v>
      </c>
      <c r="M551" s="72" t="s">
        <v>3096</v>
      </c>
      <c r="N551" s="63"/>
      <c r="O551" s="63"/>
      <c r="P551" s="63"/>
      <c r="Q551" s="63"/>
      <c r="R551" s="72"/>
      <c r="S551" s="63"/>
      <c r="T551" s="63"/>
      <c r="U551" s="63"/>
      <c r="V551" s="72"/>
      <c r="W551" s="63"/>
      <c r="X551" s="63"/>
      <c r="Y551" s="63"/>
      <c r="Z551" s="72" t="s">
        <v>3097</v>
      </c>
      <c r="AA551" s="63"/>
      <c r="AB551" s="63"/>
      <c r="AC551" s="63"/>
      <c r="AD551" s="63"/>
      <c r="AE551" s="63"/>
      <c r="AF551" s="63"/>
      <c r="AG551" s="72" t="s">
        <v>3091</v>
      </c>
      <c r="AH551" s="63"/>
      <c r="AI551" s="63"/>
      <c r="AJ551" s="72" t="s">
        <v>301</v>
      </c>
      <c r="AK551" s="72"/>
      <c r="AL551" s="63"/>
      <c r="AM551" s="72"/>
      <c r="AN551" s="63"/>
      <c r="AO551" s="63">
        <f t="shared" si="66"/>
        <v>0</v>
      </c>
      <c r="AP551" s="71"/>
      <c r="AQ551" s="71"/>
      <c r="AR551" s="71"/>
    </row>
    <row r="552" spans="1:44" ht="15.75" customHeight="1">
      <c r="A552" s="63" t="s">
        <v>2933</v>
      </c>
      <c r="B552" s="72" t="s">
        <v>2934</v>
      </c>
      <c r="C552" s="72" t="s">
        <v>3053</v>
      </c>
      <c r="D552" s="72" t="s">
        <v>3054</v>
      </c>
      <c r="E552" s="72" t="s">
        <v>3093</v>
      </c>
      <c r="F552" s="72" t="s">
        <v>3094</v>
      </c>
      <c r="G552" s="72" t="s">
        <v>3098</v>
      </c>
      <c r="H552" s="72" t="s">
        <v>3099</v>
      </c>
      <c r="I552" s="63" t="s">
        <v>301</v>
      </c>
      <c r="J552" s="72">
        <v>1</v>
      </c>
      <c r="K552" s="72"/>
      <c r="L552" s="72" t="s">
        <v>1249</v>
      </c>
      <c r="M552" s="72" t="s">
        <v>3100</v>
      </c>
      <c r="N552" s="63"/>
      <c r="O552" s="63"/>
      <c r="P552" s="63"/>
      <c r="Q552" s="63"/>
      <c r="R552" s="72"/>
      <c r="S552" s="63"/>
      <c r="T552" s="63"/>
      <c r="U552" s="63"/>
      <c r="V552" s="72"/>
      <c r="W552" s="63"/>
      <c r="X552" s="63"/>
      <c r="Y552" s="63"/>
      <c r="Z552" s="72" t="s">
        <v>3101</v>
      </c>
      <c r="AA552" s="63"/>
      <c r="AB552" s="63"/>
      <c r="AC552" s="63"/>
      <c r="AD552" s="63"/>
      <c r="AE552" s="63"/>
      <c r="AF552" s="63"/>
      <c r="AG552" s="72" t="s">
        <v>3091</v>
      </c>
      <c r="AH552" s="63"/>
      <c r="AI552" s="63"/>
      <c r="AJ552" s="72" t="s">
        <v>301</v>
      </c>
      <c r="AK552" s="72"/>
      <c r="AL552" s="63"/>
      <c r="AM552" s="72"/>
      <c r="AN552" s="63"/>
      <c r="AO552" s="63">
        <f t="shared" si="66"/>
        <v>0</v>
      </c>
      <c r="AP552" s="71"/>
      <c r="AQ552" s="71"/>
      <c r="AR552" s="71"/>
    </row>
    <row r="553" spans="1:44" ht="15.75" customHeight="1">
      <c r="A553" s="63" t="s">
        <v>2933</v>
      </c>
      <c r="B553" s="72" t="s">
        <v>2934</v>
      </c>
      <c r="C553" s="72" t="s">
        <v>3102</v>
      </c>
      <c r="D553" s="72" t="s">
        <v>3103</v>
      </c>
      <c r="E553" s="72" t="s">
        <v>3104</v>
      </c>
      <c r="F553" s="72" t="s">
        <v>3105</v>
      </c>
      <c r="G553" s="72" t="s">
        <v>3104</v>
      </c>
      <c r="H553" s="72" t="s">
        <v>3105</v>
      </c>
      <c r="I553" s="63" t="s">
        <v>329</v>
      </c>
      <c r="J553" s="72"/>
      <c r="K553" s="72"/>
      <c r="L553" s="72" t="s">
        <v>1249</v>
      </c>
      <c r="M553" s="72" t="s">
        <v>3106</v>
      </c>
      <c r="N553" s="63"/>
      <c r="O553" s="63"/>
      <c r="P553" s="63"/>
      <c r="Q553" s="63"/>
      <c r="R553" s="72" t="s">
        <v>3107</v>
      </c>
      <c r="S553" s="63"/>
      <c r="T553" s="63"/>
      <c r="U553" s="63"/>
      <c r="V553" s="72" t="s">
        <v>3108</v>
      </c>
      <c r="W553" s="63"/>
      <c r="X553" s="63"/>
      <c r="Y553" s="63"/>
      <c r="Z553" s="72" t="s">
        <v>3109</v>
      </c>
      <c r="AA553" s="63"/>
      <c r="AB553" s="63"/>
      <c r="AC553" s="63"/>
      <c r="AD553" s="63"/>
      <c r="AE553" s="63"/>
      <c r="AF553" s="63"/>
      <c r="AG553" s="72" t="s">
        <v>3110</v>
      </c>
      <c r="AH553" s="63"/>
      <c r="AI553" s="63"/>
      <c r="AJ553" s="72" t="s">
        <v>301</v>
      </c>
      <c r="AK553" s="72" t="s">
        <v>3111</v>
      </c>
      <c r="AL553" s="63"/>
      <c r="AM553" s="72" t="s">
        <v>3111</v>
      </c>
      <c r="AN553" s="63"/>
      <c r="AO553" s="63">
        <f t="shared" si="66"/>
        <v>0</v>
      </c>
      <c r="AP553" s="71"/>
      <c r="AQ553" s="71"/>
      <c r="AR553" s="71"/>
    </row>
    <row r="554" spans="1:44" ht="15.75" customHeight="1">
      <c r="A554" s="63" t="s">
        <v>2933</v>
      </c>
      <c r="B554" s="72" t="s">
        <v>2934</v>
      </c>
      <c r="C554" s="72" t="s">
        <v>3112</v>
      </c>
      <c r="D554" s="72" t="s">
        <v>3113</v>
      </c>
      <c r="E554" s="72" t="s">
        <v>3114</v>
      </c>
      <c r="F554" s="72" t="s">
        <v>3115</v>
      </c>
      <c r="G554" s="72" t="s">
        <v>3114</v>
      </c>
      <c r="H554" s="72" t="s">
        <v>3116</v>
      </c>
      <c r="I554" s="63" t="s">
        <v>301</v>
      </c>
      <c r="J554" s="72"/>
      <c r="K554" s="72"/>
      <c r="L554" s="72" t="s">
        <v>3117</v>
      </c>
      <c r="M554" s="72" t="s">
        <v>3118</v>
      </c>
      <c r="N554" s="63"/>
      <c r="O554" s="63"/>
      <c r="P554" s="63"/>
      <c r="Q554" s="63"/>
      <c r="R554" s="72" t="s">
        <v>3119</v>
      </c>
      <c r="S554" s="63"/>
      <c r="T554" s="63"/>
      <c r="U554" s="63"/>
      <c r="V554" s="72" t="s">
        <v>2952</v>
      </c>
      <c r="W554" s="63"/>
      <c r="X554" s="63"/>
      <c r="Y554" s="63"/>
      <c r="Z554" s="72" t="s">
        <v>3120</v>
      </c>
      <c r="AA554" s="63"/>
      <c r="AB554" s="63"/>
      <c r="AC554" s="63"/>
      <c r="AD554" s="63"/>
      <c r="AE554" s="63"/>
      <c r="AF554" s="63"/>
      <c r="AG554" s="72" t="s">
        <v>3121</v>
      </c>
      <c r="AH554" s="63"/>
      <c r="AI554" s="63"/>
      <c r="AJ554" s="72" t="s">
        <v>301</v>
      </c>
      <c r="AK554" s="72" t="s">
        <v>3122</v>
      </c>
      <c r="AL554" s="63"/>
      <c r="AM554" s="72" t="s">
        <v>3122</v>
      </c>
      <c r="AN554" s="63"/>
      <c r="AO554" s="63">
        <f t="shared" si="66"/>
        <v>0</v>
      </c>
      <c r="AP554" s="71"/>
      <c r="AQ554" s="71"/>
      <c r="AR554" s="71"/>
    </row>
    <row r="555" spans="1:44" ht="15.75" customHeight="1">
      <c r="A555" s="63" t="s">
        <v>2933</v>
      </c>
      <c r="B555" s="72" t="s">
        <v>2934</v>
      </c>
      <c r="C555" s="72" t="s">
        <v>3112</v>
      </c>
      <c r="D555" s="72" t="s">
        <v>3113</v>
      </c>
      <c r="E555" s="72" t="s">
        <v>3114</v>
      </c>
      <c r="F555" s="72" t="s">
        <v>3115</v>
      </c>
      <c r="G555" s="72" t="s">
        <v>3123</v>
      </c>
      <c r="H555" s="72" t="s">
        <v>3124</v>
      </c>
      <c r="I555" s="63" t="s">
        <v>301</v>
      </c>
      <c r="J555" s="72">
        <v>1</v>
      </c>
      <c r="K555" s="72"/>
      <c r="L555" s="72" t="s">
        <v>3117</v>
      </c>
      <c r="M555" s="72" t="s">
        <v>3118</v>
      </c>
      <c r="N555" s="63"/>
      <c r="O555" s="63"/>
      <c r="P555" s="63"/>
      <c r="Q555" s="63"/>
      <c r="R555" s="72" t="s">
        <v>3119</v>
      </c>
      <c r="S555" s="63"/>
      <c r="T555" s="63"/>
      <c r="U555" s="63"/>
      <c r="V555" s="72" t="s">
        <v>2952</v>
      </c>
      <c r="W555" s="63"/>
      <c r="X555" s="63"/>
      <c r="Y555" s="63"/>
      <c r="Z555" s="72">
        <v>99207.02</v>
      </c>
      <c r="AA555" s="63"/>
      <c r="AB555" s="63"/>
      <c r="AC555" s="63"/>
      <c r="AD555" s="63"/>
      <c r="AE555" s="63"/>
      <c r="AF555" s="63"/>
      <c r="AG555" s="72" t="s">
        <v>3125</v>
      </c>
      <c r="AH555" s="63"/>
      <c r="AI555" s="63"/>
      <c r="AJ555" s="72" t="s">
        <v>301</v>
      </c>
      <c r="AK555" s="72" t="s">
        <v>3122</v>
      </c>
      <c r="AL555" s="63"/>
      <c r="AM555" s="72" t="s">
        <v>3122</v>
      </c>
      <c r="AN555" s="63"/>
      <c r="AO555" s="63">
        <f t="shared" si="66"/>
        <v>0</v>
      </c>
      <c r="AP555" s="71"/>
      <c r="AQ555" s="71"/>
      <c r="AR555" s="71"/>
    </row>
    <row r="556" spans="1:44" ht="15.75" customHeight="1">
      <c r="A556" s="63" t="s">
        <v>2933</v>
      </c>
      <c r="B556" s="72" t="s">
        <v>2934</v>
      </c>
      <c r="C556" s="72" t="s">
        <v>3112</v>
      </c>
      <c r="D556" s="72" t="s">
        <v>3113</v>
      </c>
      <c r="E556" s="72" t="s">
        <v>3114</v>
      </c>
      <c r="F556" s="72" t="s">
        <v>3115</v>
      </c>
      <c r="G556" s="72" t="s">
        <v>3126</v>
      </c>
      <c r="H556" s="72" t="s">
        <v>3127</v>
      </c>
      <c r="I556" s="63" t="s">
        <v>301</v>
      </c>
      <c r="J556" s="72">
        <v>1</v>
      </c>
      <c r="K556" s="72"/>
      <c r="L556" s="72" t="s">
        <v>3117</v>
      </c>
      <c r="M556" s="72" t="s">
        <v>3118</v>
      </c>
      <c r="N556" s="63"/>
      <c r="O556" s="63"/>
      <c r="P556" s="63"/>
      <c r="Q556" s="63"/>
      <c r="R556" s="72" t="s">
        <v>3119</v>
      </c>
      <c r="S556" s="63"/>
      <c r="T556" s="63"/>
      <c r="U556" s="63"/>
      <c r="V556" s="72" t="s">
        <v>2952</v>
      </c>
      <c r="W556" s="63"/>
      <c r="X556" s="63"/>
      <c r="Y556" s="63"/>
      <c r="Z556" s="72" t="s">
        <v>3128</v>
      </c>
      <c r="AA556" s="63"/>
      <c r="AB556" s="63"/>
      <c r="AC556" s="63"/>
      <c r="AD556" s="63"/>
      <c r="AE556" s="63"/>
      <c r="AF556" s="63"/>
      <c r="AG556" s="72" t="s">
        <v>3121</v>
      </c>
      <c r="AH556" s="63"/>
      <c r="AI556" s="63"/>
      <c r="AJ556" s="72" t="s">
        <v>301</v>
      </c>
      <c r="AK556" s="72" t="s">
        <v>3122</v>
      </c>
      <c r="AL556" s="63"/>
      <c r="AM556" s="72" t="s">
        <v>3122</v>
      </c>
      <c r="AN556" s="63"/>
      <c r="AO556" s="63">
        <f t="shared" si="66"/>
        <v>0</v>
      </c>
      <c r="AP556" s="71"/>
      <c r="AQ556" s="71"/>
      <c r="AR556" s="71"/>
    </row>
    <row r="557" spans="1:44" ht="66" customHeight="1">
      <c r="A557" s="63" t="s">
        <v>2933</v>
      </c>
      <c r="B557" s="72" t="s">
        <v>2934</v>
      </c>
      <c r="C557" s="72" t="s">
        <v>3129</v>
      </c>
      <c r="D557" s="72" t="s">
        <v>3130</v>
      </c>
      <c r="E557" s="72" t="s">
        <v>3131</v>
      </c>
      <c r="F557" s="72" t="s">
        <v>3132</v>
      </c>
      <c r="G557" s="72" t="s">
        <v>3131</v>
      </c>
      <c r="H557" s="72" t="s">
        <v>3132</v>
      </c>
      <c r="I557" s="63" t="s">
        <v>301</v>
      </c>
      <c r="J557" s="72"/>
      <c r="K557" s="72"/>
      <c r="L557" s="72" t="s">
        <v>709</v>
      </c>
      <c r="M557" s="72" t="s">
        <v>3133</v>
      </c>
      <c r="N557" s="63"/>
      <c r="O557" s="63"/>
      <c r="P557" s="63"/>
      <c r="Q557" s="63"/>
      <c r="R557" s="72" t="s">
        <v>498</v>
      </c>
      <c r="S557" s="63"/>
      <c r="T557" s="63"/>
      <c r="U557" s="63"/>
      <c r="V557" s="72" t="s">
        <v>2952</v>
      </c>
      <c r="W557" s="63"/>
      <c r="X557" s="63"/>
      <c r="Y557" s="63"/>
      <c r="Z557" s="72" t="s">
        <v>3134</v>
      </c>
      <c r="AA557" s="63"/>
      <c r="AB557" s="63"/>
      <c r="AC557" s="63"/>
      <c r="AD557" s="63"/>
      <c r="AE557" s="63"/>
      <c r="AF557" s="63"/>
      <c r="AG557" s="72" t="s">
        <v>3135</v>
      </c>
      <c r="AH557" s="63"/>
      <c r="AI557" s="63"/>
      <c r="AJ557" s="72" t="s">
        <v>301</v>
      </c>
      <c r="AK557" s="72" t="s">
        <v>3136</v>
      </c>
      <c r="AL557" s="63"/>
      <c r="AM557" s="72" t="s">
        <v>3136</v>
      </c>
      <c r="AN557" s="63"/>
      <c r="AO557" s="63">
        <f t="shared" si="66"/>
        <v>0</v>
      </c>
      <c r="AP557" s="71"/>
      <c r="AQ557" s="71"/>
      <c r="AR557" s="71"/>
    </row>
    <row r="558" spans="1:44" ht="56.25">
      <c r="A558" s="63" t="s">
        <v>2933</v>
      </c>
      <c r="B558" s="72" t="s">
        <v>2934</v>
      </c>
      <c r="C558" s="72" t="s">
        <v>3129</v>
      </c>
      <c r="D558" s="72" t="s">
        <v>3130</v>
      </c>
      <c r="E558" s="72" t="s">
        <v>3137</v>
      </c>
      <c r="F558" s="72" t="s">
        <v>3138</v>
      </c>
      <c r="G558" s="72" t="s">
        <v>3137</v>
      </c>
      <c r="H558" s="72" t="s">
        <v>3138</v>
      </c>
      <c r="I558" s="63" t="s">
        <v>301</v>
      </c>
      <c r="J558" s="72"/>
      <c r="K558" s="72"/>
      <c r="L558" s="72" t="s">
        <v>709</v>
      </c>
      <c r="M558" s="72" t="s">
        <v>3139</v>
      </c>
      <c r="N558" s="63"/>
      <c r="O558" s="63"/>
      <c r="P558" s="63"/>
      <c r="Q558" s="63"/>
      <c r="R558" s="72" t="s">
        <v>498</v>
      </c>
      <c r="S558" s="63"/>
      <c r="T558" s="63"/>
      <c r="U558" s="63"/>
      <c r="V558" s="72"/>
      <c r="W558" s="63"/>
      <c r="X558" s="63"/>
      <c r="Y558" s="63"/>
      <c r="Z558" s="72" t="s">
        <v>3140</v>
      </c>
      <c r="AA558" s="63"/>
      <c r="AB558" s="63"/>
      <c r="AC558" s="63"/>
      <c r="AD558" s="63"/>
      <c r="AE558" s="63"/>
      <c r="AF558" s="63"/>
      <c r="AG558" s="72" t="s">
        <v>3135</v>
      </c>
      <c r="AH558" s="63"/>
      <c r="AI558" s="63"/>
      <c r="AJ558" s="72" t="s">
        <v>301</v>
      </c>
      <c r="AK558" s="72" t="s">
        <v>3136</v>
      </c>
      <c r="AL558" s="63"/>
      <c r="AM558" s="72" t="s">
        <v>3136</v>
      </c>
      <c r="AN558" s="63"/>
      <c r="AO558" s="63">
        <f t="shared" si="66"/>
        <v>0</v>
      </c>
      <c r="AP558" s="71"/>
      <c r="AQ558" s="71"/>
      <c r="AR558" s="71"/>
    </row>
    <row r="559" spans="1:44" ht="28.5" customHeight="1">
      <c r="A559" s="63" t="s">
        <v>2933</v>
      </c>
      <c r="B559" s="72" t="s">
        <v>2934</v>
      </c>
      <c r="C559" s="72" t="s">
        <v>3129</v>
      </c>
      <c r="D559" s="72" t="s">
        <v>3130</v>
      </c>
      <c r="E559" s="72" t="s">
        <v>3137</v>
      </c>
      <c r="F559" s="72" t="s">
        <v>3138</v>
      </c>
      <c r="G559" s="72" t="s">
        <v>3141</v>
      </c>
      <c r="H559" s="72" t="s">
        <v>3142</v>
      </c>
      <c r="I559" s="63" t="s">
        <v>301</v>
      </c>
      <c r="J559" s="72">
        <v>1</v>
      </c>
      <c r="K559" s="72"/>
      <c r="L559" s="72" t="s">
        <v>709</v>
      </c>
      <c r="M559" s="72" t="s">
        <v>3143</v>
      </c>
      <c r="N559" s="63"/>
      <c r="O559" s="63"/>
      <c r="P559" s="63"/>
      <c r="Q559" s="63"/>
      <c r="R559" s="72" t="s">
        <v>498</v>
      </c>
      <c r="S559" s="63"/>
      <c r="T559" s="63"/>
      <c r="U559" s="63"/>
      <c r="V559" s="72" t="s">
        <v>2952</v>
      </c>
      <c r="W559" s="63"/>
      <c r="X559" s="63"/>
      <c r="Y559" s="63"/>
      <c r="Z559" s="72" t="s">
        <v>3144</v>
      </c>
      <c r="AA559" s="63"/>
      <c r="AB559" s="63"/>
      <c r="AC559" s="63"/>
      <c r="AD559" s="63"/>
      <c r="AE559" s="63"/>
      <c r="AF559" s="63"/>
      <c r="AG559" s="72" t="s">
        <v>3145</v>
      </c>
      <c r="AH559" s="63"/>
      <c r="AI559" s="63"/>
      <c r="AJ559" s="72" t="s">
        <v>301</v>
      </c>
      <c r="AK559" s="72"/>
      <c r="AL559" s="63"/>
      <c r="AM559" s="72"/>
      <c r="AN559" s="63"/>
      <c r="AO559" s="63">
        <f t="shared" si="66"/>
        <v>0</v>
      </c>
      <c r="AP559" s="71"/>
      <c r="AQ559" s="71"/>
      <c r="AR559" s="71"/>
    </row>
    <row r="560" spans="1:44" ht="15.75" customHeight="1">
      <c r="A560" s="63" t="s">
        <v>2933</v>
      </c>
      <c r="B560" s="72" t="s">
        <v>2934</v>
      </c>
      <c r="C560" s="72" t="s">
        <v>3129</v>
      </c>
      <c r="D560" s="72" t="s">
        <v>3130</v>
      </c>
      <c r="E560" s="72" t="s">
        <v>3146</v>
      </c>
      <c r="F560" s="72" t="s">
        <v>3147</v>
      </c>
      <c r="G560" s="72">
        <v>5005202</v>
      </c>
      <c r="H560" s="72" t="s">
        <v>3147</v>
      </c>
      <c r="I560" s="63" t="s">
        <v>301</v>
      </c>
      <c r="J560" s="72"/>
      <c r="K560" s="72"/>
      <c r="L560" s="72" t="s">
        <v>709</v>
      </c>
      <c r="M560" s="72" t="s">
        <v>3139</v>
      </c>
      <c r="N560" s="63"/>
      <c r="O560" s="63"/>
      <c r="P560" s="63"/>
      <c r="Q560" s="63"/>
      <c r="R560" s="72" t="s">
        <v>498</v>
      </c>
      <c r="S560" s="63"/>
      <c r="T560" s="63"/>
      <c r="U560" s="63"/>
      <c r="V560" s="72"/>
      <c r="W560" s="63"/>
      <c r="X560" s="63"/>
      <c r="Y560" s="63"/>
      <c r="Z560" s="72" t="s">
        <v>3140</v>
      </c>
      <c r="AA560" s="63"/>
      <c r="AB560" s="63"/>
      <c r="AC560" s="63"/>
      <c r="AD560" s="63"/>
      <c r="AE560" s="63"/>
      <c r="AF560" s="63"/>
      <c r="AG560" s="72" t="s">
        <v>3135</v>
      </c>
      <c r="AH560" s="63"/>
      <c r="AI560" s="63"/>
      <c r="AJ560" s="72" t="s">
        <v>301</v>
      </c>
      <c r="AK560" s="72"/>
      <c r="AL560" s="63"/>
      <c r="AM560" s="72"/>
      <c r="AN560" s="63"/>
      <c r="AO560" s="63">
        <f t="shared" si="66"/>
        <v>0</v>
      </c>
      <c r="AP560" s="71"/>
      <c r="AQ560" s="71"/>
      <c r="AR560" s="71"/>
    </row>
    <row r="561" spans="1:44" ht="15.75" customHeight="1">
      <c r="A561" s="63" t="s">
        <v>2933</v>
      </c>
      <c r="B561" s="72" t="s">
        <v>2934</v>
      </c>
      <c r="C561" s="72" t="s">
        <v>3148</v>
      </c>
      <c r="D561" s="72" t="s">
        <v>3149</v>
      </c>
      <c r="E561" s="72" t="s">
        <v>3150</v>
      </c>
      <c r="F561" s="72" t="s">
        <v>3151</v>
      </c>
      <c r="G561" s="72" t="s">
        <v>3152</v>
      </c>
      <c r="H561" s="72" t="s">
        <v>3153</v>
      </c>
      <c r="I561" s="63" t="s">
        <v>329</v>
      </c>
      <c r="J561" s="72"/>
      <c r="K561" s="72"/>
      <c r="L561" s="72" t="s">
        <v>3154</v>
      </c>
      <c r="M561" s="72" t="s">
        <v>3155</v>
      </c>
      <c r="N561" s="63"/>
      <c r="O561" s="63"/>
      <c r="P561" s="63"/>
      <c r="Q561" s="63"/>
      <c r="R561" s="72" t="s">
        <v>498</v>
      </c>
      <c r="S561" s="63"/>
      <c r="T561" s="63"/>
      <c r="U561" s="63"/>
      <c r="V561" s="72" t="s">
        <v>2952</v>
      </c>
      <c r="W561" s="63"/>
      <c r="X561" s="63"/>
      <c r="Y561" s="63"/>
      <c r="Z561" s="72" t="s">
        <v>3156</v>
      </c>
      <c r="AA561" s="63"/>
      <c r="AB561" s="63"/>
      <c r="AC561" s="63"/>
      <c r="AD561" s="63"/>
      <c r="AE561" s="63"/>
      <c r="AF561" s="63"/>
      <c r="AG561" s="72" t="s">
        <v>3157</v>
      </c>
      <c r="AH561" s="63"/>
      <c r="AI561" s="63"/>
      <c r="AJ561" s="72" t="s">
        <v>301</v>
      </c>
      <c r="AK561" s="72"/>
      <c r="AL561" s="63"/>
      <c r="AM561" s="72"/>
      <c r="AN561" s="63"/>
      <c r="AO561" s="63">
        <f t="shared" si="66"/>
        <v>0</v>
      </c>
      <c r="AP561" s="71"/>
      <c r="AQ561" s="71"/>
      <c r="AR561" s="71"/>
    </row>
    <row r="562" spans="1:44" ht="15.75" customHeight="1">
      <c r="A562" s="63" t="s">
        <v>2933</v>
      </c>
      <c r="B562" s="72" t="s">
        <v>2934</v>
      </c>
      <c r="C562" s="72" t="s">
        <v>3148</v>
      </c>
      <c r="D562" s="72" t="s">
        <v>3149</v>
      </c>
      <c r="E562" s="72" t="s">
        <v>3150</v>
      </c>
      <c r="F562" s="72" t="s">
        <v>3151</v>
      </c>
      <c r="G562" s="72" t="s">
        <v>3158</v>
      </c>
      <c r="H562" s="72" t="s">
        <v>3159</v>
      </c>
      <c r="I562" s="63" t="s">
        <v>301</v>
      </c>
      <c r="J562" s="72">
        <v>1</v>
      </c>
      <c r="K562" s="72"/>
      <c r="L562" s="72" t="s">
        <v>3154</v>
      </c>
      <c r="M562" s="72" t="s">
        <v>3160</v>
      </c>
      <c r="N562" s="63"/>
      <c r="O562" s="63"/>
      <c r="P562" s="63"/>
      <c r="Q562" s="63"/>
      <c r="R562" s="72" t="s">
        <v>498</v>
      </c>
      <c r="S562" s="63"/>
      <c r="T562" s="63"/>
      <c r="U562" s="63"/>
      <c r="V562" s="72" t="s">
        <v>2952</v>
      </c>
      <c r="W562" s="63"/>
      <c r="X562" s="63"/>
      <c r="Y562" s="63"/>
      <c r="Z562" s="72" t="s">
        <v>3161</v>
      </c>
      <c r="AA562" s="63"/>
      <c r="AB562" s="63"/>
      <c r="AC562" s="63"/>
      <c r="AD562" s="63"/>
      <c r="AE562" s="63"/>
      <c r="AF562" s="63"/>
      <c r="AG562" s="72" t="s">
        <v>3162</v>
      </c>
      <c r="AH562" s="63"/>
      <c r="AI562" s="63"/>
      <c r="AJ562" s="72" t="s">
        <v>301</v>
      </c>
      <c r="AK562" s="72"/>
      <c r="AL562" s="63"/>
      <c r="AM562" s="72"/>
      <c r="AN562" s="63"/>
      <c r="AO562" s="63">
        <f t="shared" si="66"/>
        <v>0</v>
      </c>
      <c r="AP562" s="71"/>
      <c r="AQ562" s="71"/>
      <c r="AR562" s="71"/>
    </row>
    <row r="563" spans="1:44" ht="15.75" customHeight="1">
      <c r="A563" s="63" t="s">
        <v>2933</v>
      </c>
      <c r="B563" s="72" t="s">
        <v>2934</v>
      </c>
      <c r="C563" s="72" t="s">
        <v>3148</v>
      </c>
      <c r="D563" s="72" t="s">
        <v>3149</v>
      </c>
      <c r="E563" s="72" t="s">
        <v>3163</v>
      </c>
      <c r="F563" s="72" t="s">
        <v>3164</v>
      </c>
      <c r="G563" s="72" t="s">
        <v>3165</v>
      </c>
      <c r="H563" s="72" t="s">
        <v>3166</v>
      </c>
      <c r="I563" s="63" t="s">
        <v>329</v>
      </c>
      <c r="J563" s="72"/>
      <c r="K563" s="72"/>
      <c r="L563" s="72" t="s">
        <v>330</v>
      </c>
      <c r="M563" s="72" t="s">
        <v>3167</v>
      </c>
      <c r="N563" s="63"/>
      <c r="O563" s="63"/>
      <c r="P563" s="63"/>
      <c r="Q563" s="63"/>
      <c r="R563" s="72" t="s">
        <v>498</v>
      </c>
      <c r="S563" s="63"/>
      <c r="T563" s="63"/>
      <c r="U563" s="63"/>
      <c r="V563" s="72" t="s">
        <v>2952</v>
      </c>
      <c r="W563" s="63"/>
      <c r="X563" s="63"/>
      <c r="Y563" s="63"/>
      <c r="Z563" s="72" t="s">
        <v>3168</v>
      </c>
      <c r="AA563" s="63"/>
      <c r="AB563" s="63"/>
      <c r="AC563" s="63"/>
      <c r="AD563" s="63"/>
      <c r="AE563" s="63"/>
      <c r="AF563" s="63"/>
      <c r="AG563" s="72" t="s">
        <v>3169</v>
      </c>
      <c r="AH563" s="63"/>
      <c r="AI563" s="63"/>
      <c r="AJ563" s="72" t="s">
        <v>301</v>
      </c>
      <c r="AK563" s="72"/>
      <c r="AL563" s="63"/>
      <c r="AM563" s="72"/>
      <c r="AN563" s="63"/>
      <c r="AO563" s="63">
        <f t="shared" si="66"/>
        <v>0</v>
      </c>
      <c r="AP563" s="71"/>
      <c r="AQ563" s="71"/>
      <c r="AR563" s="71"/>
    </row>
    <row r="564" spans="1:44" ht="15.75" customHeight="1">
      <c r="A564" s="63" t="s">
        <v>2933</v>
      </c>
      <c r="B564" s="72" t="s">
        <v>2934</v>
      </c>
      <c r="C564" s="72" t="s">
        <v>3148</v>
      </c>
      <c r="D564" s="72" t="s">
        <v>3149</v>
      </c>
      <c r="E564" s="72" t="s">
        <v>3163</v>
      </c>
      <c r="F564" s="72" t="s">
        <v>3164</v>
      </c>
      <c r="G564" s="72" t="s">
        <v>3170</v>
      </c>
      <c r="H564" s="72" t="s">
        <v>3171</v>
      </c>
      <c r="I564" s="63" t="s">
        <v>329</v>
      </c>
      <c r="J564" s="72"/>
      <c r="K564" s="72"/>
      <c r="L564" s="72" t="s">
        <v>330</v>
      </c>
      <c r="M564" s="72" t="s">
        <v>3172</v>
      </c>
      <c r="N564" s="63"/>
      <c r="O564" s="63"/>
      <c r="P564" s="63"/>
      <c r="Q564" s="63"/>
      <c r="R564" s="72" t="s">
        <v>498</v>
      </c>
      <c r="S564" s="63"/>
      <c r="T564" s="63"/>
      <c r="U564" s="63"/>
      <c r="V564" s="72" t="s">
        <v>2952</v>
      </c>
      <c r="W564" s="63"/>
      <c r="X564" s="63"/>
      <c r="Y564" s="63"/>
      <c r="Z564" s="72" t="s">
        <v>3173</v>
      </c>
      <c r="AA564" s="63"/>
      <c r="AB564" s="63"/>
      <c r="AC564" s="63"/>
      <c r="AD564" s="63"/>
      <c r="AE564" s="63"/>
      <c r="AF564" s="63"/>
      <c r="AG564" s="72" t="s">
        <v>3169</v>
      </c>
      <c r="AH564" s="63"/>
      <c r="AI564" s="63"/>
      <c r="AJ564" s="72" t="s">
        <v>301</v>
      </c>
      <c r="AK564" s="72"/>
      <c r="AL564" s="63"/>
      <c r="AM564" s="72"/>
      <c r="AN564" s="63"/>
      <c r="AO564" s="63">
        <f t="shared" si="66"/>
        <v>0</v>
      </c>
      <c r="AP564" s="71"/>
      <c r="AQ564" s="71"/>
      <c r="AR564" s="71"/>
    </row>
    <row r="565" spans="1:44" ht="15.75" customHeight="1">
      <c r="A565" s="43"/>
      <c r="B565" s="43"/>
      <c r="C565" s="43"/>
      <c r="D565" s="43"/>
      <c r="E565" s="43"/>
      <c r="F565" s="43"/>
      <c r="G565" s="90"/>
      <c r="H565" s="43"/>
      <c r="I565" s="43"/>
      <c r="J565" s="43"/>
      <c r="K565" s="43"/>
      <c r="L565" s="4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c r="AL565" s="43"/>
      <c r="AM565" s="43"/>
    </row>
    <row r="566" spans="1:44" ht="15.75" customHeight="1">
      <c r="A566" s="43"/>
      <c r="B566" s="43"/>
      <c r="C566" s="43"/>
      <c r="D566" s="43"/>
      <c r="E566" s="43"/>
      <c r="F566" s="43"/>
      <c r="G566" s="90"/>
      <c r="H566" s="43"/>
      <c r="I566" s="43"/>
      <c r="J566" s="43"/>
      <c r="K566" s="43"/>
      <c r="L566" s="4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c r="AL566" s="43"/>
      <c r="AM566" s="43"/>
    </row>
    <row r="567" spans="1:44" ht="15.75" customHeight="1">
      <c r="A567" s="43"/>
      <c r="B567" s="43"/>
      <c r="C567" s="43"/>
      <c r="D567" s="43"/>
      <c r="E567" s="43"/>
      <c r="F567" s="43"/>
      <c r="G567" s="90"/>
      <c r="H567" s="43"/>
      <c r="I567" s="43"/>
      <c r="J567" s="43"/>
      <c r="K567" s="43"/>
      <c r="L567" s="43"/>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c r="AL567" s="43"/>
      <c r="AM567" s="43"/>
    </row>
    <row r="568" spans="1:44" ht="15.75" customHeight="1">
      <c r="A568" s="43"/>
      <c r="B568" s="43"/>
      <c r="C568" s="43"/>
      <c r="D568" s="43"/>
      <c r="E568" s="43"/>
      <c r="F568" s="43"/>
      <c r="G568" s="90"/>
      <c r="H568" s="43"/>
      <c r="I568" s="43"/>
      <c r="J568" s="43"/>
      <c r="K568" s="43"/>
      <c r="L568" s="43"/>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c r="AL568" s="43"/>
      <c r="AM568" s="43"/>
    </row>
    <row r="569" spans="1:44" ht="15.75" customHeight="1">
      <c r="A569" s="43"/>
      <c r="B569" s="43"/>
      <c r="C569" s="43"/>
      <c r="D569" s="43"/>
      <c r="E569" s="43"/>
      <c r="F569" s="43"/>
      <c r="G569" s="90"/>
      <c r="H569" s="43"/>
      <c r="I569" s="43"/>
      <c r="J569" s="43"/>
      <c r="K569" s="43"/>
      <c r="L569" s="43"/>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c r="AL569" s="43"/>
      <c r="AM569" s="43"/>
    </row>
    <row r="570" spans="1:44" ht="15.75" customHeight="1">
      <c r="A570" s="43"/>
      <c r="B570" s="43"/>
      <c r="C570" s="43"/>
      <c r="D570" s="43"/>
      <c r="E570" s="43"/>
      <c r="F570" s="43"/>
      <c r="G570" s="90"/>
      <c r="H570" s="43"/>
      <c r="I570" s="43"/>
      <c r="J570" s="43"/>
      <c r="K570" s="43"/>
      <c r="L570" s="4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c r="AL570" s="43"/>
      <c r="AM570" s="43"/>
    </row>
    <row r="571" spans="1:44" ht="15.75" customHeight="1">
      <c r="A571" s="43"/>
      <c r="B571" s="43"/>
      <c r="C571" s="43"/>
      <c r="D571" s="43"/>
      <c r="E571" s="43"/>
      <c r="F571" s="43"/>
      <c r="G571" s="90"/>
      <c r="H571" s="43"/>
      <c r="I571" s="43"/>
      <c r="J571" s="43"/>
      <c r="K571" s="43"/>
      <c r="L571" s="4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c r="AL571" s="43"/>
      <c r="AM571" s="43"/>
    </row>
    <row r="572" spans="1:44" ht="15.75" customHeight="1">
      <c r="A572" s="43"/>
      <c r="B572" s="43"/>
      <c r="C572" s="43"/>
      <c r="D572" s="43"/>
      <c r="E572" s="43"/>
      <c r="F572" s="43"/>
      <c r="G572" s="90"/>
      <c r="H572" s="43"/>
      <c r="I572" s="43"/>
      <c r="J572" s="43"/>
      <c r="K572" s="43"/>
      <c r="L572" s="4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c r="AL572" s="43"/>
      <c r="AM572" s="43"/>
    </row>
    <row r="573" spans="1:44" ht="15.75" customHeight="1">
      <c r="A573" s="43"/>
      <c r="B573" s="43"/>
      <c r="C573" s="43"/>
      <c r="D573" s="43"/>
      <c r="E573" s="43"/>
      <c r="F573" s="43"/>
      <c r="G573" s="90"/>
      <c r="H573" s="43"/>
      <c r="I573" s="43"/>
      <c r="J573" s="43"/>
      <c r="K573" s="43"/>
      <c r="L573" s="4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c r="AL573" s="43"/>
      <c r="AM573" s="43"/>
    </row>
    <row r="574" spans="1:44" ht="15.75" customHeight="1">
      <c r="A574" s="43"/>
      <c r="B574" s="43"/>
      <c r="C574" s="43"/>
      <c r="D574" s="43"/>
      <c r="E574" s="43"/>
      <c r="F574" s="43"/>
      <c r="G574" s="90"/>
      <c r="H574" s="43"/>
      <c r="I574" s="43"/>
      <c r="J574" s="43"/>
      <c r="K574" s="43"/>
      <c r="L574" s="4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c r="AL574" s="43"/>
      <c r="AM574" s="43"/>
    </row>
    <row r="575" spans="1:44" ht="15.75" customHeight="1">
      <c r="A575" s="43"/>
      <c r="B575" s="43"/>
      <c r="C575" s="43"/>
      <c r="D575" s="43"/>
      <c r="E575" s="43"/>
      <c r="F575" s="43"/>
      <c r="G575" s="90"/>
      <c r="H575" s="43"/>
      <c r="I575" s="43"/>
      <c r="J575" s="43"/>
      <c r="K575" s="43"/>
      <c r="L575" s="4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c r="AL575" s="43"/>
      <c r="AM575" s="43"/>
    </row>
    <row r="576" spans="1:44" ht="15.75" customHeight="1">
      <c r="A576" s="43"/>
      <c r="B576" s="43"/>
      <c r="C576" s="43"/>
      <c r="D576" s="43"/>
      <c r="E576" s="43"/>
      <c r="F576" s="43"/>
      <c r="G576" s="90"/>
      <c r="H576" s="43"/>
      <c r="I576" s="43"/>
      <c r="J576" s="43"/>
      <c r="K576" s="43"/>
      <c r="L576" s="4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c r="AL576" s="43"/>
      <c r="AM576" s="43"/>
    </row>
    <row r="577" spans="1:39" ht="15.75" customHeight="1">
      <c r="A577" s="43"/>
      <c r="B577" s="43"/>
      <c r="C577" s="43"/>
      <c r="D577" s="43"/>
      <c r="E577" s="43"/>
      <c r="F577" s="43"/>
      <c r="G577" s="90"/>
      <c r="H577" s="43"/>
      <c r="I577" s="43"/>
      <c r="J577" s="43"/>
      <c r="K577" s="43"/>
      <c r="L577" s="4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c r="AL577" s="43"/>
      <c r="AM577" s="43"/>
    </row>
    <row r="578" spans="1:39" ht="15.75" customHeight="1">
      <c r="A578" s="43"/>
      <c r="B578" s="43"/>
      <c r="C578" s="43"/>
      <c r="D578" s="43"/>
      <c r="E578" s="43"/>
      <c r="F578" s="43"/>
      <c r="G578" s="90"/>
      <c r="H578" s="43"/>
      <c r="I578" s="43"/>
      <c r="J578" s="43"/>
      <c r="K578" s="43"/>
      <c r="L578" s="43"/>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c r="AL578" s="43"/>
      <c r="AM578" s="43"/>
    </row>
    <row r="579" spans="1:39" ht="15.75" customHeight="1">
      <c r="A579" s="43"/>
      <c r="B579" s="43"/>
      <c r="C579" s="43"/>
      <c r="D579" s="43"/>
      <c r="E579" s="43"/>
      <c r="F579" s="43"/>
      <c r="G579" s="90"/>
      <c r="H579" s="43"/>
      <c r="I579" s="43"/>
      <c r="J579" s="43"/>
      <c r="K579" s="43"/>
      <c r="L579" s="43"/>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c r="AL579" s="43"/>
      <c r="AM579" s="43"/>
    </row>
    <row r="580" spans="1:39" ht="15.75" customHeight="1">
      <c r="A580" s="43"/>
      <c r="B580" s="43"/>
      <c r="C580" s="43"/>
      <c r="D580" s="43"/>
      <c r="E580" s="43"/>
      <c r="F580" s="43"/>
      <c r="G580" s="90"/>
      <c r="H580" s="43"/>
      <c r="I580" s="43"/>
      <c r="J580" s="43"/>
      <c r="K580" s="43"/>
      <c r="L580" s="43"/>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c r="AL580" s="43"/>
      <c r="AM580" s="43"/>
    </row>
    <row r="581" spans="1:39" ht="15.75" customHeight="1">
      <c r="A581" s="43"/>
      <c r="B581" s="43"/>
      <c r="C581" s="43"/>
      <c r="D581" s="43"/>
      <c r="E581" s="43"/>
      <c r="F581" s="43"/>
      <c r="G581" s="90"/>
      <c r="H581" s="43"/>
      <c r="I581" s="43"/>
      <c r="J581" s="43"/>
      <c r="K581" s="43"/>
      <c r="L581" s="43"/>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c r="AL581" s="43"/>
      <c r="AM581" s="43"/>
    </row>
    <row r="582" spans="1:39" ht="15.75" customHeight="1">
      <c r="A582" s="43"/>
      <c r="B582" s="43"/>
      <c r="C582" s="43"/>
      <c r="D582" s="43"/>
      <c r="E582" s="43"/>
      <c r="F582" s="43"/>
      <c r="G582" s="90"/>
      <c r="H582" s="43"/>
      <c r="I582" s="43"/>
      <c r="J582" s="43"/>
      <c r="K582" s="43"/>
      <c r="L582" s="43"/>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c r="AL582" s="43"/>
      <c r="AM582" s="43"/>
    </row>
    <row r="583" spans="1:39" ht="15.75" customHeight="1">
      <c r="A583" s="43"/>
      <c r="B583" s="43"/>
      <c r="C583" s="43"/>
      <c r="D583" s="43"/>
      <c r="E583" s="43"/>
      <c r="F583" s="43"/>
      <c r="G583" s="90"/>
      <c r="H583" s="43"/>
      <c r="I583" s="43"/>
      <c r="J583" s="43"/>
      <c r="K583" s="43"/>
      <c r="L583" s="43"/>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c r="AL583" s="43"/>
      <c r="AM583" s="43"/>
    </row>
    <row r="584" spans="1:39" ht="15.75" customHeight="1">
      <c r="A584" s="43"/>
      <c r="B584" s="43"/>
      <c r="C584" s="43"/>
      <c r="D584" s="43"/>
      <c r="E584" s="43"/>
      <c r="F584" s="43"/>
      <c r="G584" s="90"/>
      <c r="H584" s="43"/>
      <c r="I584" s="43"/>
      <c r="J584" s="43"/>
      <c r="K584" s="43"/>
      <c r="L584" s="43"/>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c r="AL584" s="43"/>
      <c r="AM584" s="43"/>
    </row>
    <row r="585" spans="1:39" ht="15.75" customHeight="1">
      <c r="A585" s="43"/>
      <c r="B585" s="43"/>
      <c r="C585" s="43"/>
      <c r="D585" s="43"/>
      <c r="E585" s="43"/>
      <c r="F585" s="43"/>
      <c r="G585" s="90"/>
      <c r="H585" s="43"/>
      <c r="I585" s="43"/>
      <c r="J585" s="43"/>
      <c r="K585" s="43"/>
      <c r="L585" s="43"/>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c r="AL585" s="43"/>
      <c r="AM585" s="43"/>
    </row>
    <row r="586" spans="1:39" ht="15.75" customHeight="1">
      <c r="A586" s="43"/>
      <c r="B586" s="43"/>
      <c r="C586" s="43"/>
      <c r="D586" s="43"/>
      <c r="E586" s="43"/>
      <c r="F586" s="43"/>
      <c r="G586" s="90"/>
      <c r="H586" s="43"/>
      <c r="I586" s="43"/>
      <c r="J586" s="43"/>
      <c r="K586" s="43"/>
      <c r="L586" s="43"/>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c r="AL586" s="43"/>
      <c r="AM586" s="43"/>
    </row>
    <row r="587" spans="1:39" ht="15.75" customHeight="1">
      <c r="A587" s="43"/>
      <c r="B587" s="43"/>
      <c r="C587" s="43"/>
      <c r="D587" s="43"/>
      <c r="E587" s="43"/>
      <c r="F587" s="43"/>
      <c r="G587" s="90"/>
      <c r="H587" s="43"/>
      <c r="I587" s="43"/>
      <c r="J587" s="43"/>
      <c r="K587" s="43"/>
      <c r="L587" s="43"/>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c r="AL587" s="43"/>
      <c r="AM587" s="43"/>
    </row>
    <row r="588" spans="1:39" ht="15.75" customHeight="1">
      <c r="A588" s="43"/>
      <c r="B588" s="43"/>
      <c r="C588" s="43"/>
      <c r="D588" s="43"/>
      <c r="E588" s="43"/>
      <c r="F588" s="43"/>
      <c r="G588" s="90"/>
      <c r="H588" s="43"/>
      <c r="I588" s="43"/>
      <c r="J588" s="43"/>
      <c r="K588" s="43"/>
      <c r="L588" s="43"/>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c r="AL588" s="43"/>
      <c r="AM588" s="43"/>
    </row>
    <row r="589" spans="1:39" ht="15.75" customHeight="1">
      <c r="A589" s="43"/>
      <c r="B589" s="43"/>
      <c r="C589" s="43"/>
      <c r="D589" s="43"/>
      <c r="E589" s="43"/>
      <c r="F589" s="43"/>
      <c r="G589" s="90"/>
      <c r="H589" s="43"/>
      <c r="I589" s="43"/>
      <c r="J589" s="43"/>
      <c r="K589" s="43"/>
      <c r="L589" s="43"/>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c r="AL589" s="43"/>
      <c r="AM589" s="43"/>
    </row>
    <row r="590" spans="1:39" ht="15.75" customHeight="1">
      <c r="A590" s="43"/>
      <c r="B590" s="43"/>
      <c r="C590" s="43"/>
      <c r="D590" s="43"/>
      <c r="E590" s="43"/>
      <c r="F590" s="43"/>
      <c r="G590" s="90"/>
      <c r="H590" s="43"/>
      <c r="I590" s="43"/>
      <c r="J590" s="43"/>
      <c r="K590" s="43"/>
      <c r="L590" s="43"/>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c r="AL590" s="43"/>
      <c r="AM590" s="43"/>
    </row>
    <row r="591" spans="1:39" ht="15.75" customHeight="1">
      <c r="A591" s="43"/>
      <c r="B591" s="43"/>
      <c r="C591" s="43"/>
      <c r="D591" s="43"/>
      <c r="E591" s="43"/>
      <c r="F591" s="43"/>
      <c r="G591" s="90"/>
      <c r="H591" s="43"/>
      <c r="I591" s="43"/>
      <c r="J591" s="43"/>
      <c r="K591" s="43"/>
      <c r="L591" s="4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c r="AL591" s="43"/>
      <c r="AM591" s="43"/>
    </row>
    <row r="592" spans="1:39" ht="15.75" customHeight="1">
      <c r="A592" s="43"/>
      <c r="B592" s="43"/>
      <c r="C592" s="43"/>
      <c r="D592" s="43"/>
      <c r="E592" s="43"/>
      <c r="F592" s="43"/>
      <c r="G592" s="90"/>
      <c r="H592" s="43"/>
      <c r="I592" s="43"/>
      <c r="J592" s="43"/>
      <c r="K592" s="43"/>
      <c r="L592" s="43"/>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c r="AL592" s="43"/>
      <c r="AM592" s="43"/>
    </row>
    <row r="593" spans="1:39" ht="15.75" customHeight="1">
      <c r="A593" s="43"/>
      <c r="B593" s="43"/>
      <c r="C593" s="43"/>
      <c r="D593" s="43"/>
      <c r="E593" s="43"/>
      <c r="F593" s="43"/>
      <c r="G593" s="90"/>
      <c r="H593" s="43"/>
      <c r="I593" s="43"/>
      <c r="J593" s="43"/>
      <c r="K593" s="43"/>
      <c r="L593" s="43"/>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c r="AL593" s="43"/>
      <c r="AM593" s="43"/>
    </row>
    <row r="594" spans="1:39" ht="15.75" customHeight="1">
      <c r="A594" s="43"/>
      <c r="B594" s="43"/>
      <c r="C594" s="43"/>
      <c r="D594" s="43"/>
      <c r="E594" s="43"/>
      <c r="F594" s="43"/>
      <c r="G594" s="90"/>
      <c r="H594" s="43"/>
      <c r="I594" s="43"/>
      <c r="J594" s="43"/>
      <c r="K594" s="43"/>
      <c r="L594" s="43"/>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c r="AL594" s="43"/>
      <c r="AM594" s="43"/>
    </row>
    <row r="595" spans="1:39" ht="15.75" customHeight="1">
      <c r="A595" s="43"/>
      <c r="B595" s="43"/>
      <c r="C595" s="43"/>
      <c r="D595" s="43"/>
      <c r="E595" s="43"/>
      <c r="F595" s="43"/>
      <c r="G595" s="90"/>
      <c r="H595" s="43"/>
      <c r="I595" s="43"/>
      <c r="J595" s="43"/>
      <c r="K595" s="43"/>
      <c r="L595" s="43"/>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c r="AL595" s="43"/>
      <c r="AM595" s="43"/>
    </row>
    <row r="596" spans="1:39" ht="15.75" customHeight="1">
      <c r="A596" s="43"/>
      <c r="B596" s="43"/>
      <c r="C596" s="43"/>
      <c r="D596" s="43"/>
      <c r="E596" s="43"/>
      <c r="F596" s="43"/>
      <c r="G596" s="90"/>
      <c r="H596" s="43"/>
      <c r="I596" s="43"/>
      <c r="J596" s="43"/>
      <c r="K596" s="43"/>
      <c r="L596" s="43"/>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c r="AL596" s="43"/>
      <c r="AM596" s="43"/>
    </row>
    <row r="597" spans="1:39" ht="15.75" customHeight="1">
      <c r="A597" s="43"/>
      <c r="B597" s="43"/>
      <c r="C597" s="43"/>
      <c r="D597" s="43"/>
      <c r="E597" s="43"/>
      <c r="F597" s="43"/>
      <c r="G597" s="90"/>
      <c r="H597" s="43"/>
      <c r="I597" s="43"/>
      <c r="J597" s="43"/>
      <c r="K597" s="43"/>
      <c r="L597" s="43"/>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c r="AL597" s="43"/>
      <c r="AM597" s="43"/>
    </row>
    <row r="598" spans="1:39" ht="15.75" customHeight="1">
      <c r="A598" s="43"/>
      <c r="B598" s="43"/>
      <c r="C598" s="43"/>
      <c r="D598" s="43"/>
      <c r="E598" s="43"/>
      <c r="F598" s="43"/>
      <c r="G598" s="90"/>
      <c r="H598" s="43"/>
      <c r="I598" s="43"/>
      <c r="J598" s="43"/>
      <c r="K598" s="43"/>
      <c r="L598" s="43"/>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c r="AL598" s="43"/>
      <c r="AM598" s="43"/>
    </row>
    <row r="599" spans="1:39" ht="15.75" customHeight="1">
      <c r="A599" s="43"/>
      <c r="B599" s="43"/>
      <c r="C599" s="43"/>
      <c r="D599" s="43"/>
      <c r="E599" s="43"/>
      <c r="F599" s="43"/>
      <c r="G599" s="90"/>
      <c r="H599" s="43"/>
      <c r="I599" s="43"/>
      <c r="J599" s="43"/>
      <c r="K599" s="43"/>
      <c r="L599" s="43"/>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c r="AL599" s="43"/>
      <c r="AM599" s="43"/>
    </row>
    <row r="600" spans="1:39" ht="15.75" customHeight="1">
      <c r="A600" s="43"/>
      <c r="B600" s="43"/>
      <c r="C600" s="43"/>
      <c r="D600" s="43"/>
      <c r="E600" s="43"/>
      <c r="F600" s="43"/>
      <c r="G600" s="90"/>
      <c r="H600" s="43"/>
      <c r="I600" s="43"/>
      <c r="J600" s="43"/>
      <c r="K600" s="43"/>
      <c r="L600" s="43"/>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c r="AL600" s="43"/>
      <c r="AM600" s="43"/>
    </row>
    <row r="601" spans="1:39" ht="15.75" customHeight="1">
      <c r="A601" s="43"/>
      <c r="B601" s="43"/>
      <c r="C601" s="43"/>
      <c r="D601" s="43"/>
      <c r="E601" s="43"/>
      <c r="F601" s="43"/>
      <c r="G601" s="90"/>
      <c r="H601" s="43"/>
      <c r="I601" s="43"/>
      <c r="J601" s="43"/>
      <c r="K601" s="43"/>
      <c r="L601" s="4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c r="AL601" s="43"/>
      <c r="AM601" s="43"/>
    </row>
    <row r="602" spans="1:39" ht="15.75" customHeight="1">
      <c r="A602" s="43"/>
      <c r="B602" s="43"/>
      <c r="C602" s="43"/>
      <c r="D602" s="43"/>
      <c r="E602" s="43"/>
      <c r="F602" s="43"/>
      <c r="G602" s="90"/>
      <c r="H602" s="43"/>
      <c r="I602" s="43"/>
      <c r="J602" s="43"/>
      <c r="K602" s="43"/>
      <c r="L602" s="4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c r="AL602" s="43"/>
      <c r="AM602" s="43"/>
    </row>
    <row r="603" spans="1:39" ht="15.75" customHeight="1">
      <c r="A603" s="43"/>
      <c r="B603" s="43"/>
      <c r="C603" s="43"/>
      <c r="D603" s="43"/>
      <c r="E603" s="43"/>
      <c r="F603" s="43"/>
      <c r="G603" s="90"/>
      <c r="H603" s="43"/>
      <c r="I603" s="43"/>
      <c r="J603" s="43"/>
      <c r="K603" s="43"/>
      <c r="L603" s="4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c r="AL603" s="43"/>
      <c r="AM603" s="43"/>
    </row>
    <row r="604" spans="1:39" ht="15.75" customHeight="1">
      <c r="A604" s="43"/>
      <c r="B604" s="43"/>
      <c r="C604" s="43"/>
      <c r="D604" s="43"/>
      <c r="E604" s="43"/>
      <c r="F604" s="43"/>
      <c r="G604" s="90"/>
      <c r="H604" s="43"/>
      <c r="I604" s="43"/>
      <c r="J604" s="43"/>
      <c r="K604" s="43"/>
      <c r="L604" s="4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c r="AL604" s="43"/>
      <c r="AM604" s="43"/>
    </row>
    <row r="605" spans="1:39" ht="15.75" customHeight="1">
      <c r="A605" s="43"/>
      <c r="B605" s="43"/>
      <c r="C605" s="43"/>
      <c r="D605" s="43"/>
      <c r="E605" s="43"/>
      <c r="F605" s="43"/>
      <c r="G605" s="90"/>
      <c r="H605" s="43"/>
      <c r="I605" s="43"/>
      <c r="J605" s="43"/>
      <c r="K605" s="43"/>
      <c r="L605" s="4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c r="AL605" s="43"/>
      <c r="AM605" s="43"/>
    </row>
    <row r="606" spans="1:39" ht="15.75" customHeight="1">
      <c r="A606" s="43"/>
      <c r="B606" s="43"/>
      <c r="C606" s="43"/>
      <c r="D606" s="43"/>
      <c r="E606" s="43"/>
      <c r="F606" s="43"/>
      <c r="G606" s="90"/>
      <c r="H606" s="43"/>
      <c r="I606" s="43"/>
      <c r="J606" s="43"/>
      <c r="K606" s="43"/>
      <c r="L606" s="4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c r="AL606" s="43"/>
      <c r="AM606" s="43"/>
    </row>
    <row r="607" spans="1:39" ht="15.75" customHeight="1">
      <c r="A607" s="43"/>
      <c r="B607" s="43"/>
      <c r="C607" s="43"/>
      <c r="D607" s="43"/>
      <c r="E607" s="43"/>
      <c r="F607" s="43"/>
      <c r="G607" s="90"/>
      <c r="H607" s="43"/>
      <c r="I607" s="43"/>
      <c r="J607" s="43"/>
      <c r="K607" s="43"/>
      <c r="L607" s="4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c r="AL607" s="43"/>
      <c r="AM607" s="43"/>
    </row>
    <row r="608" spans="1:39" ht="15.75" customHeight="1">
      <c r="A608" s="43"/>
      <c r="B608" s="43"/>
      <c r="C608" s="43"/>
      <c r="D608" s="43"/>
      <c r="E608" s="43"/>
      <c r="F608" s="43"/>
      <c r="G608" s="90"/>
      <c r="H608" s="43"/>
      <c r="I608" s="43"/>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c r="AL608" s="43"/>
      <c r="AM608" s="43"/>
    </row>
    <row r="609" spans="1:39" ht="15.75" customHeight="1">
      <c r="A609" s="43"/>
      <c r="B609" s="43"/>
      <c r="C609" s="43"/>
      <c r="D609" s="43"/>
      <c r="E609" s="43"/>
      <c r="F609" s="43"/>
      <c r="G609" s="90"/>
      <c r="H609" s="43"/>
      <c r="I609" s="43"/>
      <c r="J609" s="43"/>
      <c r="K609" s="43"/>
      <c r="L609" s="4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c r="AL609" s="43"/>
      <c r="AM609" s="43"/>
    </row>
    <row r="610" spans="1:39" ht="15.75" customHeight="1">
      <c r="A610" s="43"/>
      <c r="B610" s="43"/>
      <c r="C610" s="43"/>
      <c r="D610" s="43"/>
      <c r="E610" s="43"/>
      <c r="F610" s="43"/>
      <c r="G610" s="90"/>
      <c r="H610" s="43"/>
      <c r="I610" s="43"/>
      <c r="J610" s="43"/>
      <c r="K610" s="43"/>
      <c r="L610" s="4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c r="AL610" s="43"/>
      <c r="AM610" s="43"/>
    </row>
    <row r="611" spans="1:39" ht="15.75" customHeight="1">
      <c r="A611" s="43"/>
      <c r="B611" s="43"/>
      <c r="C611" s="43"/>
      <c r="D611" s="43"/>
      <c r="E611" s="43"/>
      <c r="F611" s="43"/>
      <c r="G611" s="90"/>
      <c r="H611" s="43"/>
      <c r="I611" s="43"/>
      <c r="J611" s="43"/>
      <c r="K611" s="43"/>
      <c r="L611" s="43"/>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c r="AL611" s="43"/>
      <c r="AM611" s="43"/>
    </row>
    <row r="612" spans="1:39" ht="15.75" customHeight="1">
      <c r="A612" s="43"/>
      <c r="B612" s="43"/>
      <c r="C612" s="43"/>
      <c r="D612" s="43"/>
      <c r="E612" s="43"/>
      <c r="F612" s="43"/>
      <c r="G612" s="90"/>
      <c r="H612" s="43"/>
      <c r="I612" s="43"/>
      <c r="J612" s="43"/>
      <c r="K612" s="43"/>
      <c r="L612" s="43"/>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c r="AL612" s="43"/>
      <c r="AM612" s="43"/>
    </row>
    <row r="613" spans="1:39" ht="15.75" customHeight="1">
      <c r="A613" s="43"/>
      <c r="B613" s="43"/>
      <c r="C613" s="43"/>
      <c r="D613" s="43"/>
      <c r="E613" s="43"/>
      <c r="F613" s="43"/>
      <c r="G613" s="90"/>
      <c r="H613" s="43"/>
      <c r="I613" s="43"/>
      <c r="J613" s="43"/>
      <c r="K613" s="43"/>
      <c r="L613" s="43"/>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c r="AL613" s="43"/>
      <c r="AM613" s="43"/>
    </row>
    <row r="614" spans="1:39" ht="15.75" customHeight="1">
      <c r="A614" s="43"/>
      <c r="B614" s="43"/>
      <c r="C614" s="43"/>
      <c r="D614" s="43"/>
      <c r="E614" s="43"/>
      <c r="F614" s="43"/>
      <c r="G614" s="90"/>
      <c r="H614" s="43"/>
      <c r="I614" s="43"/>
      <c r="J614" s="43"/>
      <c r="K614" s="43"/>
      <c r="L614" s="43"/>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c r="AL614" s="43"/>
      <c r="AM614" s="43"/>
    </row>
    <row r="615" spans="1:39" ht="15.75" customHeight="1">
      <c r="A615" s="43"/>
      <c r="B615" s="43"/>
      <c r="C615" s="43"/>
      <c r="D615" s="43"/>
      <c r="E615" s="43"/>
      <c r="F615" s="43"/>
      <c r="G615" s="90"/>
      <c r="H615" s="43"/>
      <c r="I615" s="43"/>
      <c r="J615" s="43"/>
      <c r="K615" s="43"/>
      <c r="L615" s="43"/>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c r="AL615" s="43"/>
      <c r="AM615" s="43"/>
    </row>
    <row r="616" spans="1:39" ht="15.75" customHeight="1">
      <c r="A616" s="43"/>
      <c r="B616" s="43"/>
      <c r="C616" s="43"/>
      <c r="D616" s="43"/>
      <c r="E616" s="43"/>
      <c r="F616" s="43"/>
      <c r="G616" s="90"/>
      <c r="H616" s="43"/>
      <c r="I616" s="43"/>
      <c r="J616" s="43"/>
      <c r="K616" s="43"/>
      <c r="L616" s="43"/>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c r="AL616" s="43"/>
      <c r="AM616" s="43"/>
    </row>
    <row r="617" spans="1:39" ht="15.75" customHeight="1">
      <c r="A617" s="43"/>
      <c r="B617" s="43"/>
      <c r="C617" s="43"/>
      <c r="D617" s="43"/>
      <c r="E617" s="43"/>
      <c r="F617" s="43"/>
      <c r="G617" s="90"/>
      <c r="H617" s="43"/>
      <c r="I617" s="43"/>
      <c r="J617" s="43"/>
      <c r="K617" s="43"/>
      <c r="L617" s="43"/>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c r="AL617" s="43"/>
      <c r="AM617" s="43"/>
    </row>
    <row r="618" spans="1:39" ht="15.75" customHeight="1">
      <c r="A618" s="43"/>
      <c r="B618" s="43"/>
      <c r="C618" s="43"/>
      <c r="D618" s="43"/>
      <c r="E618" s="43"/>
      <c r="F618" s="43"/>
      <c r="G618" s="90"/>
      <c r="H618" s="43"/>
      <c r="I618" s="43"/>
      <c r="J618" s="43"/>
      <c r="K618" s="43"/>
      <c r="L618" s="43"/>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c r="AL618" s="43"/>
      <c r="AM618" s="43"/>
    </row>
    <row r="619" spans="1:39" ht="15.75" customHeight="1">
      <c r="A619" s="43"/>
      <c r="B619" s="43"/>
      <c r="C619" s="43"/>
      <c r="D619" s="43"/>
      <c r="E619" s="43"/>
      <c r="F619" s="43"/>
      <c r="G619" s="90"/>
      <c r="H619" s="43"/>
      <c r="I619" s="43"/>
      <c r="J619" s="43"/>
      <c r="K619" s="43"/>
      <c r="L619" s="43"/>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c r="AL619" s="43"/>
      <c r="AM619" s="43"/>
    </row>
    <row r="620" spans="1:39" ht="15.75" customHeight="1">
      <c r="A620" s="43"/>
      <c r="B620" s="43"/>
      <c r="C620" s="43"/>
      <c r="D620" s="43"/>
      <c r="E620" s="43"/>
      <c r="F620" s="43"/>
      <c r="G620" s="90"/>
      <c r="H620" s="43"/>
      <c r="I620" s="43"/>
      <c r="J620" s="43"/>
      <c r="K620" s="43"/>
      <c r="L620" s="43"/>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c r="AL620" s="43"/>
      <c r="AM620" s="43"/>
    </row>
    <row r="621" spans="1:39" ht="15.75" customHeight="1">
      <c r="A621" s="43"/>
      <c r="B621" s="43"/>
      <c r="C621" s="43"/>
      <c r="D621" s="43"/>
      <c r="E621" s="43"/>
      <c r="F621" s="43"/>
      <c r="G621" s="90"/>
      <c r="H621" s="43"/>
      <c r="I621" s="43"/>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43"/>
      <c r="AM621" s="43"/>
    </row>
    <row r="622" spans="1:39" ht="15.75" customHeight="1">
      <c r="A622" s="43"/>
      <c r="B622" s="43"/>
      <c r="C622" s="43"/>
      <c r="D622" s="43"/>
      <c r="E622" s="43"/>
      <c r="F622" s="43"/>
      <c r="G622" s="90"/>
      <c r="H622" s="43"/>
      <c r="I622" s="43"/>
      <c r="J622" s="43"/>
      <c r="K622" s="43"/>
      <c r="L622" s="43"/>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c r="AL622" s="43"/>
      <c r="AM622" s="43"/>
    </row>
    <row r="623" spans="1:39" ht="15.75" customHeight="1">
      <c r="A623" s="43"/>
      <c r="B623" s="43"/>
      <c r="C623" s="43"/>
      <c r="D623" s="43"/>
      <c r="E623" s="43"/>
      <c r="F623" s="43"/>
      <c r="G623" s="90"/>
      <c r="H623" s="43"/>
      <c r="I623" s="43"/>
      <c r="J623" s="43"/>
      <c r="K623" s="43"/>
      <c r="L623" s="43"/>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c r="AL623" s="43"/>
      <c r="AM623" s="43"/>
    </row>
    <row r="624" spans="1:39" ht="15.75" customHeight="1">
      <c r="A624" s="43"/>
      <c r="B624" s="43"/>
      <c r="C624" s="43"/>
      <c r="D624" s="43"/>
      <c r="E624" s="43"/>
      <c r="F624" s="43"/>
      <c r="G624" s="90"/>
      <c r="H624" s="43"/>
      <c r="I624" s="43"/>
      <c r="J624" s="43"/>
      <c r="K624" s="43"/>
      <c r="L624" s="43"/>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c r="AL624" s="43"/>
      <c r="AM624" s="43"/>
    </row>
    <row r="625" spans="1:39" ht="15.75" customHeight="1">
      <c r="A625" s="43"/>
      <c r="B625" s="43"/>
      <c r="C625" s="43"/>
      <c r="D625" s="43"/>
      <c r="E625" s="43"/>
      <c r="F625" s="43"/>
      <c r="G625" s="90"/>
      <c r="H625" s="43"/>
      <c r="I625" s="43"/>
      <c r="J625" s="43"/>
      <c r="K625" s="43"/>
      <c r="L625" s="43"/>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c r="AL625" s="43"/>
      <c r="AM625" s="43"/>
    </row>
    <row r="626" spans="1:39" ht="15.75" customHeight="1">
      <c r="A626" s="43"/>
      <c r="B626" s="43"/>
      <c r="C626" s="43"/>
      <c r="D626" s="43"/>
      <c r="E626" s="43"/>
      <c r="F626" s="43"/>
      <c r="G626" s="90"/>
      <c r="H626" s="43"/>
      <c r="I626" s="43"/>
      <c r="J626" s="43"/>
      <c r="K626" s="43"/>
      <c r="L626" s="43"/>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c r="AL626" s="43"/>
      <c r="AM626" s="43"/>
    </row>
    <row r="627" spans="1:39" ht="15.75" customHeight="1">
      <c r="A627" s="43"/>
      <c r="B627" s="43"/>
      <c r="C627" s="43"/>
      <c r="D627" s="43"/>
      <c r="E627" s="43"/>
      <c r="F627" s="43"/>
      <c r="G627" s="90"/>
      <c r="H627" s="43"/>
      <c r="I627" s="43"/>
      <c r="J627" s="43"/>
      <c r="K627" s="43"/>
      <c r="L627" s="43"/>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c r="AL627" s="43"/>
      <c r="AM627" s="43"/>
    </row>
    <row r="628" spans="1:39" ht="15.75" customHeight="1">
      <c r="A628" s="43"/>
      <c r="B628" s="43"/>
      <c r="C628" s="43"/>
      <c r="D628" s="43"/>
      <c r="E628" s="43"/>
      <c r="F628" s="43"/>
      <c r="G628" s="90"/>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43"/>
      <c r="AM628" s="43"/>
    </row>
    <row r="629" spans="1:39" ht="15.75" customHeight="1">
      <c r="A629" s="43"/>
      <c r="B629" s="43"/>
      <c r="C629" s="43"/>
      <c r="D629" s="43"/>
      <c r="E629" s="43"/>
      <c r="F629" s="43"/>
      <c r="G629" s="90"/>
      <c r="H629" s="43"/>
      <c r="I629" s="43"/>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row>
    <row r="630" spans="1:39" ht="15.75" customHeight="1">
      <c r="A630" s="43"/>
      <c r="B630" s="43"/>
      <c r="C630" s="43"/>
      <c r="D630" s="43"/>
      <c r="E630" s="43"/>
      <c r="F630" s="43"/>
      <c r="G630" s="90"/>
      <c r="H630" s="43"/>
      <c r="I630" s="43"/>
      <c r="J630" s="43"/>
      <c r="K630" s="43"/>
      <c r="L630" s="43"/>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c r="AL630" s="43"/>
      <c r="AM630" s="43"/>
    </row>
    <row r="631" spans="1:39" ht="15.75" customHeight="1">
      <c r="A631" s="43"/>
      <c r="B631" s="43"/>
      <c r="C631" s="43"/>
      <c r="D631" s="43"/>
      <c r="E631" s="43"/>
      <c r="F631" s="43"/>
      <c r="G631" s="90"/>
      <c r="H631" s="43"/>
      <c r="I631" s="43"/>
      <c r="J631" s="43"/>
      <c r="K631" s="43"/>
      <c r="L631" s="43"/>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c r="AL631" s="43"/>
      <c r="AM631" s="43"/>
    </row>
    <row r="632" spans="1:39" ht="15.75" customHeight="1">
      <c r="A632" s="43"/>
      <c r="B632" s="43"/>
      <c r="C632" s="43"/>
      <c r="D632" s="43"/>
      <c r="E632" s="43"/>
      <c r="F632" s="43"/>
      <c r="G632" s="90"/>
      <c r="H632" s="43"/>
      <c r="I632" s="43"/>
      <c r="J632" s="43"/>
      <c r="K632" s="43"/>
      <c r="L632" s="43"/>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c r="AL632" s="43"/>
      <c r="AM632" s="43"/>
    </row>
    <row r="633" spans="1:39" ht="15.75" customHeight="1">
      <c r="A633" s="43"/>
      <c r="B633" s="43"/>
      <c r="C633" s="43"/>
      <c r="D633" s="43"/>
      <c r="E633" s="43"/>
      <c r="F633" s="43"/>
      <c r="G633" s="90"/>
      <c r="H633" s="43"/>
      <c r="I633" s="43"/>
      <c r="J633" s="43"/>
      <c r="K633" s="43"/>
      <c r="L633" s="43"/>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c r="AL633" s="43"/>
      <c r="AM633" s="43"/>
    </row>
    <row r="634" spans="1:39" ht="15.75" customHeight="1">
      <c r="A634" s="43"/>
      <c r="B634" s="43"/>
      <c r="C634" s="43"/>
      <c r="D634" s="43"/>
      <c r="E634" s="43"/>
      <c r="F634" s="43"/>
      <c r="G634" s="90"/>
      <c r="H634" s="43"/>
      <c r="I634" s="43"/>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c r="AL634" s="43"/>
      <c r="AM634" s="43"/>
    </row>
    <row r="635" spans="1:39" ht="15.75" customHeight="1">
      <c r="A635" s="43"/>
      <c r="B635" s="43"/>
      <c r="C635" s="43"/>
      <c r="D635" s="43"/>
      <c r="E635" s="43"/>
      <c r="F635" s="43"/>
      <c r="G635" s="90"/>
      <c r="H635" s="43"/>
      <c r="I635" s="43"/>
      <c r="J635" s="43"/>
      <c r="K635" s="43"/>
      <c r="L635" s="43"/>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c r="AL635" s="43"/>
      <c r="AM635" s="43"/>
    </row>
    <row r="636" spans="1:39" ht="15.75" customHeight="1">
      <c r="A636" s="43"/>
      <c r="B636" s="43"/>
      <c r="C636" s="43"/>
      <c r="D636" s="43"/>
      <c r="E636" s="43"/>
      <c r="F636" s="43"/>
      <c r="G636" s="90"/>
      <c r="H636" s="43"/>
      <c r="I636" s="43"/>
      <c r="J636" s="43"/>
      <c r="K636" s="43"/>
      <c r="L636" s="4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c r="AL636" s="43"/>
      <c r="AM636" s="43"/>
    </row>
    <row r="637" spans="1:39" ht="15.75" customHeight="1">
      <c r="A637" s="43"/>
      <c r="B637" s="43"/>
      <c r="C637" s="43"/>
      <c r="D637" s="43"/>
      <c r="E637" s="43"/>
      <c r="F637" s="43"/>
      <c r="G637" s="90"/>
      <c r="H637" s="43"/>
      <c r="I637" s="43"/>
      <c r="J637" s="43"/>
      <c r="K637" s="43"/>
      <c r="L637" s="4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c r="AL637" s="43"/>
      <c r="AM637" s="43"/>
    </row>
    <row r="638" spans="1:39" ht="15.75" customHeight="1">
      <c r="A638" s="43"/>
      <c r="B638" s="43"/>
      <c r="C638" s="43"/>
      <c r="D638" s="43"/>
      <c r="E638" s="43"/>
      <c r="F638" s="43"/>
      <c r="G638" s="90"/>
      <c r="H638" s="43"/>
      <c r="I638" s="43"/>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c r="AL638" s="43"/>
      <c r="AM638" s="43"/>
    </row>
    <row r="639" spans="1:39" ht="15.75" customHeight="1">
      <c r="A639" s="43"/>
      <c r="B639" s="43"/>
      <c r="C639" s="43"/>
      <c r="D639" s="43"/>
      <c r="E639" s="43"/>
      <c r="F639" s="43"/>
      <c r="G639" s="90"/>
      <c r="H639" s="43"/>
      <c r="I639" s="43"/>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c r="AL639" s="43"/>
      <c r="AM639" s="43"/>
    </row>
    <row r="640" spans="1:39" ht="15.75" customHeight="1">
      <c r="A640" s="43"/>
      <c r="B640" s="43"/>
      <c r="C640" s="43"/>
      <c r="D640" s="43"/>
      <c r="E640" s="43"/>
      <c r="F640" s="43"/>
      <c r="G640" s="90"/>
      <c r="H640" s="43"/>
      <c r="I640" s="43"/>
      <c r="J640" s="43"/>
      <c r="K640" s="43"/>
      <c r="L640" s="4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c r="AL640" s="43"/>
      <c r="AM640" s="43"/>
    </row>
    <row r="641" spans="1:39" ht="15.75" customHeight="1">
      <c r="A641" s="43"/>
      <c r="B641" s="43"/>
      <c r="C641" s="43"/>
      <c r="D641" s="43"/>
      <c r="E641" s="43"/>
      <c r="F641" s="43"/>
      <c r="G641" s="90"/>
      <c r="H641" s="43"/>
      <c r="I641" s="43"/>
      <c r="J641" s="43"/>
      <c r="K641" s="43"/>
      <c r="L641" s="4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c r="AL641" s="43"/>
      <c r="AM641" s="43"/>
    </row>
    <row r="642" spans="1:39" ht="15.75" customHeight="1">
      <c r="A642" s="43"/>
      <c r="B642" s="43"/>
      <c r="C642" s="43"/>
      <c r="D642" s="43"/>
      <c r="E642" s="43"/>
      <c r="F642" s="43"/>
      <c r="G642" s="90"/>
      <c r="H642" s="43"/>
      <c r="I642" s="43"/>
      <c r="J642" s="43"/>
      <c r="K642" s="43"/>
      <c r="L642" s="4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c r="AL642" s="43"/>
      <c r="AM642" s="43"/>
    </row>
    <row r="643" spans="1:39" ht="15.75" customHeight="1">
      <c r="A643" s="43"/>
      <c r="B643" s="43"/>
      <c r="C643" s="43"/>
      <c r="D643" s="43"/>
      <c r="E643" s="43"/>
      <c r="F643" s="43"/>
      <c r="G643" s="90"/>
      <c r="H643" s="43"/>
      <c r="I643" s="43"/>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c r="AL643" s="43"/>
      <c r="AM643" s="43"/>
    </row>
    <row r="644" spans="1:39" ht="15.75" customHeight="1">
      <c r="A644" s="43"/>
      <c r="B644" s="43"/>
      <c r="C644" s="43"/>
      <c r="D644" s="43"/>
      <c r="E644" s="43"/>
      <c r="F644" s="43"/>
      <c r="G644" s="90"/>
      <c r="H644" s="43"/>
      <c r="I644" s="43"/>
      <c r="J644" s="43"/>
      <c r="K644" s="43"/>
      <c r="L644" s="4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c r="AL644" s="43"/>
      <c r="AM644" s="43"/>
    </row>
    <row r="645" spans="1:39" ht="15.75" customHeight="1">
      <c r="A645" s="43"/>
      <c r="B645" s="43"/>
      <c r="C645" s="43"/>
      <c r="D645" s="43"/>
      <c r="E645" s="43"/>
      <c r="F645" s="43"/>
      <c r="G645" s="90"/>
      <c r="H645" s="43"/>
      <c r="I645" s="43"/>
      <c r="J645" s="43"/>
      <c r="K645" s="43"/>
      <c r="L645" s="4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c r="AL645" s="43"/>
      <c r="AM645" s="43"/>
    </row>
    <row r="646" spans="1:39" ht="15.75" customHeight="1">
      <c r="A646" s="43"/>
      <c r="B646" s="43"/>
      <c r="C646" s="43"/>
      <c r="D646" s="43"/>
      <c r="E646" s="43"/>
      <c r="F646" s="43"/>
      <c r="G646" s="90"/>
      <c r="H646" s="43"/>
      <c r="I646" s="43"/>
      <c r="J646" s="43"/>
      <c r="K646" s="43"/>
      <c r="L646" s="4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c r="AL646" s="43"/>
      <c r="AM646" s="43"/>
    </row>
    <row r="647" spans="1:39" ht="15.75" customHeight="1">
      <c r="A647" s="43"/>
      <c r="B647" s="43"/>
      <c r="C647" s="43"/>
      <c r="D647" s="43"/>
      <c r="E647" s="43"/>
      <c r="F647" s="43"/>
      <c r="G647" s="90"/>
      <c r="H647" s="43"/>
      <c r="I647" s="43"/>
      <c r="J647" s="43"/>
      <c r="K647" s="43"/>
      <c r="L647" s="4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row>
    <row r="648" spans="1:39" ht="15.75" customHeight="1">
      <c r="A648" s="43"/>
      <c r="B648" s="43"/>
      <c r="C648" s="43"/>
      <c r="D648" s="43"/>
      <c r="E648" s="43"/>
      <c r="F648" s="43"/>
      <c r="G648" s="90"/>
      <c r="H648" s="43"/>
      <c r="I648" s="43"/>
      <c r="J648" s="43"/>
      <c r="K648" s="43"/>
      <c r="L648" s="4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row>
    <row r="649" spans="1:39" ht="15.75" customHeight="1">
      <c r="A649" s="43"/>
      <c r="B649" s="43"/>
      <c r="C649" s="43"/>
      <c r="D649" s="43"/>
      <c r="E649" s="43"/>
      <c r="F649" s="43"/>
      <c r="G649" s="90"/>
      <c r="H649" s="43"/>
      <c r="I649" s="43"/>
      <c r="J649" s="43"/>
      <c r="K649" s="43"/>
      <c r="L649" s="4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row>
    <row r="650" spans="1:39" ht="15.75" customHeight="1">
      <c r="A650" s="43"/>
      <c r="B650" s="43"/>
      <c r="C650" s="43"/>
      <c r="D650" s="43"/>
      <c r="E650" s="43"/>
      <c r="F650" s="43"/>
      <c r="G650" s="90"/>
      <c r="H650" s="43"/>
      <c r="I650" s="43"/>
      <c r="J650" s="43"/>
      <c r="K650" s="43"/>
      <c r="L650" s="43"/>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c r="AL650" s="43"/>
      <c r="AM650" s="43"/>
    </row>
    <row r="651" spans="1:39" ht="15.75" customHeight="1">
      <c r="A651" s="43"/>
      <c r="B651" s="43"/>
      <c r="C651" s="43"/>
      <c r="D651" s="43"/>
      <c r="E651" s="43"/>
      <c r="F651" s="43"/>
      <c r="G651" s="90"/>
      <c r="H651" s="43"/>
      <c r="I651" s="43"/>
      <c r="J651" s="43"/>
      <c r="K651" s="43"/>
      <c r="L651" s="43"/>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c r="AL651" s="43"/>
      <c r="AM651" s="43"/>
    </row>
    <row r="652" spans="1:39" ht="15.75" customHeight="1">
      <c r="A652" s="43"/>
      <c r="B652" s="43"/>
      <c r="C652" s="43"/>
      <c r="D652" s="43"/>
      <c r="E652" s="43"/>
      <c r="F652" s="43"/>
      <c r="G652" s="90"/>
      <c r="H652" s="43"/>
      <c r="I652" s="43"/>
      <c r="J652" s="43"/>
      <c r="K652" s="43"/>
      <c r="L652" s="43"/>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c r="AK652" s="43"/>
      <c r="AL652" s="43"/>
      <c r="AM652" s="43"/>
    </row>
    <row r="653" spans="1:39" ht="15.75" customHeight="1">
      <c r="A653" s="43"/>
      <c r="B653" s="43"/>
      <c r="C653" s="43"/>
      <c r="D653" s="43"/>
      <c r="E653" s="43"/>
      <c r="F653" s="43"/>
      <c r="G653" s="90"/>
      <c r="H653" s="43"/>
      <c r="I653" s="43"/>
      <c r="J653" s="43"/>
      <c r="K653" s="43"/>
      <c r="L653" s="43"/>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3"/>
      <c r="AL653" s="43"/>
      <c r="AM653" s="43"/>
    </row>
    <row r="654" spans="1:39" ht="15.75" customHeight="1">
      <c r="A654" s="43"/>
      <c r="B654" s="43"/>
      <c r="C654" s="43"/>
      <c r="D654" s="43"/>
      <c r="E654" s="43"/>
      <c r="F654" s="43"/>
      <c r="G654" s="90"/>
      <c r="H654" s="43"/>
      <c r="I654" s="43"/>
      <c r="J654" s="43"/>
      <c r="K654" s="43"/>
      <c r="L654" s="43"/>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c r="AL654" s="43"/>
      <c r="AM654" s="43"/>
    </row>
    <row r="655" spans="1:39" ht="15.75" customHeight="1">
      <c r="A655" s="43"/>
      <c r="B655" s="43"/>
      <c r="C655" s="43"/>
      <c r="D655" s="43"/>
      <c r="E655" s="43"/>
      <c r="F655" s="43"/>
      <c r="G655" s="90"/>
      <c r="H655" s="43"/>
      <c r="I655" s="43"/>
      <c r="J655" s="43"/>
      <c r="K655" s="43"/>
      <c r="L655" s="43"/>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c r="AK655" s="43"/>
      <c r="AL655" s="43"/>
      <c r="AM655" s="43"/>
    </row>
    <row r="656" spans="1:39" ht="15.75" customHeight="1">
      <c r="A656" s="43"/>
      <c r="B656" s="43"/>
      <c r="C656" s="43"/>
      <c r="D656" s="43"/>
      <c r="E656" s="43"/>
      <c r="F656" s="43"/>
      <c r="G656" s="90"/>
      <c r="H656" s="43"/>
      <c r="I656" s="43"/>
      <c r="J656" s="43"/>
      <c r="K656" s="43"/>
      <c r="L656" s="43"/>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c r="AK656" s="43"/>
      <c r="AL656" s="43"/>
      <c r="AM656" s="43"/>
    </row>
    <row r="657" spans="1:39" ht="15.75" customHeight="1">
      <c r="A657" s="43"/>
      <c r="B657" s="43"/>
      <c r="C657" s="43"/>
      <c r="D657" s="43"/>
      <c r="E657" s="43"/>
      <c r="F657" s="43"/>
      <c r="G657" s="90"/>
      <c r="H657" s="43"/>
      <c r="I657" s="43"/>
      <c r="J657" s="43"/>
      <c r="K657" s="43"/>
      <c r="L657" s="43"/>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c r="AL657" s="43"/>
      <c r="AM657" s="43"/>
    </row>
    <row r="658" spans="1:39" ht="15.75" customHeight="1">
      <c r="A658" s="43"/>
      <c r="B658" s="43"/>
      <c r="C658" s="43"/>
      <c r="D658" s="43"/>
      <c r="E658" s="43"/>
      <c r="F658" s="43"/>
      <c r="G658" s="90"/>
      <c r="H658" s="43"/>
      <c r="I658" s="43"/>
      <c r="J658" s="43"/>
      <c r="K658" s="43"/>
      <c r="L658" s="43"/>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c r="AL658" s="43"/>
      <c r="AM658" s="43"/>
    </row>
    <row r="659" spans="1:39" ht="15.75" customHeight="1">
      <c r="A659" s="43"/>
      <c r="B659" s="43"/>
      <c r="C659" s="43"/>
      <c r="D659" s="43"/>
      <c r="E659" s="43"/>
      <c r="F659" s="43"/>
      <c r="G659" s="90"/>
      <c r="H659" s="43"/>
      <c r="I659" s="43"/>
      <c r="J659" s="43"/>
      <c r="K659" s="43"/>
      <c r="L659" s="43"/>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c r="AK659" s="43"/>
      <c r="AL659" s="43"/>
      <c r="AM659" s="43"/>
    </row>
    <row r="660" spans="1:39" ht="15.75" customHeight="1">
      <c r="A660" s="43"/>
      <c r="B660" s="43"/>
      <c r="C660" s="43"/>
      <c r="D660" s="43"/>
      <c r="E660" s="43"/>
      <c r="F660" s="43"/>
      <c r="G660" s="90"/>
      <c r="H660" s="43"/>
      <c r="I660" s="43"/>
      <c r="J660" s="43"/>
      <c r="K660" s="43"/>
      <c r="L660" s="43"/>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c r="AK660" s="43"/>
      <c r="AL660" s="43"/>
      <c r="AM660" s="43"/>
    </row>
    <row r="661" spans="1:39" ht="15.75" customHeight="1">
      <c r="A661" s="43"/>
      <c r="B661" s="43"/>
      <c r="C661" s="43"/>
      <c r="D661" s="43"/>
      <c r="E661" s="43"/>
      <c r="F661" s="43"/>
      <c r="G661" s="90"/>
      <c r="H661" s="43"/>
      <c r="I661" s="43"/>
      <c r="J661" s="43"/>
      <c r="K661" s="43"/>
      <c r="L661" s="43"/>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c r="AK661" s="43"/>
      <c r="AL661" s="43"/>
      <c r="AM661" s="43"/>
    </row>
    <row r="662" spans="1:39" ht="15.75" customHeight="1">
      <c r="A662" s="43"/>
      <c r="B662" s="43"/>
      <c r="C662" s="43"/>
      <c r="D662" s="43"/>
      <c r="E662" s="43"/>
      <c r="F662" s="43"/>
      <c r="G662" s="90"/>
      <c r="H662" s="43"/>
      <c r="I662" s="43"/>
      <c r="J662" s="43"/>
      <c r="K662" s="43"/>
      <c r="L662" s="43"/>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c r="AK662" s="43"/>
      <c r="AL662" s="43"/>
      <c r="AM662" s="43"/>
    </row>
    <row r="663" spans="1:39" ht="15.75" customHeight="1">
      <c r="A663" s="43"/>
      <c r="B663" s="43"/>
      <c r="C663" s="43"/>
      <c r="D663" s="43"/>
      <c r="E663" s="43"/>
      <c r="F663" s="43"/>
      <c r="G663" s="90"/>
      <c r="H663" s="43"/>
      <c r="I663" s="43"/>
      <c r="J663" s="43"/>
      <c r="K663" s="43"/>
      <c r="L663" s="43"/>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3"/>
      <c r="AL663" s="43"/>
      <c r="AM663" s="43"/>
    </row>
    <row r="664" spans="1:39" ht="15.75" customHeight="1">
      <c r="A664" s="43"/>
      <c r="B664" s="43"/>
      <c r="C664" s="43"/>
      <c r="D664" s="43"/>
      <c r="E664" s="43"/>
      <c r="F664" s="43"/>
      <c r="G664" s="90"/>
      <c r="H664" s="43"/>
      <c r="I664" s="43"/>
      <c r="J664" s="43"/>
      <c r="K664" s="43"/>
      <c r="L664" s="43"/>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c r="AK664" s="43"/>
      <c r="AL664" s="43"/>
      <c r="AM664" s="43"/>
    </row>
    <row r="665" spans="1:39" ht="15.75" customHeight="1">
      <c r="A665" s="43"/>
      <c r="B665" s="43"/>
      <c r="C665" s="43"/>
      <c r="D665" s="43"/>
      <c r="E665" s="43"/>
      <c r="F665" s="43"/>
      <c r="G665" s="90"/>
      <c r="H665" s="43"/>
      <c r="I665" s="43"/>
      <c r="J665" s="43"/>
      <c r="K665" s="43"/>
      <c r="L665" s="43"/>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c r="AK665" s="43"/>
      <c r="AL665" s="43"/>
      <c r="AM665" s="43"/>
    </row>
    <row r="666" spans="1:39" ht="15.75" customHeight="1">
      <c r="A666" s="43"/>
      <c r="B666" s="43"/>
      <c r="C666" s="43"/>
      <c r="D666" s="43"/>
      <c r="E666" s="43"/>
      <c r="F666" s="43"/>
      <c r="G666" s="90"/>
      <c r="H666" s="43"/>
      <c r="I666" s="43"/>
      <c r="J666" s="43"/>
      <c r="K666" s="43"/>
      <c r="L666" s="43"/>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c r="AK666" s="43"/>
      <c r="AL666" s="43"/>
      <c r="AM666" s="43"/>
    </row>
    <row r="667" spans="1:39" ht="15.75" customHeight="1">
      <c r="A667" s="43"/>
      <c r="B667" s="43"/>
      <c r="C667" s="43"/>
      <c r="D667" s="43"/>
      <c r="E667" s="43"/>
      <c r="F667" s="43"/>
      <c r="G667" s="90"/>
      <c r="H667" s="43"/>
      <c r="I667" s="43"/>
      <c r="J667" s="43"/>
      <c r="K667" s="43"/>
      <c r="L667" s="43"/>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c r="AK667" s="43"/>
      <c r="AL667" s="43"/>
      <c r="AM667" s="43"/>
    </row>
    <row r="668" spans="1:39" ht="15.75" customHeight="1">
      <c r="A668" s="43"/>
      <c r="B668" s="43"/>
      <c r="C668" s="43"/>
      <c r="D668" s="43"/>
      <c r="E668" s="43"/>
      <c r="F668" s="43"/>
      <c r="G668" s="90"/>
      <c r="H668" s="43"/>
      <c r="I668" s="43"/>
      <c r="J668" s="43"/>
      <c r="K668" s="43"/>
      <c r="L668" s="43"/>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c r="AK668" s="43"/>
      <c r="AL668" s="43"/>
      <c r="AM668" s="43"/>
    </row>
    <row r="669" spans="1:39" ht="15.75" customHeight="1">
      <c r="A669" s="43"/>
      <c r="B669" s="43"/>
      <c r="C669" s="43"/>
      <c r="D669" s="43"/>
      <c r="E669" s="43"/>
      <c r="F669" s="43"/>
      <c r="G669" s="90"/>
      <c r="H669" s="43"/>
      <c r="I669" s="43"/>
      <c r="J669" s="43"/>
      <c r="K669" s="43"/>
      <c r="L669" s="43"/>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3"/>
      <c r="AL669" s="43"/>
      <c r="AM669" s="43"/>
    </row>
    <row r="670" spans="1:39" ht="15.75" customHeight="1">
      <c r="A670" s="43"/>
      <c r="B670" s="43"/>
      <c r="C670" s="43"/>
      <c r="D670" s="43"/>
      <c r="E670" s="43"/>
      <c r="F670" s="43"/>
      <c r="G670" s="90"/>
      <c r="H670" s="43"/>
      <c r="I670" s="43"/>
      <c r="J670" s="43"/>
      <c r="K670" s="43"/>
      <c r="L670" s="43"/>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3"/>
      <c r="AL670" s="43"/>
      <c r="AM670" s="43"/>
    </row>
    <row r="671" spans="1:39" ht="15.75" customHeight="1">
      <c r="A671" s="43"/>
      <c r="B671" s="43"/>
      <c r="C671" s="43"/>
      <c r="D671" s="43"/>
      <c r="E671" s="43"/>
      <c r="F671" s="43"/>
      <c r="G671" s="90"/>
      <c r="H671" s="43"/>
      <c r="I671" s="43"/>
      <c r="J671" s="43"/>
      <c r="K671" s="43"/>
      <c r="L671" s="43"/>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3"/>
      <c r="AL671" s="43"/>
      <c r="AM671" s="43"/>
    </row>
    <row r="672" spans="1:39" ht="15.75" customHeight="1">
      <c r="A672" s="43"/>
      <c r="B672" s="43"/>
      <c r="C672" s="43"/>
      <c r="D672" s="43"/>
      <c r="E672" s="43"/>
      <c r="F672" s="43"/>
      <c r="G672" s="90"/>
      <c r="H672" s="43"/>
      <c r="I672" s="43"/>
      <c r="J672" s="43"/>
      <c r="K672" s="43"/>
      <c r="L672" s="43"/>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3"/>
      <c r="AL672" s="43"/>
      <c r="AM672" s="43"/>
    </row>
    <row r="673" spans="1:39" ht="15.75" customHeight="1">
      <c r="A673" s="43"/>
      <c r="B673" s="43"/>
      <c r="C673" s="43"/>
      <c r="D673" s="43"/>
      <c r="E673" s="43"/>
      <c r="F673" s="43"/>
      <c r="G673" s="90"/>
      <c r="H673" s="43"/>
      <c r="I673" s="43"/>
      <c r="J673" s="43"/>
      <c r="K673" s="43"/>
      <c r="L673" s="43"/>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3"/>
      <c r="AL673" s="43"/>
      <c r="AM673" s="43"/>
    </row>
    <row r="674" spans="1:39" ht="15.75" customHeight="1">
      <c r="A674" s="43"/>
      <c r="B674" s="43"/>
      <c r="C674" s="43"/>
      <c r="D674" s="43"/>
      <c r="E674" s="43"/>
      <c r="F674" s="43"/>
      <c r="G674" s="90"/>
      <c r="H674" s="43"/>
      <c r="I674" s="43"/>
      <c r="J674" s="43"/>
      <c r="K674" s="43"/>
      <c r="L674" s="43"/>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3"/>
      <c r="AL674" s="43"/>
      <c r="AM674" s="43"/>
    </row>
    <row r="675" spans="1:39" ht="15.75" customHeight="1">
      <c r="A675" s="43"/>
      <c r="B675" s="43"/>
      <c r="C675" s="43"/>
      <c r="D675" s="43"/>
      <c r="E675" s="43"/>
      <c r="F675" s="43"/>
      <c r="G675" s="90"/>
      <c r="H675" s="43"/>
      <c r="I675" s="43"/>
      <c r="J675" s="43"/>
      <c r="K675" s="43"/>
      <c r="L675" s="43"/>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3"/>
      <c r="AL675" s="43"/>
      <c r="AM675" s="43"/>
    </row>
    <row r="676" spans="1:39" ht="15.75" customHeight="1">
      <c r="A676" s="43"/>
      <c r="B676" s="43"/>
      <c r="C676" s="43"/>
      <c r="D676" s="43"/>
      <c r="E676" s="43"/>
      <c r="F676" s="43"/>
      <c r="G676" s="90"/>
      <c r="H676" s="43"/>
      <c r="I676" s="43"/>
      <c r="J676" s="43"/>
      <c r="K676" s="43"/>
      <c r="L676" s="43"/>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3"/>
      <c r="AL676" s="43"/>
      <c r="AM676" s="43"/>
    </row>
    <row r="677" spans="1:39" ht="15.75" customHeight="1">
      <c r="A677" s="43"/>
      <c r="B677" s="43"/>
      <c r="C677" s="43"/>
      <c r="D677" s="43"/>
      <c r="E677" s="43"/>
      <c r="F677" s="43"/>
      <c r="G677" s="90"/>
      <c r="H677" s="43"/>
      <c r="I677" s="43"/>
      <c r="J677" s="43"/>
      <c r="K677" s="43"/>
      <c r="L677" s="43"/>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c r="AK677" s="43"/>
      <c r="AL677" s="43"/>
      <c r="AM677" s="43"/>
    </row>
    <row r="678" spans="1:39" ht="15.75" customHeight="1">
      <c r="A678" s="43"/>
      <c r="B678" s="43"/>
      <c r="C678" s="43"/>
      <c r="D678" s="43"/>
      <c r="E678" s="43"/>
      <c r="F678" s="43"/>
      <c r="G678" s="90"/>
      <c r="H678" s="43"/>
      <c r="I678" s="43"/>
      <c r="J678" s="43"/>
      <c r="K678" s="43"/>
      <c r="L678" s="43"/>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c r="AK678" s="43"/>
      <c r="AL678" s="43"/>
      <c r="AM678" s="43"/>
    </row>
    <row r="679" spans="1:39" ht="15.75" customHeight="1">
      <c r="A679" s="43"/>
      <c r="B679" s="43"/>
      <c r="C679" s="43"/>
      <c r="D679" s="43"/>
      <c r="E679" s="43"/>
      <c r="F679" s="43"/>
      <c r="G679" s="90"/>
      <c r="H679" s="43"/>
      <c r="I679" s="43"/>
      <c r="J679" s="43"/>
      <c r="K679" s="43"/>
      <c r="L679" s="43"/>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c r="AK679" s="43"/>
      <c r="AL679" s="43"/>
      <c r="AM679" s="43"/>
    </row>
    <row r="680" spans="1:39" ht="15.75" customHeight="1">
      <c r="A680" s="43"/>
      <c r="B680" s="43"/>
      <c r="C680" s="43"/>
      <c r="D680" s="43"/>
      <c r="E680" s="43"/>
      <c r="F680" s="43"/>
      <c r="G680" s="90"/>
      <c r="H680" s="43"/>
      <c r="I680" s="43"/>
      <c r="J680" s="43"/>
      <c r="K680" s="43"/>
      <c r="L680" s="43"/>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c r="AK680" s="43"/>
      <c r="AL680" s="43"/>
      <c r="AM680" s="43"/>
    </row>
    <row r="681" spans="1:39" ht="15.75" customHeight="1">
      <c r="A681" s="43"/>
      <c r="B681" s="43"/>
      <c r="C681" s="43"/>
      <c r="D681" s="43"/>
      <c r="E681" s="43"/>
      <c r="F681" s="43"/>
      <c r="G681" s="90"/>
      <c r="H681" s="43"/>
      <c r="I681" s="43"/>
      <c r="J681" s="43"/>
      <c r="K681" s="43"/>
      <c r="L681" s="43"/>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c r="AK681" s="43"/>
      <c r="AL681" s="43"/>
      <c r="AM681" s="43"/>
    </row>
    <row r="682" spans="1:39" ht="15.75" customHeight="1">
      <c r="A682" s="43"/>
      <c r="B682" s="43"/>
      <c r="C682" s="43"/>
      <c r="D682" s="43"/>
      <c r="E682" s="43"/>
      <c r="F682" s="43"/>
      <c r="G682" s="90"/>
      <c r="H682" s="43"/>
      <c r="I682" s="43"/>
      <c r="J682" s="43"/>
      <c r="K682" s="43"/>
      <c r="L682" s="43"/>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c r="AK682" s="43"/>
      <c r="AL682" s="43"/>
      <c r="AM682" s="43"/>
    </row>
    <row r="683" spans="1:39" ht="15.75" customHeight="1">
      <c r="A683" s="43"/>
      <c r="B683" s="43"/>
      <c r="C683" s="43"/>
      <c r="D683" s="43"/>
      <c r="E683" s="43"/>
      <c r="F683" s="43"/>
      <c r="G683" s="90"/>
      <c r="H683" s="43"/>
      <c r="I683" s="43"/>
      <c r="J683" s="43"/>
      <c r="K683" s="43"/>
      <c r="L683" s="43"/>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c r="AK683" s="43"/>
      <c r="AL683" s="43"/>
      <c r="AM683" s="43"/>
    </row>
    <row r="684" spans="1:39" ht="15.75" customHeight="1">
      <c r="A684" s="43"/>
      <c r="B684" s="43"/>
      <c r="C684" s="43"/>
      <c r="D684" s="43"/>
      <c r="E684" s="43"/>
      <c r="F684" s="43"/>
      <c r="G684" s="90"/>
      <c r="H684" s="43"/>
      <c r="I684" s="43"/>
      <c r="J684" s="43"/>
      <c r="K684" s="43"/>
      <c r="L684" s="43"/>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c r="AK684" s="43"/>
      <c r="AL684" s="43"/>
      <c r="AM684" s="43"/>
    </row>
    <row r="685" spans="1:39" ht="15.75" customHeight="1">
      <c r="A685" s="43"/>
      <c r="B685" s="43"/>
      <c r="C685" s="43"/>
      <c r="D685" s="43"/>
      <c r="E685" s="43"/>
      <c r="F685" s="43"/>
      <c r="G685" s="90"/>
      <c r="H685" s="43"/>
      <c r="I685" s="43"/>
      <c r="J685" s="43"/>
      <c r="K685" s="43"/>
      <c r="L685" s="43"/>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c r="AK685" s="43"/>
      <c r="AL685" s="43"/>
      <c r="AM685" s="43"/>
    </row>
    <row r="686" spans="1:39" ht="15.75" customHeight="1">
      <c r="A686" s="43"/>
      <c r="B686" s="43"/>
      <c r="C686" s="43"/>
      <c r="D686" s="43"/>
      <c r="E686" s="43"/>
      <c r="F686" s="43"/>
      <c r="G686" s="90"/>
      <c r="H686" s="43"/>
      <c r="I686" s="43"/>
      <c r="J686" s="43"/>
      <c r="K686" s="43"/>
      <c r="L686" s="43"/>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c r="AK686" s="43"/>
      <c r="AL686" s="43"/>
      <c r="AM686" s="43"/>
    </row>
    <row r="687" spans="1:39" ht="15.75" customHeight="1">
      <c r="A687" s="43"/>
      <c r="B687" s="43"/>
      <c r="C687" s="43"/>
      <c r="D687" s="43"/>
      <c r="E687" s="43"/>
      <c r="F687" s="43"/>
      <c r="G687" s="90"/>
      <c r="H687" s="43"/>
      <c r="I687" s="43"/>
      <c r="J687" s="43"/>
      <c r="K687" s="43"/>
      <c r="L687" s="43"/>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c r="AK687" s="43"/>
      <c r="AL687" s="43"/>
      <c r="AM687" s="43"/>
    </row>
    <row r="688" spans="1:39" ht="15.75" customHeight="1">
      <c r="A688" s="43"/>
      <c r="B688" s="43"/>
      <c r="C688" s="43"/>
      <c r="D688" s="43"/>
      <c r="E688" s="43"/>
      <c r="F688" s="43"/>
      <c r="G688" s="90"/>
      <c r="H688" s="43"/>
      <c r="I688" s="43"/>
      <c r="J688" s="43"/>
      <c r="K688" s="43"/>
      <c r="L688" s="43"/>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c r="AL688" s="43"/>
      <c r="AM688" s="43"/>
    </row>
    <row r="689" spans="1:39" ht="15.75" customHeight="1">
      <c r="A689" s="43"/>
      <c r="B689" s="43"/>
      <c r="C689" s="43"/>
      <c r="D689" s="43"/>
      <c r="E689" s="43"/>
      <c r="F689" s="43"/>
      <c r="G689" s="90"/>
      <c r="H689" s="43"/>
      <c r="I689" s="43"/>
      <c r="J689" s="43"/>
      <c r="K689" s="43"/>
      <c r="L689" s="43"/>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c r="AL689" s="43"/>
      <c r="AM689" s="43"/>
    </row>
    <row r="690" spans="1:39" ht="15.75" customHeight="1">
      <c r="A690" s="43"/>
      <c r="B690" s="43"/>
      <c r="C690" s="43"/>
      <c r="D690" s="43"/>
      <c r="E690" s="43"/>
      <c r="F690" s="43"/>
      <c r="G690" s="90"/>
      <c r="H690" s="43"/>
      <c r="I690" s="43"/>
      <c r="J690" s="43"/>
      <c r="K690" s="43"/>
      <c r="L690" s="43"/>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c r="AL690" s="43"/>
      <c r="AM690" s="43"/>
    </row>
    <row r="691" spans="1:39" ht="15.75" customHeight="1">
      <c r="A691" s="43"/>
      <c r="B691" s="43"/>
      <c r="C691" s="43"/>
      <c r="D691" s="43"/>
      <c r="E691" s="43"/>
      <c r="F691" s="43"/>
      <c r="G691" s="90"/>
      <c r="H691" s="43"/>
      <c r="I691" s="43"/>
      <c r="J691" s="43"/>
      <c r="K691" s="43"/>
      <c r="L691" s="43"/>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c r="AL691" s="43"/>
      <c r="AM691" s="43"/>
    </row>
    <row r="692" spans="1:39" ht="15.75" customHeight="1">
      <c r="A692" s="43"/>
      <c r="B692" s="43"/>
      <c r="C692" s="43"/>
      <c r="D692" s="43"/>
      <c r="E692" s="43"/>
      <c r="F692" s="43"/>
      <c r="G692" s="90"/>
      <c r="H692" s="43"/>
      <c r="I692" s="43"/>
      <c r="J692" s="43"/>
      <c r="K692" s="43"/>
      <c r="L692" s="43"/>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c r="AL692" s="43"/>
      <c r="AM692" s="43"/>
    </row>
    <row r="693" spans="1:39" ht="15.75" customHeight="1">
      <c r="A693" s="43"/>
      <c r="B693" s="43"/>
      <c r="C693" s="43"/>
      <c r="D693" s="43"/>
      <c r="E693" s="43"/>
      <c r="F693" s="43"/>
      <c r="G693" s="90"/>
      <c r="H693" s="43"/>
      <c r="I693" s="43"/>
      <c r="J693" s="43"/>
      <c r="K693" s="43"/>
      <c r="L693" s="43"/>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c r="AL693" s="43"/>
      <c r="AM693" s="43"/>
    </row>
    <row r="694" spans="1:39" ht="15.75" customHeight="1">
      <c r="A694" s="43"/>
      <c r="B694" s="43"/>
      <c r="C694" s="43"/>
      <c r="D694" s="43"/>
      <c r="E694" s="43"/>
      <c r="F694" s="43"/>
      <c r="G694" s="90"/>
      <c r="H694" s="43"/>
      <c r="I694" s="43"/>
      <c r="J694" s="43"/>
      <c r="K694" s="43"/>
      <c r="L694" s="43"/>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c r="AL694" s="43"/>
      <c r="AM694" s="43"/>
    </row>
    <row r="695" spans="1:39" ht="15.75" customHeight="1">
      <c r="A695" s="43"/>
      <c r="B695" s="43"/>
      <c r="C695" s="43"/>
      <c r="D695" s="43"/>
      <c r="E695" s="43"/>
      <c r="F695" s="43"/>
      <c r="G695" s="90"/>
      <c r="H695" s="43"/>
      <c r="I695" s="43"/>
      <c r="J695" s="43"/>
      <c r="K695" s="43"/>
      <c r="L695" s="43"/>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c r="AL695" s="43"/>
      <c r="AM695" s="43"/>
    </row>
    <row r="696" spans="1:39" ht="15.75" customHeight="1">
      <c r="A696" s="43"/>
      <c r="B696" s="43"/>
      <c r="C696" s="43"/>
      <c r="D696" s="43"/>
      <c r="E696" s="43"/>
      <c r="F696" s="43"/>
      <c r="G696" s="90"/>
      <c r="H696" s="43"/>
      <c r="I696" s="43"/>
      <c r="J696" s="43"/>
      <c r="K696" s="43"/>
      <c r="L696" s="43"/>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c r="AL696" s="43"/>
      <c r="AM696" s="43"/>
    </row>
    <row r="697" spans="1:39" ht="15.75" customHeight="1">
      <c r="A697" s="43"/>
      <c r="B697" s="43"/>
      <c r="C697" s="43"/>
      <c r="D697" s="43"/>
      <c r="E697" s="43"/>
      <c r="F697" s="43"/>
      <c r="G697" s="90"/>
      <c r="H697" s="43"/>
      <c r="I697" s="43"/>
      <c r="J697" s="43"/>
      <c r="K697" s="43"/>
      <c r="L697" s="43"/>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c r="AL697" s="43"/>
      <c r="AM697" s="43"/>
    </row>
    <row r="698" spans="1:39" ht="15.75" customHeight="1">
      <c r="A698" s="43"/>
      <c r="B698" s="43"/>
      <c r="C698" s="43"/>
      <c r="D698" s="43"/>
      <c r="E698" s="43"/>
      <c r="F698" s="43"/>
      <c r="G698" s="90"/>
      <c r="H698" s="43"/>
      <c r="I698" s="43"/>
      <c r="J698" s="43"/>
      <c r="K698" s="43"/>
      <c r="L698" s="43"/>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c r="AL698" s="43"/>
      <c r="AM698" s="43"/>
    </row>
    <row r="699" spans="1:39" ht="15.75" customHeight="1">
      <c r="A699" s="43"/>
      <c r="B699" s="43"/>
      <c r="C699" s="43"/>
      <c r="D699" s="43"/>
      <c r="E699" s="43"/>
      <c r="F699" s="43"/>
      <c r="G699" s="90"/>
      <c r="H699" s="43"/>
      <c r="I699" s="43"/>
      <c r="J699" s="43"/>
      <c r="K699" s="43"/>
      <c r="L699" s="43"/>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c r="AL699" s="43"/>
      <c r="AM699" s="43"/>
    </row>
    <row r="700" spans="1:39" ht="15.75" customHeight="1">
      <c r="A700" s="43"/>
      <c r="B700" s="43"/>
      <c r="C700" s="43"/>
      <c r="D700" s="43"/>
      <c r="E700" s="43"/>
      <c r="F700" s="43"/>
      <c r="G700" s="90"/>
      <c r="H700" s="43"/>
      <c r="I700" s="43"/>
      <c r="J700" s="43"/>
      <c r="K700" s="43"/>
      <c r="L700" s="43"/>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c r="AL700" s="43"/>
      <c r="AM700" s="43"/>
    </row>
    <row r="701" spans="1:39" ht="15.75" customHeight="1">
      <c r="A701" s="43"/>
      <c r="B701" s="43"/>
      <c r="C701" s="43"/>
      <c r="D701" s="43"/>
      <c r="E701" s="43"/>
      <c r="F701" s="43"/>
      <c r="G701" s="90"/>
      <c r="H701" s="43"/>
      <c r="I701" s="43"/>
      <c r="J701" s="43"/>
      <c r="K701" s="43"/>
      <c r="L701" s="43"/>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c r="AL701" s="43"/>
      <c r="AM701" s="43"/>
    </row>
    <row r="702" spans="1:39" ht="15.75" customHeight="1">
      <c r="A702" s="43"/>
      <c r="B702" s="43"/>
      <c r="C702" s="43"/>
      <c r="D702" s="43"/>
      <c r="E702" s="43"/>
      <c r="F702" s="43"/>
      <c r="G702" s="90"/>
      <c r="H702" s="43"/>
      <c r="I702" s="43"/>
      <c r="J702" s="43"/>
      <c r="K702" s="43"/>
      <c r="L702" s="43"/>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c r="AK702" s="43"/>
      <c r="AL702" s="43"/>
      <c r="AM702" s="43"/>
    </row>
    <row r="703" spans="1:39" ht="15.75" customHeight="1">
      <c r="A703" s="43"/>
      <c r="B703" s="43"/>
      <c r="C703" s="43"/>
      <c r="D703" s="43"/>
      <c r="E703" s="43"/>
      <c r="F703" s="43"/>
      <c r="G703" s="90"/>
      <c r="H703" s="43"/>
      <c r="I703" s="43"/>
      <c r="J703" s="43"/>
      <c r="K703" s="43"/>
      <c r="L703" s="43"/>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c r="AK703" s="43"/>
      <c r="AL703" s="43"/>
      <c r="AM703" s="43"/>
    </row>
    <row r="704" spans="1:39" ht="15.75" customHeight="1">
      <c r="A704" s="43"/>
      <c r="B704" s="43"/>
      <c r="C704" s="43"/>
      <c r="D704" s="43"/>
      <c r="E704" s="43"/>
      <c r="F704" s="43"/>
      <c r="G704" s="90"/>
      <c r="H704" s="43"/>
      <c r="I704" s="43"/>
      <c r="J704" s="43"/>
      <c r="K704" s="43"/>
      <c r="L704" s="43"/>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c r="AK704" s="43"/>
      <c r="AL704" s="43"/>
      <c r="AM704" s="43"/>
    </row>
    <row r="705" spans="1:39" ht="15.75" customHeight="1">
      <c r="A705" s="43"/>
      <c r="B705" s="43"/>
      <c r="C705" s="43"/>
      <c r="D705" s="43"/>
      <c r="E705" s="43"/>
      <c r="F705" s="43"/>
      <c r="G705" s="90"/>
      <c r="H705" s="43"/>
      <c r="I705" s="43"/>
      <c r="J705" s="43"/>
      <c r="K705" s="43"/>
      <c r="L705" s="43"/>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c r="AK705" s="43"/>
      <c r="AL705" s="43"/>
      <c r="AM705" s="43"/>
    </row>
    <row r="706" spans="1:39" ht="15.75" customHeight="1">
      <c r="A706" s="43"/>
      <c r="B706" s="43"/>
      <c r="C706" s="43"/>
      <c r="D706" s="43"/>
      <c r="E706" s="43"/>
      <c r="F706" s="43"/>
      <c r="G706" s="90"/>
      <c r="H706" s="43"/>
      <c r="I706" s="43"/>
      <c r="J706" s="43"/>
      <c r="K706" s="43"/>
      <c r="L706" s="43"/>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c r="AK706" s="43"/>
      <c r="AL706" s="43"/>
      <c r="AM706" s="43"/>
    </row>
    <row r="707" spans="1:39" ht="15.75" customHeight="1">
      <c r="A707" s="43"/>
      <c r="B707" s="43"/>
      <c r="C707" s="43"/>
      <c r="D707" s="43"/>
      <c r="E707" s="43"/>
      <c r="F707" s="43"/>
      <c r="G707" s="90"/>
      <c r="H707" s="43"/>
      <c r="I707" s="43"/>
      <c r="J707" s="43"/>
      <c r="K707" s="43"/>
      <c r="L707" s="43"/>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c r="AK707" s="43"/>
      <c r="AL707" s="43"/>
      <c r="AM707" s="43"/>
    </row>
    <row r="708" spans="1:39" ht="15.75" customHeight="1">
      <c r="A708" s="43"/>
      <c r="B708" s="43"/>
      <c r="C708" s="43"/>
      <c r="D708" s="43"/>
      <c r="E708" s="43"/>
      <c r="F708" s="43"/>
      <c r="G708" s="90"/>
      <c r="H708" s="43"/>
      <c r="I708" s="43"/>
      <c r="J708" s="43"/>
      <c r="K708" s="43"/>
      <c r="L708" s="43"/>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c r="AK708" s="43"/>
      <c r="AL708" s="43"/>
      <c r="AM708" s="43"/>
    </row>
    <row r="709" spans="1:39" ht="15.75" customHeight="1">
      <c r="A709" s="43"/>
      <c r="B709" s="43"/>
      <c r="C709" s="43"/>
      <c r="D709" s="43"/>
      <c r="E709" s="43"/>
      <c r="F709" s="43"/>
      <c r="G709" s="90"/>
      <c r="H709" s="43"/>
      <c r="I709" s="43"/>
      <c r="J709" s="43"/>
      <c r="K709" s="43"/>
      <c r="L709" s="43"/>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c r="AK709" s="43"/>
      <c r="AL709" s="43"/>
      <c r="AM709" s="43"/>
    </row>
    <row r="710" spans="1:39" ht="15.75" customHeight="1">
      <c r="A710" s="43"/>
      <c r="B710" s="43"/>
      <c r="C710" s="43"/>
      <c r="D710" s="43"/>
      <c r="E710" s="43"/>
      <c r="F710" s="43"/>
      <c r="G710" s="90"/>
      <c r="H710" s="43"/>
      <c r="I710" s="43"/>
      <c r="J710" s="43"/>
      <c r="K710" s="43"/>
      <c r="L710" s="43"/>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c r="AK710" s="43"/>
      <c r="AL710" s="43"/>
      <c r="AM710" s="43"/>
    </row>
    <row r="711" spans="1:39" ht="15.75" customHeight="1">
      <c r="A711" s="43"/>
      <c r="B711" s="43"/>
      <c r="C711" s="43"/>
      <c r="D711" s="43"/>
      <c r="E711" s="43"/>
      <c r="F711" s="43"/>
      <c r="G711" s="90"/>
      <c r="H711" s="43"/>
      <c r="I711" s="43"/>
      <c r="J711" s="43"/>
      <c r="K711" s="43"/>
      <c r="L711" s="43"/>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c r="AK711" s="43"/>
      <c r="AL711" s="43"/>
      <c r="AM711" s="43"/>
    </row>
    <row r="712" spans="1:39" ht="15.75" customHeight="1">
      <c r="A712" s="43"/>
      <c r="B712" s="43"/>
      <c r="C712" s="43"/>
      <c r="D712" s="43"/>
      <c r="E712" s="43"/>
      <c r="F712" s="43"/>
      <c r="G712" s="90"/>
      <c r="H712" s="43"/>
      <c r="I712" s="43"/>
      <c r="J712" s="43"/>
      <c r="K712" s="43"/>
      <c r="L712" s="43"/>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c r="AK712" s="43"/>
      <c r="AL712" s="43"/>
      <c r="AM712" s="43"/>
    </row>
    <row r="713" spans="1:39" ht="15.75" customHeight="1">
      <c r="A713" s="43"/>
      <c r="B713" s="43"/>
      <c r="C713" s="43"/>
      <c r="D713" s="43"/>
      <c r="E713" s="43"/>
      <c r="F713" s="43"/>
      <c r="G713" s="90"/>
      <c r="H713" s="43"/>
      <c r="I713" s="43"/>
      <c r="J713" s="43"/>
      <c r="K713" s="43"/>
      <c r="L713" s="43"/>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c r="AK713" s="43"/>
      <c r="AL713" s="43"/>
      <c r="AM713" s="43"/>
    </row>
    <row r="714" spans="1:39" ht="15.75" customHeight="1">
      <c r="A714" s="43"/>
      <c r="B714" s="43"/>
      <c r="C714" s="43"/>
      <c r="D714" s="43"/>
      <c r="E714" s="43"/>
      <c r="F714" s="43"/>
      <c r="G714" s="90"/>
      <c r="H714" s="43"/>
      <c r="I714" s="43"/>
      <c r="J714" s="43"/>
      <c r="K714" s="43"/>
      <c r="L714" s="43"/>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c r="AL714" s="43"/>
      <c r="AM714" s="43"/>
    </row>
    <row r="715" spans="1:39" ht="15.75" customHeight="1">
      <c r="A715" s="43"/>
      <c r="B715" s="43"/>
      <c r="C715" s="43"/>
      <c r="D715" s="43"/>
      <c r="E715" s="43"/>
      <c r="F715" s="43"/>
      <c r="G715" s="90"/>
      <c r="H715" s="43"/>
      <c r="I715" s="43"/>
      <c r="J715" s="43"/>
      <c r="K715" s="43"/>
      <c r="L715" s="43"/>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c r="AK715" s="43"/>
      <c r="AL715" s="43"/>
      <c r="AM715" s="43"/>
    </row>
    <row r="716" spans="1:39" ht="15.75" customHeight="1">
      <c r="A716" s="43"/>
      <c r="B716" s="43"/>
      <c r="C716" s="43"/>
      <c r="D716" s="43"/>
      <c r="E716" s="43"/>
      <c r="F716" s="43"/>
      <c r="G716" s="90"/>
      <c r="H716" s="43"/>
      <c r="I716" s="43"/>
      <c r="J716" s="43"/>
      <c r="K716" s="43"/>
      <c r="L716" s="43"/>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c r="AK716" s="43"/>
      <c r="AL716" s="43"/>
      <c r="AM716" s="43"/>
    </row>
    <row r="717" spans="1:39" ht="15.75" customHeight="1">
      <c r="A717" s="43"/>
      <c r="B717" s="43"/>
      <c r="C717" s="43"/>
      <c r="D717" s="43"/>
      <c r="E717" s="43"/>
      <c r="F717" s="43"/>
      <c r="G717" s="90"/>
      <c r="H717" s="43"/>
      <c r="I717" s="43"/>
      <c r="J717" s="43"/>
      <c r="K717" s="43"/>
      <c r="L717" s="43"/>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c r="AK717" s="43"/>
      <c r="AL717" s="43"/>
      <c r="AM717" s="43"/>
    </row>
    <row r="718" spans="1:39" ht="15.75" customHeight="1">
      <c r="A718" s="43"/>
      <c r="B718" s="43"/>
      <c r="C718" s="43"/>
      <c r="D718" s="43"/>
      <c r="E718" s="43"/>
      <c r="F718" s="43"/>
      <c r="G718" s="90"/>
      <c r="H718" s="43"/>
      <c r="I718" s="43"/>
      <c r="J718" s="43"/>
      <c r="K718" s="43"/>
      <c r="L718" s="43"/>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c r="AK718" s="43"/>
      <c r="AL718" s="43"/>
      <c r="AM718" s="43"/>
    </row>
    <row r="719" spans="1:39" ht="15.75" customHeight="1">
      <c r="A719" s="43"/>
      <c r="B719" s="43"/>
      <c r="C719" s="43"/>
      <c r="D719" s="43"/>
      <c r="E719" s="43"/>
      <c r="F719" s="43"/>
      <c r="G719" s="90"/>
      <c r="H719" s="43"/>
      <c r="I719" s="43"/>
      <c r="J719" s="43"/>
      <c r="K719" s="43"/>
      <c r="L719" s="43"/>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c r="AK719" s="43"/>
      <c r="AL719" s="43"/>
      <c r="AM719" s="43"/>
    </row>
    <row r="720" spans="1:39" ht="15.75" customHeight="1">
      <c r="A720" s="43"/>
      <c r="B720" s="43"/>
      <c r="C720" s="43"/>
      <c r="D720" s="43"/>
      <c r="E720" s="43"/>
      <c r="F720" s="43"/>
      <c r="G720" s="90"/>
      <c r="H720" s="43"/>
      <c r="I720" s="43"/>
      <c r="J720" s="43"/>
      <c r="K720" s="43"/>
      <c r="L720" s="43"/>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c r="AK720" s="43"/>
      <c r="AL720" s="43"/>
      <c r="AM720" s="43"/>
    </row>
    <row r="721" spans="1:39" ht="15.75" customHeight="1">
      <c r="A721" s="43"/>
      <c r="B721" s="43"/>
      <c r="C721" s="43"/>
      <c r="D721" s="43"/>
      <c r="E721" s="43"/>
      <c r="F721" s="43"/>
      <c r="G721" s="90"/>
      <c r="H721" s="43"/>
      <c r="I721" s="43"/>
      <c r="J721" s="43"/>
      <c r="K721" s="43"/>
      <c r="L721" s="43"/>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c r="AK721" s="43"/>
      <c r="AL721" s="43"/>
      <c r="AM721" s="43"/>
    </row>
    <row r="722" spans="1:39" ht="15.75" customHeight="1">
      <c r="A722" s="43"/>
      <c r="B722" s="43"/>
      <c r="C722" s="43"/>
      <c r="D722" s="43"/>
      <c r="E722" s="43"/>
      <c r="F722" s="43"/>
      <c r="G722" s="90"/>
      <c r="H722" s="43"/>
      <c r="I722" s="43"/>
      <c r="J722" s="43"/>
      <c r="K722" s="43"/>
      <c r="L722" s="43"/>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c r="AK722" s="43"/>
      <c r="AL722" s="43"/>
      <c r="AM722" s="43"/>
    </row>
    <row r="723" spans="1:39" ht="15.75" customHeight="1">
      <c r="A723" s="43"/>
      <c r="B723" s="43"/>
      <c r="C723" s="43"/>
      <c r="D723" s="43"/>
      <c r="E723" s="43"/>
      <c r="F723" s="43"/>
      <c r="G723" s="90"/>
      <c r="H723" s="43"/>
      <c r="I723" s="43"/>
      <c r="J723" s="43"/>
      <c r="K723" s="43"/>
      <c r="L723" s="43"/>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c r="AK723" s="43"/>
      <c r="AL723" s="43"/>
      <c r="AM723" s="43"/>
    </row>
    <row r="724" spans="1:39" ht="15.75" customHeight="1">
      <c r="A724" s="43"/>
      <c r="B724" s="43"/>
      <c r="C724" s="43"/>
      <c r="D724" s="43"/>
      <c r="E724" s="43"/>
      <c r="F724" s="43"/>
      <c r="G724" s="90"/>
      <c r="H724" s="43"/>
      <c r="I724" s="43"/>
      <c r="J724" s="43"/>
      <c r="K724" s="43"/>
      <c r="L724" s="43"/>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c r="AK724" s="43"/>
      <c r="AL724" s="43"/>
      <c r="AM724" s="43"/>
    </row>
    <row r="725" spans="1:39" ht="15.75" customHeight="1">
      <c r="A725" s="43"/>
      <c r="B725" s="43"/>
      <c r="C725" s="43"/>
      <c r="D725" s="43"/>
      <c r="E725" s="43"/>
      <c r="F725" s="43"/>
      <c r="G725" s="90"/>
      <c r="H725" s="43"/>
      <c r="I725" s="43"/>
      <c r="J725" s="43"/>
      <c r="K725" s="43"/>
      <c r="L725" s="43"/>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c r="AK725" s="43"/>
      <c r="AL725" s="43"/>
      <c r="AM725" s="43"/>
    </row>
    <row r="726" spans="1:39" ht="15.75" customHeight="1">
      <c r="A726" s="43"/>
      <c r="B726" s="43"/>
      <c r="C726" s="43"/>
      <c r="D726" s="43"/>
      <c r="E726" s="43"/>
      <c r="F726" s="43"/>
      <c r="G726" s="90"/>
      <c r="H726" s="43"/>
      <c r="I726" s="43"/>
      <c r="J726" s="43"/>
      <c r="K726" s="43"/>
      <c r="L726" s="43"/>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c r="AK726" s="43"/>
      <c r="AL726" s="43"/>
      <c r="AM726" s="43"/>
    </row>
    <row r="727" spans="1:39" ht="15.75" customHeight="1">
      <c r="A727" s="43"/>
      <c r="B727" s="43"/>
      <c r="C727" s="43"/>
      <c r="D727" s="43"/>
      <c r="E727" s="43"/>
      <c r="F727" s="43"/>
      <c r="G727" s="90"/>
      <c r="H727" s="43"/>
      <c r="I727" s="43"/>
      <c r="J727" s="43"/>
      <c r="K727" s="43"/>
      <c r="L727" s="43"/>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c r="AK727" s="43"/>
      <c r="AL727" s="43"/>
      <c r="AM727" s="43"/>
    </row>
    <row r="728" spans="1:39" ht="15.75" customHeight="1">
      <c r="A728" s="43"/>
      <c r="B728" s="43"/>
      <c r="C728" s="43"/>
      <c r="D728" s="43"/>
      <c r="E728" s="43"/>
      <c r="F728" s="43"/>
      <c r="G728" s="90"/>
      <c r="H728" s="43"/>
      <c r="I728" s="43"/>
      <c r="J728" s="43"/>
      <c r="K728" s="43"/>
      <c r="L728" s="43"/>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c r="AK728" s="43"/>
      <c r="AL728" s="43"/>
      <c r="AM728" s="43"/>
    </row>
    <row r="729" spans="1:39" ht="15.75" customHeight="1">
      <c r="A729" s="43"/>
      <c r="B729" s="43"/>
      <c r="C729" s="43"/>
      <c r="D729" s="43"/>
      <c r="E729" s="43"/>
      <c r="F729" s="43"/>
      <c r="G729" s="90"/>
      <c r="H729" s="43"/>
      <c r="I729" s="43"/>
      <c r="J729" s="43"/>
      <c r="K729" s="43"/>
      <c r="L729" s="43"/>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c r="AK729" s="43"/>
      <c r="AL729" s="43"/>
      <c r="AM729" s="43"/>
    </row>
    <row r="730" spans="1:39" ht="15.75" customHeight="1">
      <c r="A730" s="43"/>
      <c r="B730" s="43"/>
      <c r="C730" s="43"/>
      <c r="D730" s="43"/>
      <c r="E730" s="43"/>
      <c r="F730" s="43"/>
      <c r="G730" s="90"/>
      <c r="H730" s="43"/>
      <c r="I730" s="43"/>
      <c r="J730" s="43"/>
      <c r="K730" s="43"/>
      <c r="L730" s="43"/>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c r="AK730" s="43"/>
      <c r="AL730" s="43"/>
      <c r="AM730" s="43"/>
    </row>
    <row r="731" spans="1:39" ht="15.75" customHeight="1">
      <c r="A731" s="43"/>
      <c r="B731" s="43"/>
      <c r="C731" s="43"/>
      <c r="D731" s="43"/>
      <c r="E731" s="43"/>
      <c r="F731" s="43"/>
      <c r="G731" s="90"/>
      <c r="H731" s="43"/>
      <c r="I731" s="43"/>
      <c r="J731" s="43"/>
      <c r="K731" s="43"/>
      <c r="L731" s="43"/>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c r="AK731" s="43"/>
      <c r="AL731" s="43"/>
      <c r="AM731" s="43"/>
    </row>
    <row r="732" spans="1:39" ht="15.75" customHeight="1">
      <c r="A732" s="43"/>
      <c r="B732" s="43"/>
      <c r="C732" s="43"/>
      <c r="D732" s="43"/>
      <c r="E732" s="43"/>
      <c r="F732" s="43"/>
      <c r="G732" s="90"/>
      <c r="H732" s="43"/>
      <c r="I732" s="43"/>
      <c r="J732" s="43"/>
      <c r="K732" s="43"/>
      <c r="L732" s="43"/>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c r="AK732" s="43"/>
      <c r="AL732" s="43"/>
      <c r="AM732" s="43"/>
    </row>
    <row r="733" spans="1:39" ht="15.75" customHeight="1">
      <c r="A733" s="43"/>
      <c r="B733" s="43"/>
      <c r="C733" s="43"/>
      <c r="D733" s="43"/>
      <c r="E733" s="43"/>
      <c r="F733" s="43"/>
      <c r="G733" s="90"/>
      <c r="H733" s="43"/>
      <c r="I733" s="43"/>
      <c r="J733" s="43"/>
      <c r="K733" s="43"/>
      <c r="L733" s="43"/>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c r="AK733" s="43"/>
      <c r="AL733" s="43"/>
      <c r="AM733" s="43"/>
    </row>
    <row r="734" spans="1:39" ht="15.75" customHeight="1">
      <c r="A734" s="43"/>
      <c r="B734" s="43"/>
      <c r="C734" s="43"/>
      <c r="D734" s="43"/>
      <c r="E734" s="43"/>
      <c r="F734" s="43"/>
      <c r="G734" s="90"/>
      <c r="H734" s="43"/>
      <c r="I734" s="43"/>
      <c r="J734" s="43"/>
      <c r="K734" s="43"/>
      <c r="L734" s="43"/>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c r="AK734" s="43"/>
      <c r="AL734" s="43"/>
      <c r="AM734" s="43"/>
    </row>
    <row r="735" spans="1:39" ht="15.75" customHeight="1">
      <c r="A735" s="43"/>
      <c r="B735" s="43"/>
      <c r="C735" s="43"/>
      <c r="D735" s="43"/>
      <c r="E735" s="43"/>
      <c r="F735" s="43"/>
      <c r="G735" s="90"/>
      <c r="H735" s="43"/>
      <c r="I735" s="43"/>
      <c r="J735" s="43"/>
      <c r="K735" s="43"/>
      <c r="L735" s="43"/>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c r="AK735" s="43"/>
      <c r="AL735" s="43"/>
      <c r="AM735" s="43"/>
    </row>
    <row r="736" spans="1:39" ht="15.75" customHeight="1">
      <c r="A736" s="43"/>
      <c r="B736" s="43"/>
      <c r="C736" s="43"/>
      <c r="D736" s="43"/>
      <c r="E736" s="43"/>
      <c r="F736" s="43"/>
      <c r="G736" s="90"/>
      <c r="H736" s="43"/>
      <c r="I736" s="43"/>
      <c r="J736" s="43"/>
      <c r="K736" s="43"/>
      <c r="L736" s="43"/>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c r="AK736" s="43"/>
      <c r="AL736" s="43"/>
      <c r="AM736" s="43"/>
    </row>
    <row r="737" spans="1:39" ht="15.75" customHeight="1">
      <c r="A737" s="43"/>
      <c r="B737" s="43"/>
      <c r="C737" s="43"/>
      <c r="D737" s="43"/>
      <c r="E737" s="43"/>
      <c r="F737" s="43"/>
      <c r="G737" s="90"/>
      <c r="H737" s="43"/>
      <c r="I737" s="43"/>
      <c r="J737" s="43"/>
      <c r="K737" s="43"/>
      <c r="L737" s="43"/>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c r="AK737" s="43"/>
      <c r="AL737" s="43"/>
      <c r="AM737" s="43"/>
    </row>
    <row r="738" spans="1:39" ht="15.75" customHeight="1">
      <c r="A738" s="43"/>
      <c r="B738" s="43"/>
      <c r="C738" s="43"/>
      <c r="D738" s="43"/>
      <c r="E738" s="43"/>
      <c r="F738" s="43"/>
      <c r="G738" s="90"/>
      <c r="H738" s="43"/>
      <c r="I738" s="43"/>
      <c r="J738" s="43"/>
      <c r="K738" s="43"/>
      <c r="L738" s="43"/>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c r="AK738" s="43"/>
      <c r="AL738" s="43"/>
      <c r="AM738" s="43"/>
    </row>
    <row r="739" spans="1:39" ht="15.75" customHeight="1">
      <c r="A739" s="43"/>
      <c r="B739" s="43"/>
      <c r="C739" s="43"/>
      <c r="D739" s="43"/>
      <c r="E739" s="43"/>
      <c r="F739" s="43"/>
      <c r="G739" s="90"/>
      <c r="H739" s="43"/>
      <c r="I739" s="43"/>
      <c r="J739" s="43"/>
      <c r="K739" s="43"/>
      <c r="L739" s="43"/>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c r="AK739" s="43"/>
      <c r="AL739" s="43"/>
      <c r="AM739" s="43"/>
    </row>
    <row r="740" spans="1:39" ht="15.75" customHeight="1">
      <c r="A740" s="43"/>
      <c r="B740" s="43"/>
      <c r="C740" s="43"/>
      <c r="D740" s="43"/>
      <c r="E740" s="43"/>
      <c r="F740" s="43"/>
      <c r="G740" s="90"/>
      <c r="H740" s="43"/>
      <c r="I740" s="43"/>
      <c r="J740" s="43"/>
      <c r="K740" s="43"/>
      <c r="L740" s="43"/>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c r="AK740" s="43"/>
      <c r="AL740" s="43"/>
      <c r="AM740" s="43"/>
    </row>
    <row r="741" spans="1:39" ht="15.75" customHeight="1">
      <c r="A741" s="43"/>
      <c r="B741" s="43"/>
      <c r="C741" s="43"/>
      <c r="D741" s="43"/>
      <c r="E741" s="43"/>
      <c r="F741" s="43"/>
      <c r="G741" s="90"/>
      <c r="H741" s="43"/>
      <c r="I741" s="43"/>
      <c r="J741" s="43"/>
      <c r="K741" s="43"/>
      <c r="L741" s="43"/>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c r="AK741" s="43"/>
      <c r="AL741" s="43"/>
      <c r="AM741" s="43"/>
    </row>
    <row r="742" spans="1:39" ht="15.75" customHeight="1">
      <c r="A742" s="43"/>
      <c r="B742" s="43"/>
      <c r="C742" s="43"/>
      <c r="D742" s="43"/>
      <c r="E742" s="43"/>
      <c r="F742" s="43"/>
      <c r="G742" s="90"/>
      <c r="H742" s="43"/>
      <c r="I742" s="43"/>
      <c r="J742" s="43"/>
      <c r="K742" s="43"/>
      <c r="L742" s="43"/>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c r="AK742" s="43"/>
      <c r="AL742" s="43"/>
      <c r="AM742" s="43"/>
    </row>
    <row r="743" spans="1:39" ht="15.75" customHeight="1">
      <c r="A743" s="43"/>
      <c r="B743" s="43"/>
      <c r="C743" s="43"/>
      <c r="D743" s="43"/>
      <c r="E743" s="43"/>
      <c r="F743" s="43"/>
      <c r="G743" s="90"/>
      <c r="H743" s="43"/>
      <c r="I743" s="43"/>
      <c r="J743" s="43"/>
      <c r="K743" s="43"/>
      <c r="L743" s="43"/>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c r="AK743" s="43"/>
      <c r="AL743" s="43"/>
      <c r="AM743" s="43"/>
    </row>
    <row r="744" spans="1:39" ht="15.75" customHeight="1">
      <c r="A744" s="43"/>
      <c r="B744" s="43"/>
      <c r="C744" s="43"/>
      <c r="D744" s="43"/>
      <c r="E744" s="43"/>
      <c r="F744" s="43"/>
      <c r="G744" s="90"/>
      <c r="H744" s="43"/>
      <c r="I744" s="43"/>
      <c r="J744" s="43"/>
      <c r="K744" s="43"/>
      <c r="L744" s="43"/>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c r="AK744" s="43"/>
      <c r="AL744" s="43"/>
      <c r="AM744" s="43"/>
    </row>
    <row r="745" spans="1:39" ht="15.75" customHeight="1">
      <c r="A745" s="43"/>
      <c r="B745" s="43"/>
      <c r="C745" s="43"/>
      <c r="D745" s="43"/>
      <c r="E745" s="43"/>
      <c r="F745" s="43"/>
      <c r="G745" s="90"/>
      <c r="H745" s="43"/>
      <c r="I745" s="43"/>
      <c r="J745" s="43"/>
      <c r="K745" s="43"/>
      <c r="L745" s="43"/>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c r="AK745" s="43"/>
      <c r="AL745" s="43"/>
      <c r="AM745" s="43"/>
    </row>
    <row r="746" spans="1:39" ht="15.75" customHeight="1">
      <c r="A746" s="43"/>
      <c r="B746" s="43"/>
      <c r="C746" s="43"/>
      <c r="D746" s="43"/>
      <c r="E746" s="43"/>
      <c r="F746" s="43"/>
      <c r="G746" s="90"/>
      <c r="H746" s="43"/>
      <c r="I746" s="43"/>
      <c r="J746" s="43"/>
      <c r="K746" s="43"/>
      <c r="L746" s="43"/>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c r="AK746" s="43"/>
      <c r="AL746" s="43"/>
      <c r="AM746" s="43"/>
    </row>
    <row r="747" spans="1:39" ht="15.75" customHeight="1">
      <c r="A747" s="43"/>
      <c r="B747" s="43"/>
      <c r="C747" s="43"/>
      <c r="D747" s="43"/>
      <c r="E747" s="43"/>
      <c r="F747" s="43"/>
      <c r="G747" s="90"/>
      <c r="H747" s="43"/>
      <c r="I747" s="43"/>
      <c r="J747" s="43"/>
      <c r="K747" s="43"/>
      <c r="L747" s="43"/>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c r="AK747" s="43"/>
      <c r="AL747" s="43"/>
      <c r="AM747" s="43"/>
    </row>
    <row r="748" spans="1:39" ht="15.75" customHeight="1">
      <c r="A748" s="43"/>
      <c r="B748" s="43"/>
      <c r="C748" s="43"/>
      <c r="D748" s="43"/>
      <c r="E748" s="43"/>
      <c r="F748" s="43"/>
      <c r="G748" s="90"/>
      <c r="H748" s="43"/>
      <c r="I748" s="43"/>
      <c r="J748" s="43"/>
      <c r="K748" s="43"/>
      <c r="L748" s="43"/>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c r="AK748" s="43"/>
      <c r="AL748" s="43"/>
      <c r="AM748" s="43"/>
    </row>
    <row r="749" spans="1:39" ht="15.75" customHeight="1">
      <c r="A749" s="43"/>
      <c r="B749" s="43"/>
      <c r="C749" s="43"/>
      <c r="D749" s="43"/>
      <c r="E749" s="43"/>
      <c r="F749" s="43"/>
      <c r="G749" s="90"/>
      <c r="H749" s="43"/>
      <c r="I749" s="43"/>
      <c r="J749" s="43"/>
      <c r="K749" s="43"/>
      <c r="L749" s="43"/>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c r="AK749" s="43"/>
      <c r="AL749" s="43"/>
      <c r="AM749" s="43"/>
    </row>
    <row r="750" spans="1:39" ht="15.75" customHeight="1">
      <c r="A750" s="43"/>
      <c r="B750" s="43"/>
      <c r="C750" s="43"/>
      <c r="D750" s="43"/>
      <c r="E750" s="43"/>
      <c r="F750" s="43"/>
      <c r="G750" s="90"/>
      <c r="H750" s="43"/>
      <c r="I750" s="43"/>
      <c r="J750" s="43"/>
      <c r="K750" s="43"/>
      <c r="L750" s="43"/>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c r="AK750" s="43"/>
      <c r="AL750" s="43"/>
      <c r="AM750" s="43"/>
    </row>
    <row r="751" spans="1:39" ht="15.75" customHeight="1">
      <c r="A751" s="43"/>
      <c r="B751" s="43"/>
      <c r="C751" s="43"/>
      <c r="D751" s="43"/>
      <c r="E751" s="43"/>
      <c r="F751" s="43"/>
      <c r="G751" s="90"/>
      <c r="H751" s="43"/>
      <c r="I751" s="43"/>
      <c r="J751" s="43"/>
      <c r="K751" s="43"/>
      <c r="L751" s="43"/>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c r="AK751" s="43"/>
      <c r="AL751" s="43"/>
      <c r="AM751" s="43"/>
    </row>
    <row r="752" spans="1:39" ht="15.75" customHeight="1">
      <c r="A752" s="43"/>
      <c r="B752" s="43"/>
      <c r="C752" s="43"/>
      <c r="D752" s="43"/>
      <c r="E752" s="43"/>
      <c r="F752" s="43"/>
      <c r="G752" s="90"/>
      <c r="H752" s="43"/>
      <c r="I752" s="43"/>
      <c r="J752" s="43"/>
      <c r="K752" s="43"/>
      <c r="L752" s="43"/>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c r="AK752" s="43"/>
      <c r="AL752" s="43"/>
      <c r="AM752" s="43"/>
    </row>
    <row r="753" spans="1:39" ht="15.75" customHeight="1">
      <c r="A753" s="43"/>
      <c r="B753" s="43"/>
      <c r="C753" s="43"/>
      <c r="D753" s="43"/>
      <c r="E753" s="43"/>
      <c r="F753" s="43"/>
      <c r="G753" s="90"/>
      <c r="H753" s="43"/>
      <c r="I753" s="43"/>
      <c r="J753" s="43"/>
      <c r="K753" s="43"/>
      <c r="L753" s="43"/>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c r="AK753" s="43"/>
      <c r="AL753" s="43"/>
      <c r="AM753" s="43"/>
    </row>
    <row r="754" spans="1:39" ht="15.75" customHeight="1">
      <c r="A754" s="43"/>
      <c r="B754" s="43"/>
      <c r="C754" s="43"/>
      <c r="D754" s="43"/>
      <c r="E754" s="43"/>
      <c r="F754" s="43"/>
      <c r="G754" s="90"/>
      <c r="H754" s="43"/>
      <c r="I754" s="43"/>
      <c r="J754" s="43"/>
      <c r="K754" s="43"/>
      <c r="L754" s="43"/>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c r="AK754" s="43"/>
      <c r="AL754" s="43"/>
      <c r="AM754" s="43"/>
    </row>
    <row r="755" spans="1:39" ht="15.75" customHeight="1">
      <c r="A755" s="43"/>
      <c r="B755" s="43"/>
      <c r="C755" s="43"/>
      <c r="D755" s="43"/>
      <c r="E755" s="43"/>
      <c r="F755" s="43"/>
      <c r="G755" s="90"/>
      <c r="H755" s="43"/>
      <c r="I755" s="43"/>
      <c r="J755" s="43"/>
      <c r="K755" s="43"/>
      <c r="L755" s="43"/>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c r="AK755" s="43"/>
      <c r="AL755" s="43"/>
      <c r="AM755" s="43"/>
    </row>
    <row r="756" spans="1:39" ht="15.75" customHeight="1">
      <c r="A756" s="43"/>
      <c r="B756" s="43"/>
      <c r="C756" s="43"/>
      <c r="D756" s="43"/>
      <c r="E756" s="43"/>
      <c r="F756" s="43"/>
      <c r="G756" s="90"/>
      <c r="H756" s="43"/>
      <c r="I756" s="43"/>
      <c r="J756" s="43"/>
      <c r="K756" s="43"/>
      <c r="L756" s="43"/>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c r="AK756" s="43"/>
      <c r="AL756" s="43"/>
      <c r="AM756" s="43"/>
    </row>
    <row r="757" spans="1:39" ht="15.75" customHeight="1">
      <c r="A757" s="43"/>
      <c r="B757" s="43"/>
      <c r="C757" s="43"/>
      <c r="D757" s="43"/>
      <c r="E757" s="43"/>
      <c r="F757" s="43"/>
      <c r="G757" s="90"/>
      <c r="H757" s="43"/>
      <c r="I757" s="43"/>
      <c r="J757" s="43"/>
      <c r="K757" s="43"/>
      <c r="L757" s="43"/>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c r="AK757" s="43"/>
      <c r="AL757" s="43"/>
      <c r="AM757" s="43"/>
    </row>
    <row r="758" spans="1:39" ht="15.75" customHeight="1">
      <c r="A758" s="43"/>
      <c r="B758" s="43"/>
      <c r="C758" s="43"/>
      <c r="D758" s="43"/>
      <c r="E758" s="43"/>
      <c r="F758" s="43"/>
      <c r="G758" s="90"/>
      <c r="H758" s="43"/>
      <c r="I758" s="43"/>
      <c r="J758" s="43"/>
      <c r="K758" s="43"/>
      <c r="L758" s="43"/>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c r="AK758" s="43"/>
      <c r="AL758" s="43"/>
      <c r="AM758" s="43"/>
    </row>
    <row r="759" spans="1:39" ht="15.75" customHeight="1">
      <c r="A759" s="43"/>
      <c r="B759" s="43"/>
      <c r="C759" s="43"/>
      <c r="D759" s="43"/>
      <c r="E759" s="43"/>
      <c r="F759" s="43"/>
      <c r="G759" s="90"/>
      <c r="H759" s="43"/>
      <c r="I759" s="43"/>
      <c r="J759" s="43"/>
      <c r="K759" s="43"/>
      <c r="L759" s="43"/>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c r="AK759" s="43"/>
      <c r="AL759" s="43"/>
      <c r="AM759" s="43"/>
    </row>
    <row r="760" spans="1:39" ht="15.75" customHeight="1">
      <c r="A760" s="43"/>
      <c r="B760" s="43"/>
      <c r="C760" s="43"/>
      <c r="D760" s="43"/>
      <c r="E760" s="43"/>
      <c r="F760" s="43"/>
      <c r="G760" s="90"/>
      <c r="H760" s="43"/>
      <c r="I760" s="43"/>
      <c r="J760" s="43"/>
      <c r="K760" s="43"/>
      <c r="L760" s="43"/>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c r="AK760" s="43"/>
      <c r="AL760" s="43"/>
      <c r="AM760" s="43"/>
    </row>
    <row r="761" spans="1:39" ht="15.75" customHeight="1">
      <c r="A761" s="43"/>
      <c r="B761" s="43"/>
      <c r="C761" s="43"/>
      <c r="D761" s="43"/>
      <c r="E761" s="43"/>
      <c r="F761" s="43"/>
      <c r="G761" s="90"/>
      <c r="H761" s="43"/>
      <c r="I761" s="43"/>
      <c r="J761" s="43"/>
      <c r="K761" s="43"/>
      <c r="L761" s="43"/>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c r="AK761" s="43"/>
      <c r="AL761" s="43"/>
      <c r="AM761" s="43"/>
    </row>
    <row r="762" spans="1:39" ht="15.75" customHeight="1">
      <c r="A762" s="43"/>
      <c r="B762" s="43"/>
      <c r="C762" s="43"/>
      <c r="D762" s="43"/>
      <c r="E762" s="43"/>
      <c r="F762" s="43"/>
      <c r="G762" s="90"/>
      <c r="H762" s="43"/>
      <c r="I762" s="43"/>
      <c r="J762" s="43"/>
      <c r="K762" s="43"/>
      <c r="L762" s="43"/>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c r="AK762" s="43"/>
      <c r="AL762" s="43"/>
      <c r="AM762" s="43"/>
    </row>
    <row r="763" spans="1:39" ht="15.75" customHeight="1">
      <c r="A763" s="43"/>
      <c r="B763" s="43"/>
      <c r="C763" s="43"/>
      <c r="D763" s="43"/>
      <c r="E763" s="43"/>
      <c r="F763" s="43"/>
      <c r="G763" s="90"/>
      <c r="H763" s="43"/>
      <c r="I763" s="43"/>
      <c r="J763" s="43"/>
      <c r="K763" s="43"/>
      <c r="L763" s="43"/>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c r="AL763" s="43"/>
      <c r="AM763" s="43"/>
    </row>
    <row r="764" spans="1:39" ht="15.75" customHeight="1">
      <c r="A764" s="43"/>
      <c r="B764" s="43"/>
      <c r="C764" s="43"/>
      <c r="D764" s="43"/>
      <c r="E764" s="43"/>
      <c r="F764" s="43"/>
      <c r="G764" s="90"/>
      <c r="H764" s="43"/>
      <c r="I764" s="43"/>
      <c r="J764" s="43"/>
      <c r="K764" s="43"/>
      <c r="L764" s="43"/>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c r="AL764" s="43"/>
      <c r="AM764" s="43"/>
    </row>
    <row r="765" spans="1:39" ht="15.75" customHeight="1">
      <c r="A765" s="43"/>
      <c r="B765" s="43"/>
      <c r="C765" s="43"/>
      <c r="D765" s="43"/>
      <c r="E765" s="43"/>
      <c r="F765" s="43"/>
      <c r="G765" s="90"/>
      <c r="H765" s="43"/>
      <c r="I765" s="43"/>
      <c r="J765" s="43"/>
      <c r="K765" s="43"/>
      <c r="L765" s="43"/>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c r="AL765" s="43"/>
      <c r="AM765" s="43"/>
    </row>
    <row r="766" spans="1:39" ht="15.75" customHeight="1">
      <c r="A766" s="43"/>
      <c r="B766" s="43"/>
      <c r="C766" s="43"/>
      <c r="D766" s="43"/>
      <c r="E766" s="43"/>
      <c r="F766" s="43"/>
      <c r="G766" s="90"/>
      <c r="H766" s="43"/>
      <c r="I766" s="43"/>
      <c r="J766" s="43"/>
      <c r="K766" s="43"/>
      <c r="L766" s="43"/>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c r="AL766" s="43"/>
      <c r="AM766" s="43"/>
    </row>
    <row r="767" spans="1:39" ht="15.75" customHeight="1">
      <c r="A767" s="43"/>
      <c r="B767" s="43"/>
      <c r="C767" s="43"/>
      <c r="D767" s="43"/>
      <c r="E767" s="43"/>
      <c r="F767" s="43"/>
      <c r="G767" s="90"/>
      <c r="H767" s="43"/>
      <c r="I767" s="43"/>
      <c r="J767" s="43"/>
      <c r="K767" s="43"/>
      <c r="L767" s="43"/>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c r="AK767" s="43"/>
      <c r="AL767" s="43"/>
      <c r="AM767" s="43"/>
    </row>
    <row r="768" spans="1:39" ht="15.75" customHeight="1">
      <c r="A768" s="43"/>
      <c r="B768" s="43"/>
      <c r="C768" s="43"/>
      <c r="D768" s="43"/>
      <c r="E768" s="43"/>
      <c r="F768" s="43"/>
      <c r="G768" s="90"/>
      <c r="H768" s="43"/>
      <c r="I768" s="43"/>
      <c r="J768" s="43"/>
      <c r="K768" s="43"/>
      <c r="L768" s="43"/>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c r="AK768" s="43"/>
      <c r="AL768" s="43"/>
      <c r="AM768" s="43"/>
    </row>
    <row r="769" spans="1:39" ht="15.75" customHeight="1">
      <c r="A769" s="43"/>
      <c r="B769" s="43"/>
      <c r="C769" s="43"/>
      <c r="D769" s="43"/>
      <c r="E769" s="43"/>
      <c r="F769" s="43"/>
      <c r="G769" s="90"/>
      <c r="H769" s="43"/>
      <c r="I769" s="43"/>
      <c r="J769" s="43"/>
      <c r="K769" s="43"/>
      <c r="L769" s="43"/>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c r="AK769" s="43"/>
      <c r="AL769" s="43"/>
      <c r="AM769" s="43"/>
    </row>
    <row r="770" spans="1:39" ht="15.75" customHeight="1">
      <c r="A770" s="43"/>
      <c r="B770" s="43"/>
      <c r="C770" s="43"/>
      <c r="D770" s="43"/>
      <c r="E770" s="43"/>
      <c r="F770" s="43"/>
      <c r="G770" s="90"/>
      <c r="H770" s="43"/>
      <c r="I770" s="43"/>
      <c r="J770" s="43"/>
      <c r="K770" s="43"/>
      <c r="L770" s="43"/>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c r="AK770" s="43"/>
      <c r="AL770" s="43"/>
      <c r="AM770" s="43"/>
    </row>
    <row r="771" spans="1:39" ht="15.75" customHeight="1">
      <c r="A771" s="43"/>
      <c r="B771" s="43"/>
      <c r="C771" s="43"/>
      <c r="D771" s="43"/>
      <c r="E771" s="43"/>
      <c r="F771" s="43"/>
      <c r="G771" s="90"/>
      <c r="H771" s="43"/>
      <c r="I771" s="43"/>
      <c r="J771" s="43"/>
      <c r="K771" s="43"/>
      <c r="L771" s="43"/>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c r="AK771" s="43"/>
      <c r="AL771" s="43"/>
      <c r="AM771" s="43"/>
    </row>
    <row r="772" spans="1:39" ht="15.75" customHeight="1">
      <c r="A772" s="43"/>
      <c r="B772" s="43"/>
      <c r="C772" s="43"/>
      <c r="D772" s="43"/>
      <c r="E772" s="43"/>
      <c r="F772" s="43"/>
      <c r="G772" s="90"/>
      <c r="H772" s="43"/>
      <c r="I772" s="43"/>
      <c r="J772" s="43"/>
      <c r="K772" s="43"/>
      <c r="L772" s="43"/>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c r="AK772" s="43"/>
      <c r="AL772" s="43"/>
      <c r="AM772" s="43"/>
    </row>
    <row r="773" spans="1:39" ht="15.75" customHeight="1">
      <c r="A773" s="43"/>
      <c r="B773" s="43"/>
      <c r="C773" s="43"/>
      <c r="D773" s="43"/>
      <c r="E773" s="43"/>
      <c r="F773" s="43"/>
      <c r="G773" s="90"/>
      <c r="H773" s="43"/>
      <c r="I773" s="43"/>
      <c r="J773" s="43"/>
      <c r="K773" s="43"/>
      <c r="L773" s="43"/>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c r="AK773" s="43"/>
      <c r="AL773" s="43"/>
      <c r="AM773" s="43"/>
    </row>
    <row r="774" spans="1:39" ht="15.75" customHeight="1">
      <c r="A774" s="43"/>
      <c r="B774" s="43"/>
      <c r="C774" s="43"/>
      <c r="D774" s="43"/>
      <c r="E774" s="43"/>
      <c r="F774" s="43"/>
      <c r="G774" s="90"/>
      <c r="H774" s="43"/>
      <c r="I774" s="43"/>
      <c r="J774" s="43"/>
      <c r="K774" s="43"/>
      <c r="L774" s="43"/>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c r="AK774" s="43"/>
      <c r="AL774" s="43"/>
      <c r="AM774" s="43"/>
    </row>
    <row r="775" spans="1:39" ht="15.75" customHeight="1">
      <c r="A775" s="43"/>
      <c r="B775" s="43"/>
      <c r="C775" s="43"/>
      <c r="D775" s="43"/>
      <c r="E775" s="43"/>
      <c r="F775" s="43"/>
      <c r="G775" s="90"/>
      <c r="H775" s="43"/>
      <c r="I775" s="43"/>
      <c r="J775" s="43"/>
      <c r="K775" s="43"/>
      <c r="L775" s="43"/>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c r="AK775" s="43"/>
      <c r="AL775" s="43"/>
      <c r="AM775" s="43"/>
    </row>
    <row r="776" spans="1:39" ht="15.75" customHeight="1">
      <c r="A776" s="43"/>
      <c r="B776" s="43"/>
      <c r="C776" s="43"/>
      <c r="D776" s="43"/>
      <c r="E776" s="43"/>
      <c r="F776" s="43"/>
      <c r="G776" s="90"/>
      <c r="H776" s="43"/>
      <c r="I776" s="43"/>
      <c r="J776" s="43"/>
      <c r="K776" s="43"/>
      <c r="L776" s="43"/>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c r="AK776" s="43"/>
      <c r="AL776" s="43"/>
      <c r="AM776" s="43"/>
    </row>
    <row r="777" spans="1:39" ht="15.75" customHeight="1">
      <c r="A777" s="43"/>
      <c r="B777" s="43"/>
      <c r="C777" s="43"/>
      <c r="D777" s="43"/>
      <c r="E777" s="43"/>
      <c r="F777" s="43"/>
      <c r="G777" s="90"/>
      <c r="H777" s="43"/>
      <c r="I777" s="43"/>
      <c r="J777" s="43"/>
      <c r="K777" s="43"/>
      <c r="L777" s="43"/>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c r="AK777" s="43"/>
      <c r="AL777" s="43"/>
      <c r="AM777" s="43"/>
    </row>
    <row r="778" spans="1:39" ht="15.75" customHeight="1">
      <c r="A778" s="43"/>
      <c r="B778" s="43"/>
      <c r="C778" s="43"/>
      <c r="D778" s="43"/>
      <c r="E778" s="43"/>
      <c r="F778" s="43"/>
      <c r="G778" s="90"/>
      <c r="H778" s="43"/>
      <c r="I778" s="43"/>
      <c r="J778" s="43"/>
      <c r="K778" s="43"/>
      <c r="L778" s="43"/>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c r="AK778" s="43"/>
      <c r="AL778" s="43"/>
      <c r="AM778" s="43"/>
    </row>
    <row r="779" spans="1:39" ht="15.75" customHeight="1">
      <c r="A779" s="43"/>
      <c r="B779" s="43"/>
      <c r="C779" s="43"/>
      <c r="D779" s="43"/>
      <c r="E779" s="43"/>
      <c r="F779" s="43"/>
      <c r="G779" s="90"/>
      <c r="H779" s="43"/>
      <c r="I779" s="43"/>
      <c r="J779" s="43"/>
      <c r="K779" s="43"/>
      <c r="L779" s="43"/>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c r="AK779" s="43"/>
      <c r="AL779" s="43"/>
      <c r="AM779" s="43"/>
    </row>
    <row r="780" spans="1:39" ht="15.75" customHeight="1">
      <c r="A780" s="43"/>
      <c r="B780" s="43"/>
      <c r="C780" s="43"/>
      <c r="D780" s="43"/>
      <c r="E780" s="43"/>
      <c r="F780" s="43"/>
      <c r="G780" s="90"/>
      <c r="H780" s="43"/>
      <c r="I780" s="43"/>
      <c r="J780" s="43"/>
      <c r="K780" s="43"/>
      <c r="L780" s="43"/>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c r="AK780" s="43"/>
      <c r="AL780" s="43"/>
      <c r="AM780" s="43"/>
    </row>
    <row r="781" spans="1:39" ht="15.75" customHeight="1">
      <c r="A781" s="43"/>
      <c r="B781" s="43"/>
      <c r="C781" s="43"/>
      <c r="D781" s="43"/>
      <c r="E781" s="43"/>
      <c r="F781" s="43"/>
      <c r="G781" s="90"/>
      <c r="H781" s="43"/>
      <c r="I781" s="43"/>
      <c r="J781" s="43"/>
      <c r="K781" s="43"/>
      <c r="L781" s="43"/>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c r="AK781" s="43"/>
      <c r="AL781" s="43"/>
      <c r="AM781" s="43"/>
    </row>
    <row r="782" spans="1:39" ht="15.75" customHeight="1">
      <c r="A782" s="43"/>
      <c r="B782" s="43"/>
      <c r="C782" s="43"/>
      <c r="D782" s="43"/>
      <c r="E782" s="43"/>
      <c r="F782" s="43"/>
      <c r="G782" s="90"/>
      <c r="H782" s="43"/>
      <c r="I782" s="43"/>
      <c r="J782" s="43"/>
      <c r="K782" s="43"/>
      <c r="L782" s="43"/>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c r="AK782" s="43"/>
      <c r="AL782" s="43"/>
      <c r="AM782" s="43"/>
    </row>
    <row r="783" spans="1:39" ht="15.75" customHeight="1">
      <c r="A783" s="43"/>
      <c r="B783" s="43"/>
      <c r="C783" s="43"/>
      <c r="D783" s="43"/>
      <c r="E783" s="43"/>
      <c r="F783" s="43"/>
      <c r="G783" s="90"/>
      <c r="H783" s="43"/>
      <c r="I783" s="43"/>
      <c r="J783" s="43"/>
      <c r="K783" s="43"/>
      <c r="L783" s="43"/>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c r="AK783" s="43"/>
      <c r="AL783" s="43"/>
      <c r="AM783" s="43"/>
    </row>
    <row r="784" spans="1:39" ht="15.75" customHeight="1">
      <c r="A784" s="43"/>
      <c r="B784" s="43"/>
      <c r="C784" s="43"/>
      <c r="D784" s="43"/>
      <c r="E784" s="43"/>
      <c r="F784" s="43"/>
      <c r="G784" s="90"/>
      <c r="H784" s="43"/>
      <c r="I784" s="43"/>
      <c r="J784" s="43"/>
      <c r="K784" s="43"/>
      <c r="L784" s="43"/>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c r="AK784" s="43"/>
      <c r="AL784" s="43"/>
      <c r="AM784" s="43"/>
    </row>
    <row r="785" spans="1:39" ht="15.75" customHeight="1">
      <c r="A785" s="43"/>
      <c r="B785" s="43"/>
      <c r="C785" s="43"/>
      <c r="D785" s="43"/>
      <c r="E785" s="43"/>
      <c r="F785" s="43"/>
      <c r="G785" s="90"/>
      <c r="H785" s="43"/>
      <c r="I785" s="43"/>
      <c r="J785" s="43"/>
      <c r="K785" s="43"/>
      <c r="L785" s="43"/>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c r="AK785" s="43"/>
      <c r="AL785" s="43"/>
      <c r="AM785" s="43"/>
    </row>
    <row r="786" spans="1:39" ht="15.75" customHeight="1">
      <c r="A786" s="43"/>
      <c r="B786" s="43"/>
      <c r="C786" s="43"/>
      <c r="D786" s="43"/>
      <c r="E786" s="43"/>
      <c r="F786" s="43"/>
      <c r="G786" s="90"/>
      <c r="H786" s="43"/>
      <c r="I786" s="43"/>
      <c r="J786" s="43"/>
      <c r="K786" s="43"/>
      <c r="L786" s="43"/>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c r="AK786" s="43"/>
      <c r="AL786" s="43"/>
      <c r="AM786" s="43"/>
    </row>
    <row r="787" spans="1:39" ht="15.75" customHeight="1">
      <c r="A787" s="43"/>
      <c r="B787" s="43"/>
      <c r="C787" s="43"/>
      <c r="D787" s="43"/>
      <c r="E787" s="43"/>
      <c r="F787" s="43"/>
      <c r="G787" s="90"/>
      <c r="H787" s="43"/>
      <c r="I787" s="43"/>
      <c r="J787" s="43"/>
      <c r="K787" s="43"/>
      <c r="L787" s="43"/>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c r="AK787" s="43"/>
      <c r="AL787" s="43"/>
      <c r="AM787" s="43"/>
    </row>
    <row r="788" spans="1:39" ht="15.75" customHeight="1">
      <c r="A788" s="43"/>
      <c r="B788" s="43"/>
      <c r="C788" s="43"/>
      <c r="D788" s="43"/>
      <c r="E788" s="43"/>
      <c r="F788" s="43"/>
      <c r="G788" s="90"/>
      <c r="H788" s="43"/>
      <c r="I788" s="43"/>
      <c r="J788" s="43"/>
      <c r="K788" s="43"/>
      <c r="L788" s="43"/>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c r="AK788" s="43"/>
      <c r="AL788" s="43"/>
      <c r="AM788" s="43"/>
    </row>
    <row r="789" spans="1:39" ht="15.75" customHeight="1">
      <c r="A789" s="43"/>
      <c r="B789" s="43"/>
      <c r="C789" s="43"/>
      <c r="D789" s="43"/>
      <c r="E789" s="43"/>
      <c r="F789" s="43"/>
      <c r="G789" s="90"/>
      <c r="H789" s="43"/>
      <c r="I789" s="43"/>
      <c r="J789" s="43"/>
      <c r="K789" s="43"/>
      <c r="L789" s="43"/>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c r="AK789" s="43"/>
      <c r="AL789" s="43"/>
      <c r="AM789" s="43"/>
    </row>
    <row r="790" spans="1:39" ht="15.75" customHeight="1">
      <c r="A790" s="43"/>
      <c r="B790" s="43"/>
      <c r="C790" s="43"/>
      <c r="D790" s="43"/>
      <c r="E790" s="43"/>
      <c r="F790" s="43"/>
      <c r="G790" s="90"/>
      <c r="H790" s="43"/>
      <c r="I790" s="43"/>
      <c r="J790" s="43"/>
      <c r="K790" s="43"/>
      <c r="L790" s="43"/>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c r="AK790" s="43"/>
      <c r="AL790" s="43"/>
      <c r="AM790" s="43"/>
    </row>
    <row r="791" spans="1:39" ht="15.75" customHeight="1">
      <c r="A791" s="43"/>
      <c r="B791" s="43"/>
      <c r="C791" s="43"/>
      <c r="D791" s="43"/>
      <c r="E791" s="43"/>
      <c r="F791" s="43"/>
      <c r="G791" s="90"/>
      <c r="H791" s="43"/>
      <c r="I791" s="43"/>
      <c r="J791" s="43"/>
      <c r="K791" s="43"/>
      <c r="L791" s="43"/>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c r="AK791" s="43"/>
      <c r="AL791" s="43"/>
      <c r="AM791" s="43"/>
    </row>
    <row r="792" spans="1:39" ht="15.75" customHeight="1">
      <c r="A792" s="43"/>
      <c r="B792" s="43"/>
      <c r="C792" s="43"/>
      <c r="D792" s="43"/>
      <c r="E792" s="43"/>
      <c r="F792" s="43"/>
      <c r="G792" s="90"/>
      <c r="H792" s="43"/>
      <c r="I792" s="43"/>
      <c r="J792" s="43"/>
      <c r="K792" s="43"/>
      <c r="L792" s="43"/>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c r="AK792" s="43"/>
      <c r="AL792" s="43"/>
      <c r="AM792" s="43"/>
    </row>
    <row r="793" spans="1:39" ht="15.75" customHeight="1">
      <c r="A793" s="43"/>
      <c r="B793" s="43"/>
      <c r="C793" s="43"/>
      <c r="D793" s="43"/>
      <c r="E793" s="43"/>
      <c r="F793" s="43"/>
      <c r="G793" s="90"/>
      <c r="H793" s="43"/>
      <c r="I793" s="43"/>
      <c r="J793" s="43"/>
      <c r="K793" s="43"/>
      <c r="L793" s="43"/>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c r="AK793" s="43"/>
      <c r="AL793" s="43"/>
      <c r="AM793" s="43"/>
    </row>
    <row r="794" spans="1:39" ht="15.75" customHeight="1">
      <c r="A794" s="43"/>
      <c r="B794" s="43"/>
      <c r="C794" s="43"/>
      <c r="D794" s="43"/>
      <c r="E794" s="43"/>
      <c r="F794" s="43"/>
      <c r="G794" s="90"/>
      <c r="H794" s="43"/>
      <c r="I794" s="43"/>
      <c r="J794" s="43"/>
      <c r="K794" s="43"/>
      <c r="L794" s="43"/>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c r="AK794" s="43"/>
      <c r="AL794" s="43"/>
      <c r="AM794" s="43"/>
    </row>
    <row r="795" spans="1:39" ht="15.75" customHeight="1">
      <c r="A795" s="43"/>
      <c r="B795" s="43"/>
      <c r="C795" s="43"/>
      <c r="D795" s="43"/>
      <c r="E795" s="43"/>
      <c r="F795" s="43"/>
      <c r="G795" s="90"/>
      <c r="H795" s="43"/>
      <c r="I795" s="43"/>
      <c r="J795" s="43"/>
      <c r="K795" s="43"/>
      <c r="L795" s="43"/>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c r="AK795" s="43"/>
      <c r="AL795" s="43"/>
      <c r="AM795" s="43"/>
    </row>
    <row r="796" spans="1:39" ht="15.75" customHeight="1">
      <c r="A796" s="43"/>
      <c r="B796" s="43"/>
      <c r="C796" s="43"/>
      <c r="D796" s="43"/>
      <c r="E796" s="43"/>
      <c r="F796" s="43"/>
      <c r="G796" s="90"/>
      <c r="H796" s="43"/>
      <c r="I796" s="43"/>
      <c r="J796" s="43"/>
      <c r="K796" s="43"/>
      <c r="L796" s="43"/>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c r="AK796" s="43"/>
      <c r="AL796" s="43"/>
      <c r="AM796" s="43"/>
    </row>
    <row r="797" spans="1:39" ht="15.75" customHeight="1">
      <c r="A797" s="43"/>
      <c r="B797" s="43"/>
      <c r="C797" s="43"/>
      <c r="D797" s="43"/>
      <c r="E797" s="43"/>
      <c r="F797" s="43"/>
      <c r="G797" s="90"/>
      <c r="H797" s="43"/>
      <c r="I797" s="43"/>
      <c r="J797" s="43"/>
      <c r="K797" s="43"/>
      <c r="L797" s="43"/>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c r="AK797" s="43"/>
      <c r="AL797" s="43"/>
      <c r="AM797" s="43"/>
    </row>
    <row r="798" spans="1:39" ht="15.75" customHeight="1">
      <c r="A798" s="43"/>
      <c r="B798" s="43"/>
      <c r="C798" s="43"/>
      <c r="D798" s="43"/>
      <c r="E798" s="43"/>
      <c r="F798" s="43"/>
      <c r="G798" s="90"/>
      <c r="H798" s="43"/>
      <c r="I798" s="43"/>
      <c r="J798" s="43"/>
      <c r="K798" s="43"/>
      <c r="L798" s="43"/>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c r="AK798" s="43"/>
      <c r="AL798" s="43"/>
      <c r="AM798" s="43"/>
    </row>
    <row r="799" spans="1:39" ht="15.75" customHeight="1">
      <c r="A799" s="43"/>
      <c r="B799" s="43"/>
      <c r="C799" s="43"/>
      <c r="D799" s="43"/>
      <c r="E799" s="43"/>
      <c r="F799" s="43"/>
      <c r="G799" s="90"/>
      <c r="H799" s="43"/>
      <c r="I799" s="43"/>
      <c r="J799" s="43"/>
      <c r="K799" s="43"/>
      <c r="L799" s="43"/>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c r="AK799" s="43"/>
      <c r="AL799" s="43"/>
      <c r="AM799" s="43"/>
    </row>
    <row r="800" spans="1:39" ht="15.75" customHeight="1">
      <c r="A800" s="43"/>
      <c r="B800" s="43"/>
      <c r="C800" s="43"/>
      <c r="D800" s="43"/>
      <c r="E800" s="43"/>
      <c r="F800" s="43"/>
      <c r="G800" s="90"/>
      <c r="H800" s="43"/>
      <c r="I800" s="43"/>
      <c r="J800" s="43"/>
      <c r="K800" s="43"/>
      <c r="L800" s="43"/>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c r="AK800" s="43"/>
      <c r="AL800" s="43"/>
      <c r="AM800" s="43"/>
    </row>
    <row r="801" spans="1:39" ht="15.75" customHeight="1">
      <c r="A801" s="43"/>
      <c r="B801" s="43"/>
      <c r="C801" s="43"/>
      <c r="D801" s="43"/>
      <c r="E801" s="43"/>
      <c r="F801" s="43"/>
      <c r="G801" s="90"/>
      <c r="H801" s="43"/>
      <c r="I801" s="43"/>
      <c r="J801" s="43"/>
      <c r="K801" s="43"/>
      <c r="L801" s="43"/>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c r="AK801" s="43"/>
      <c r="AL801" s="43"/>
      <c r="AM801" s="43"/>
    </row>
    <row r="802" spans="1:39" ht="15.75" customHeight="1">
      <c r="A802" s="43"/>
      <c r="B802" s="43"/>
      <c r="C802" s="43"/>
      <c r="D802" s="43"/>
      <c r="E802" s="43"/>
      <c r="F802" s="43"/>
      <c r="G802" s="90"/>
      <c r="H802" s="43"/>
      <c r="I802" s="43"/>
      <c r="J802" s="43"/>
      <c r="K802" s="43"/>
      <c r="L802" s="43"/>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c r="AK802" s="43"/>
      <c r="AL802" s="43"/>
      <c r="AM802" s="43"/>
    </row>
    <row r="803" spans="1:39" ht="15.75" customHeight="1">
      <c r="A803" s="43"/>
      <c r="B803" s="43"/>
      <c r="C803" s="43"/>
      <c r="D803" s="43"/>
      <c r="E803" s="43"/>
      <c r="F803" s="43"/>
      <c r="G803" s="90"/>
      <c r="H803" s="43"/>
      <c r="I803" s="43"/>
      <c r="J803" s="43"/>
      <c r="K803" s="43"/>
      <c r="L803" s="43"/>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c r="AK803" s="43"/>
      <c r="AL803" s="43"/>
      <c r="AM803" s="43"/>
    </row>
    <row r="804" spans="1:39" ht="15.75" customHeight="1">
      <c r="A804" s="43"/>
      <c r="B804" s="43"/>
      <c r="C804" s="43"/>
      <c r="D804" s="43"/>
      <c r="E804" s="43"/>
      <c r="F804" s="43"/>
      <c r="G804" s="90"/>
      <c r="H804" s="43"/>
      <c r="I804" s="43"/>
      <c r="J804" s="43"/>
      <c r="K804" s="43"/>
      <c r="L804" s="43"/>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c r="AK804" s="43"/>
      <c r="AL804" s="43"/>
      <c r="AM804" s="43"/>
    </row>
    <row r="805" spans="1:39" ht="15.75" customHeight="1">
      <c r="A805" s="43"/>
      <c r="B805" s="43"/>
      <c r="C805" s="43"/>
      <c r="D805" s="43"/>
      <c r="E805" s="43"/>
      <c r="F805" s="43"/>
      <c r="G805" s="90"/>
      <c r="H805" s="43"/>
      <c r="I805" s="43"/>
      <c r="J805" s="43"/>
      <c r="K805" s="43"/>
      <c r="L805" s="43"/>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c r="AK805" s="43"/>
      <c r="AL805" s="43"/>
      <c r="AM805" s="43"/>
    </row>
    <row r="806" spans="1:39" ht="15.75" customHeight="1">
      <c r="A806" s="43"/>
      <c r="B806" s="43"/>
      <c r="C806" s="43"/>
      <c r="D806" s="43"/>
      <c r="E806" s="43"/>
      <c r="F806" s="43"/>
      <c r="G806" s="90"/>
      <c r="H806" s="43"/>
      <c r="I806" s="43"/>
      <c r="J806" s="43"/>
      <c r="K806" s="43"/>
      <c r="L806" s="43"/>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c r="AK806" s="43"/>
      <c r="AL806" s="43"/>
      <c r="AM806" s="43"/>
    </row>
    <row r="807" spans="1:39" ht="15.75" customHeight="1">
      <c r="A807" s="43"/>
      <c r="B807" s="43"/>
      <c r="C807" s="43"/>
      <c r="D807" s="43"/>
      <c r="E807" s="43"/>
      <c r="F807" s="43"/>
      <c r="G807" s="90"/>
      <c r="H807" s="43"/>
      <c r="I807" s="43"/>
      <c r="J807" s="43"/>
      <c r="K807" s="43"/>
      <c r="L807" s="43"/>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c r="AK807" s="43"/>
      <c r="AL807" s="43"/>
      <c r="AM807" s="43"/>
    </row>
    <row r="808" spans="1:39" ht="15.75" customHeight="1">
      <c r="A808" s="43"/>
      <c r="B808" s="43"/>
      <c r="C808" s="43"/>
      <c r="D808" s="43"/>
      <c r="E808" s="43"/>
      <c r="F808" s="43"/>
      <c r="G808" s="90"/>
      <c r="H808" s="43"/>
      <c r="I808" s="43"/>
      <c r="J808" s="43"/>
      <c r="K808" s="43"/>
      <c r="L808" s="43"/>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c r="AK808" s="43"/>
      <c r="AL808" s="43"/>
      <c r="AM808" s="43"/>
    </row>
    <row r="809" spans="1:39" ht="15.75" customHeight="1">
      <c r="A809" s="43"/>
      <c r="B809" s="43"/>
      <c r="C809" s="43"/>
      <c r="D809" s="43"/>
      <c r="E809" s="43"/>
      <c r="F809" s="43"/>
      <c r="G809" s="90"/>
      <c r="H809" s="43"/>
      <c r="I809" s="43"/>
      <c r="J809" s="43"/>
      <c r="K809" s="43"/>
      <c r="L809" s="43"/>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c r="AK809" s="43"/>
      <c r="AL809" s="43"/>
      <c r="AM809" s="43"/>
    </row>
    <row r="810" spans="1:39" ht="15.75" customHeight="1">
      <c r="A810" s="43"/>
      <c r="B810" s="43"/>
      <c r="C810" s="43"/>
      <c r="D810" s="43"/>
      <c r="E810" s="43"/>
      <c r="F810" s="43"/>
      <c r="G810" s="90"/>
      <c r="H810" s="43"/>
      <c r="I810" s="43"/>
      <c r="J810" s="43"/>
      <c r="K810" s="43"/>
      <c r="L810" s="43"/>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c r="AK810" s="43"/>
      <c r="AL810" s="43"/>
      <c r="AM810" s="43"/>
    </row>
    <row r="811" spans="1:39" ht="15.75" customHeight="1">
      <c r="A811" s="43"/>
      <c r="B811" s="43"/>
      <c r="C811" s="43"/>
      <c r="D811" s="43"/>
      <c r="E811" s="43"/>
      <c r="F811" s="43"/>
      <c r="G811" s="90"/>
      <c r="H811" s="43"/>
      <c r="I811" s="43"/>
      <c r="J811" s="43"/>
      <c r="K811" s="43"/>
      <c r="L811" s="43"/>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c r="AK811" s="43"/>
      <c r="AL811" s="43"/>
      <c r="AM811" s="43"/>
    </row>
    <row r="812" spans="1:39" ht="15.75" customHeight="1">
      <c r="A812" s="43"/>
      <c r="B812" s="43"/>
      <c r="C812" s="43"/>
      <c r="D812" s="43"/>
      <c r="E812" s="43"/>
      <c r="F812" s="43"/>
      <c r="G812" s="90"/>
      <c r="H812" s="43"/>
      <c r="I812" s="43"/>
      <c r="J812" s="43"/>
      <c r="K812" s="43"/>
      <c r="L812" s="43"/>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c r="AK812" s="43"/>
      <c r="AL812" s="43"/>
      <c r="AM812" s="43"/>
    </row>
    <row r="813" spans="1:39" ht="15.75" customHeight="1">
      <c r="A813" s="43"/>
      <c r="B813" s="43"/>
      <c r="C813" s="43"/>
      <c r="D813" s="43"/>
      <c r="E813" s="43"/>
      <c r="F813" s="43"/>
      <c r="G813" s="90"/>
      <c r="H813" s="43"/>
      <c r="I813" s="43"/>
      <c r="J813" s="43"/>
      <c r="K813" s="43"/>
      <c r="L813" s="43"/>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c r="AK813" s="43"/>
      <c r="AL813" s="43"/>
      <c r="AM813" s="43"/>
    </row>
    <row r="814" spans="1:39" ht="15.75" customHeight="1">
      <c r="A814" s="43"/>
      <c r="B814" s="43"/>
      <c r="C814" s="43"/>
      <c r="D814" s="43"/>
      <c r="E814" s="43"/>
      <c r="F814" s="43"/>
      <c r="G814" s="90"/>
      <c r="H814" s="43"/>
      <c r="I814" s="43"/>
      <c r="J814" s="43"/>
      <c r="K814" s="43"/>
      <c r="L814" s="43"/>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c r="AK814" s="43"/>
      <c r="AL814" s="43"/>
      <c r="AM814" s="43"/>
    </row>
    <row r="815" spans="1:39" ht="15.75" customHeight="1">
      <c r="A815" s="43"/>
      <c r="B815" s="43"/>
      <c r="C815" s="43"/>
      <c r="D815" s="43"/>
      <c r="E815" s="43"/>
      <c r="F815" s="43"/>
      <c r="G815" s="90"/>
      <c r="H815" s="43"/>
      <c r="I815" s="43"/>
      <c r="J815" s="43"/>
      <c r="K815" s="43"/>
      <c r="L815" s="43"/>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c r="AK815" s="43"/>
      <c r="AL815" s="43"/>
      <c r="AM815" s="43"/>
    </row>
    <row r="816" spans="1:39" ht="15.75" customHeight="1">
      <c r="A816" s="43"/>
      <c r="B816" s="43"/>
      <c r="C816" s="43"/>
      <c r="D816" s="43"/>
      <c r="E816" s="43"/>
      <c r="F816" s="43"/>
      <c r="G816" s="90"/>
      <c r="H816" s="43"/>
      <c r="I816" s="43"/>
      <c r="J816" s="43"/>
      <c r="K816" s="43"/>
      <c r="L816" s="43"/>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c r="AK816" s="43"/>
      <c r="AL816" s="43"/>
      <c r="AM816" s="43"/>
    </row>
    <row r="817" spans="1:39" ht="15.75" customHeight="1">
      <c r="A817" s="43"/>
      <c r="B817" s="43"/>
      <c r="C817" s="43"/>
      <c r="D817" s="43"/>
      <c r="E817" s="43"/>
      <c r="F817" s="43"/>
      <c r="G817" s="90"/>
      <c r="H817" s="43"/>
      <c r="I817" s="43"/>
      <c r="J817" s="43"/>
      <c r="K817" s="43"/>
      <c r="L817" s="43"/>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c r="AK817" s="43"/>
      <c r="AL817" s="43"/>
      <c r="AM817" s="43"/>
    </row>
    <row r="818" spans="1:39" ht="15.75" customHeight="1">
      <c r="A818" s="43"/>
      <c r="B818" s="43"/>
      <c r="C818" s="43"/>
      <c r="D818" s="43"/>
      <c r="E818" s="43"/>
      <c r="F818" s="43"/>
      <c r="G818" s="90"/>
      <c r="H818" s="43"/>
      <c r="I818" s="43"/>
      <c r="J818" s="43"/>
      <c r="K818" s="43"/>
      <c r="L818" s="43"/>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c r="AK818" s="43"/>
      <c r="AL818" s="43"/>
      <c r="AM818" s="43"/>
    </row>
    <row r="819" spans="1:39" ht="15.75" customHeight="1">
      <c r="A819" s="43"/>
      <c r="B819" s="43"/>
      <c r="C819" s="43"/>
      <c r="D819" s="43"/>
      <c r="E819" s="43"/>
      <c r="F819" s="43"/>
      <c r="G819" s="90"/>
      <c r="H819" s="43"/>
      <c r="I819" s="43"/>
      <c r="J819" s="43"/>
      <c r="K819" s="43"/>
      <c r="L819" s="43"/>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c r="AK819" s="43"/>
      <c r="AL819" s="43"/>
      <c r="AM819" s="43"/>
    </row>
    <row r="820" spans="1:39" ht="15.75" customHeight="1">
      <c r="A820" s="43"/>
      <c r="B820" s="43"/>
      <c r="C820" s="43"/>
      <c r="D820" s="43"/>
      <c r="E820" s="43"/>
      <c r="F820" s="43"/>
      <c r="G820" s="90"/>
      <c r="H820" s="43"/>
      <c r="I820" s="43"/>
      <c r="J820" s="43"/>
      <c r="K820" s="43"/>
      <c r="L820" s="43"/>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c r="AK820" s="43"/>
      <c r="AL820" s="43"/>
      <c r="AM820" s="43"/>
    </row>
    <row r="821" spans="1:39" ht="15.75" customHeight="1">
      <c r="A821" s="43"/>
      <c r="B821" s="43"/>
      <c r="C821" s="43"/>
      <c r="D821" s="43"/>
      <c r="E821" s="43"/>
      <c r="F821" s="43"/>
      <c r="G821" s="90"/>
      <c r="H821" s="43"/>
      <c r="I821" s="43"/>
      <c r="J821" s="43"/>
      <c r="K821" s="43"/>
      <c r="L821" s="43"/>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c r="AK821" s="43"/>
      <c r="AL821" s="43"/>
      <c r="AM821" s="43"/>
    </row>
    <row r="822" spans="1:39" ht="15.75" customHeight="1">
      <c r="A822" s="43"/>
      <c r="B822" s="43"/>
      <c r="C822" s="43"/>
      <c r="D822" s="43"/>
      <c r="E822" s="43"/>
      <c r="F822" s="43"/>
      <c r="G822" s="90"/>
      <c r="H822" s="43"/>
      <c r="I822" s="43"/>
      <c r="J822" s="43"/>
      <c r="K822" s="43"/>
      <c r="L822" s="43"/>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c r="AK822" s="43"/>
      <c r="AL822" s="43"/>
      <c r="AM822" s="43"/>
    </row>
    <row r="823" spans="1:39" ht="15.75" customHeight="1">
      <c r="A823" s="43"/>
      <c r="B823" s="43"/>
      <c r="C823" s="43"/>
      <c r="D823" s="43"/>
      <c r="E823" s="43"/>
      <c r="F823" s="43"/>
      <c r="G823" s="90"/>
      <c r="H823" s="43"/>
      <c r="I823" s="43"/>
      <c r="J823" s="43"/>
      <c r="K823" s="43"/>
      <c r="L823" s="43"/>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c r="AK823" s="43"/>
      <c r="AL823" s="43"/>
      <c r="AM823" s="43"/>
    </row>
    <row r="824" spans="1:39" ht="15.75" customHeight="1">
      <c r="A824" s="43"/>
      <c r="B824" s="43"/>
      <c r="C824" s="43"/>
      <c r="D824" s="43"/>
      <c r="E824" s="43"/>
      <c r="F824" s="43"/>
      <c r="G824" s="90"/>
      <c r="H824" s="43"/>
      <c r="I824" s="43"/>
      <c r="J824" s="43"/>
      <c r="K824" s="43"/>
      <c r="L824" s="43"/>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c r="AK824" s="43"/>
      <c r="AL824" s="43"/>
      <c r="AM824" s="43"/>
    </row>
    <row r="825" spans="1:39" ht="15.75" customHeight="1">
      <c r="A825" s="43"/>
      <c r="B825" s="43"/>
      <c r="C825" s="43"/>
      <c r="D825" s="43"/>
      <c r="E825" s="43"/>
      <c r="F825" s="43"/>
      <c r="G825" s="90"/>
      <c r="H825" s="43"/>
      <c r="I825" s="43"/>
      <c r="J825" s="43"/>
      <c r="K825" s="43"/>
      <c r="L825" s="43"/>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c r="AK825" s="43"/>
      <c r="AL825" s="43"/>
      <c r="AM825" s="43"/>
    </row>
    <row r="826" spans="1:39" ht="15.75" customHeight="1">
      <c r="A826" s="43"/>
      <c r="B826" s="43"/>
      <c r="C826" s="43"/>
      <c r="D826" s="43"/>
      <c r="E826" s="43"/>
      <c r="F826" s="43"/>
      <c r="G826" s="90"/>
      <c r="H826" s="43"/>
      <c r="I826" s="43"/>
      <c r="J826" s="43"/>
      <c r="K826" s="43"/>
      <c r="L826" s="43"/>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c r="AK826" s="43"/>
      <c r="AL826" s="43"/>
      <c r="AM826" s="43"/>
    </row>
    <row r="827" spans="1:39" ht="15.75" customHeight="1">
      <c r="A827" s="43"/>
      <c r="B827" s="43"/>
      <c r="C827" s="43"/>
      <c r="D827" s="43"/>
      <c r="E827" s="43"/>
      <c r="F827" s="43"/>
      <c r="G827" s="90"/>
      <c r="H827" s="43"/>
      <c r="I827" s="43"/>
      <c r="J827" s="43"/>
      <c r="K827" s="43"/>
      <c r="L827" s="43"/>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c r="AK827" s="43"/>
      <c r="AL827" s="43"/>
      <c r="AM827" s="43"/>
    </row>
    <row r="828" spans="1:39" ht="15.75" customHeight="1">
      <c r="A828" s="43"/>
      <c r="B828" s="43"/>
      <c r="C828" s="43"/>
      <c r="D828" s="43"/>
      <c r="E828" s="43"/>
      <c r="F828" s="43"/>
      <c r="G828" s="90"/>
      <c r="H828" s="43"/>
      <c r="I828" s="43"/>
      <c r="J828" s="43"/>
      <c r="K828" s="43"/>
      <c r="L828" s="43"/>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c r="AK828" s="43"/>
      <c r="AL828" s="43"/>
      <c r="AM828" s="43"/>
    </row>
    <row r="829" spans="1:39" ht="15.75" customHeight="1">
      <c r="A829" s="43"/>
      <c r="B829" s="43"/>
      <c r="C829" s="43"/>
      <c r="D829" s="43"/>
      <c r="E829" s="43"/>
      <c r="F829" s="43"/>
      <c r="G829" s="90"/>
      <c r="H829" s="43"/>
      <c r="I829" s="43"/>
      <c r="J829" s="43"/>
      <c r="K829" s="43"/>
      <c r="L829" s="43"/>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c r="AK829" s="43"/>
      <c r="AL829" s="43"/>
      <c r="AM829" s="43"/>
    </row>
    <row r="830" spans="1:39" ht="15.75" customHeight="1">
      <c r="A830" s="43"/>
      <c r="B830" s="43"/>
      <c r="C830" s="43"/>
      <c r="D830" s="43"/>
      <c r="E830" s="43"/>
      <c r="F830" s="43"/>
      <c r="G830" s="90"/>
      <c r="H830" s="43"/>
      <c r="I830" s="43"/>
      <c r="J830" s="43"/>
      <c r="K830" s="43"/>
      <c r="L830" s="43"/>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c r="AK830" s="43"/>
      <c r="AL830" s="43"/>
      <c r="AM830" s="43"/>
    </row>
    <row r="831" spans="1:39" ht="15.75" customHeight="1">
      <c r="A831" s="43"/>
      <c r="B831" s="43"/>
      <c r="C831" s="43"/>
      <c r="D831" s="43"/>
      <c r="E831" s="43"/>
      <c r="F831" s="43"/>
      <c r="G831" s="90"/>
      <c r="H831" s="43"/>
      <c r="I831" s="43"/>
      <c r="J831" s="43"/>
      <c r="K831" s="43"/>
      <c r="L831" s="43"/>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c r="AK831" s="43"/>
      <c r="AL831" s="43"/>
      <c r="AM831" s="43"/>
    </row>
    <row r="832" spans="1:39" ht="15.75" customHeight="1">
      <c r="A832" s="43"/>
      <c r="B832" s="43"/>
      <c r="C832" s="43"/>
      <c r="D832" s="43"/>
      <c r="E832" s="43"/>
      <c r="F832" s="43"/>
      <c r="G832" s="90"/>
      <c r="H832" s="43"/>
      <c r="I832" s="43"/>
      <c r="J832" s="43"/>
      <c r="K832" s="43"/>
      <c r="L832" s="43"/>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c r="AK832" s="43"/>
      <c r="AL832" s="43"/>
      <c r="AM832" s="43"/>
    </row>
    <row r="833" spans="1:39" ht="15.75" customHeight="1">
      <c r="A833" s="43"/>
      <c r="B833" s="43"/>
      <c r="C833" s="43"/>
      <c r="D833" s="43"/>
      <c r="E833" s="43"/>
      <c r="F833" s="43"/>
      <c r="G833" s="90"/>
      <c r="H833" s="43"/>
      <c r="I833" s="43"/>
      <c r="J833" s="43"/>
      <c r="K833" s="43"/>
      <c r="L833" s="43"/>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c r="AK833" s="43"/>
      <c r="AL833" s="43"/>
      <c r="AM833" s="43"/>
    </row>
    <row r="834" spans="1:39" ht="15.75" customHeight="1">
      <c r="A834" s="43"/>
      <c r="B834" s="43"/>
      <c r="C834" s="43"/>
      <c r="D834" s="43"/>
      <c r="E834" s="43"/>
      <c r="F834" s="43"/>
      <c r="G834" s="90"/>
      <c r="H834" s="43"/>
      <c r="I834" s="43"/>
      <c r="J834" s="43"/>
      <c r="K834" s="43"/>
      <c r="L834" s="43"/>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c r="AK834" s="43"/>
      <c r="AL834" s="43"/>
      <c r="AM834" s="43"/>
    </row>
    <row r="835" spans="1:39" ht="15.75" customHeight="1">
      <c r="A835" s="43"/>
      <c r="B835" s="43"/>
      <c r="C835" s="43"/>
      <c r="D835" s="43"/>
      <c r="E835" s="43"/>
      <c r="F835" s="43"/>
      <c r="G835" s="90"/>
      <c r="H835" s="43"/>
      <c r="I835" s="43"/>
      <c r="J835" s="43"/>
      <c r="K835" s="43"/>
      <c r="L835" s="43"/>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c r="AK835" s="43"/>
      <c r="AL835" s="43"/>
      <c r="AM835" s="43"/>
    </row>
    <row r="836" spans="1:39" ht="15.75" customHeight="1">
      <c r="A836" s="43"/>
      <c r="B836" s="43"/>
      <c r="C836" s="43"/>
      <c r="D836" s="43"/>
      <c r="E836" s="43"/>
      <c r="F836" s="43"/>
      <c r="G836" s="90"/>
      <c r="H836" s="43"/>
      <c r="I836" s="43"/>
      <c r="J836" s="43"/>
      <c r="K836" s="43"/>
      <c r="L836" s="43"/>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c r="AK836" s="43"/>
      <c r="AL836" s="43"/>
      <c r="AM836" s="43"/>
    </row>
    <row r="837" spans="1:39" ht="15.75" customHeight="1">
      <c r="A837" s="43"/>
      <c r="B837" s="43"/>
      <c r="C837" s="43"/>
      <c r="D837" s="43"/>
      <c r="E837" s="43"/>
      <c r="F837" s="43"/>
      <c r="G837" s="90"/>
      <c r="H837" s="43"/>
      <c r="I837" s="43"/>
      <c r="J837" s="43"/>
      <c r="K837" s="43"/>
      <c r="L837" s="43"/>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c r="AK837" s="43"/>
      <c r="AL837" s="43"/>
      <c r="AM837" s="43"/>
    </row>
    <row r="838" spans="1:39" ht="15.75" customHeight="1">
      <c r="A838" s="43"/>
      <c r="B838" s="43"/>
      <c r="C838" s="43"/>
      <c r="D838" s="43"/>
      <c r="E838" s="43"/>
      <c r="F838" s="43"/>
      <c r="G838" s="90"/>
      <c r="H838" s="43"/>
      <c r="I838" s="43"/>
      <c r="J838" s="43"/>
      <c r="K838" s="43"/>
      <c r="L838" s="43"/>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c r="AK838" s="43"/>
      <c r="AL838" s="43"/>
      <c r="AM838" s="43"/>
    </row>
    <row r="839" spans="1:39" ht="15.75" customHeight="1">
      <c r="A839" s="43"/>
      <c r="B839" s="43"/>
      <c r="C839" s="43"/>
      <c r="D839" s="43"/>
      <c r="E839" s="43"/>
      <c r="F839" s="43"/>
      <c r="G839" s="90"/>
      <c r="H839" s="43"/>
      <c r="I839" s="43"/>
      <c r="J839" s="43"/>
      <c r="K839" s="43"/>
      <c r="L839" s="43"/>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c r="AK839" s="43"/>
      <c r="AL839" s="43"/>
      <c r="AM839" s="43"/>
    </row>
    <row r="840" spans="1:39" ht="15.75" customHeight="1">
      <c r="A840" s="43"/>
      <c r="B840" s="43"/>
      <c r="C840" s="43"/>
      <c r="D840" s="43"/>
      <c r="E840" s="43"/>
      <c r="F840" s="43"/>
      <c r="G840" s="90"/>
      <c r="H840" s="43"/>
      <c r="I840" s="43"/>
      <c r="J840" s="43"/>
      <c r="K840" s="43"/>
      <c r="L840" s="43"/>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c r="AK840" s="43"/>
      <c r="AL840" s="43"/>
      <c r="AM840" s="43"/>
    </row>
    <row r="841" spans="1:39" ht="15.75" customHeight="1">
      <c r="A841" s="43"/>
      <c r="B841" s="43"/>
      <c r="C841" s="43"/>
      <c r="D841" s="43"/>
      <c r="E841" s="43"/>
      <c r="F841" s="43"/>
      <c r="G841" s="90"/>
      <c r="H841" s="43"/>
      <c r="I841" s="43"/>
      <c r="J841" s="43"/>
      <c r="K841" s="43"/>
      <c r="L841" s="43"/>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c r="AK841" s="43"/>
      <c r="AL841" s="43"/>
      <c r="AM841" s="43"/>
    </row>
    <row r="842" spans="1:39" ht="15.75" customHeight="1">
      <c r="A842" s="43"/>
      <c r="B842" s="43"/>
      <c r="C842" s="43"/>
      <c r="D842" s="43"/>
      <c r="E842" s="43"/>
      <c r="F842" s="43"/>
      <c r="G842" s="90"/>
      <c r="H842" s="43"/>
      <c r="I842" s="43"/>
      <c r="J842" s="43"/>
      <c r="K842" s="43"/>
      <c r="L842" s="43"/>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c r="AK842" s="43"/>
      <c r="AL842" s="43"/>
      <c r="AM842" s="43"/>
    </row>
    <row r="843" spans="1:39" ht="15.75" customHeight="1">
      <c r="A843" s="43"/>
      <c r="B843" s="43"/>
      <c r="C843" s="43"/>
      <c r="D843" s="43"/>
      <c r="E843" s="43"/>
      <c r="F843" s="43"/>
      <c r="G843" s="90"/>
      <c r="H843" s="43"/>
      <c r="I843" s="43"/>
      <c r="J843" s="43"/>
      <c r="K843" s="43"/>
      <c r="L843" s="43"/>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c r="AK843" s="43"/>
      <c r="AL843" s="43"/>
      <c r="AM843" s="43"/>
    </row>
    <row r="844" spans="1:39" ht="15.75" customHeight="1">
      <c r="A844" s="43"/>
      <c r="B844" s="43"/>
      <c r="C844" s="43"/>
      <c r="D844" s="43"/>
      <c r="E844" s="43"/>
      <c r="F844" s="43"/>
      <c r="G844" s="90"/>
      <c r="H844" s="43"/>
      <c r="I844" s="43"/>
      <c r="J844" s="43"/>
      <c r="K844" s="43"/>
      <c r="L844" s="43"/>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c r="AK844" s="43"/>
      <c r="AL844" s="43"/>
      <c r="AM844" s="43"/>
    </row>
    <row r="845" spans="1:39" ht="15.75" customHeight="1">
      <c r="A845" s="43"/>
      <c r="B845" s="43"/>
      <c r="C845" s="43"/>
      <c r="D845" s="43"/>
      <c r="E845" s="43"/>
      <c r="F845" s="43"/>
      <c r="G845" s="90"/>
      <c r="H845" s="43"/>
      <c r="I845" s="43"/>
      <c r="J845" s="43"/>
      <c r="K845" s="43"/>
      <c r="L845" s="43"/>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c r="AK845" s="43"/>
      <c r="AL845" s="43"/>
      <c r="AM845" s="43"/>
    </row>
    <row r="846" spans="1:39" ht="15.75" customHeight="1">
      <c r="A846" s="43"/>
      <c r="B846" s="43"/>
      <c r="C846" s="43"/>
      <c r="D846" s="43"/>
      <c r="E846" s="43"/>
      <c r="F846" s="43"/>
      <c r="G846" s="90"/>
      <c r="H846" s="43"/>
      <c r="I846" s="43"/>
      <c r="J846" s="43"/>
      <c r="K846" s="43"/>
      <c r="L846" s="43"/>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c r="AK846" s="43"/>
      <c r="AL846" s="43"/>
      <c r="AM846" s="43"/>
    </row>
    <row r="847" spans="1:39" ht="15.75" customHeight="1">
      <c r="A847" s="43"/>
      <c r="B847" s="43"/>
      <c r="C847" s="43"/>
      <c r="D847" s="43"/>
      <c r="E847" s="43"/>
      <c r="F847" s="43"/>
      <c r="G847" s="90"/>
      <c r="H847" s="43"/>
      <c r="I847" s="43"/>
      <c r="J847" s="43"/>
      <c r="K847" s="43"/>
      <c r="L847" s="43"/>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c r="AK847" s="43"/>
      <c r="AL847" s="43"/>
      <c r="AM847" s="43"/>
    </row>
    <row r="848" spans="1:39" ht="15.75" customHeight="1">
      <c r="A848" s="43"/>
      <c r="B848" s="43"/>
      <c r="C848" s="43"/>
      <c r="D848" s="43"/>
      <c r="E848" s="43"/>
      <c r="F848" s="43"/>
      <c r="G848" s="90"/>
      <c r="H848" s="43"/>
      <c r="I848" s="43"/>
      <c r="J848" s="43"/>
      <c r="K848" s="43"/>
      <c r="L848" s="43"/>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c r="AK848" s="43"/>
      <c r="AL848" s="43"/>
      <c r="AM848" s="43"/>
    </row>
    <row r="849" spans="1:39" ht="15.75" customHeight="1">
      <c r="A849" s="43"/>
      <c r="B849" s="43"/>
      <c r="C849" s="43"/>
      <c r="D849" s="43"/>
      <c r="E849" s="43"/>
      <c r="F849" s="43"/>
      <c r="G849" s="90"/>
      <c r="H849" s="43"/>
      <c r="I849" s="43"/>
      <c r="J849" s="43"/>
      <c r="K849" s="43"/>
      <c r="L849" s="43"/>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c r="AK849" s="43"/>
      <c r="AL849" s="43"/>
      <c r="AM849" s="43"/>
    </row>
    <row r="850" spans="1:39" ht="15.75" customHeight="1">
      <c r="A850" s="43"/>
      <c r="B850" s="43"/>
      <c r="C850" s="43"/>
      <c r="D850" s="43"/>
      <c r="E850" s="43"/>
      <c r="F850" s="43"/>
      <c r="G850" s="90"/>
      <c r="H850" s="43"/>
      <c r="I850" s="43"/>
      <c r="J850" s="43"/>
      <c r="K850" s="43"/>
      <c r="L850" s="43"/>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c r="AK850" s="43"/>
      <c r="AL850" s="43"/>
      <c r="AM850" s="43"/>
    </row>
    <row r="851" spans="1:39" ht="15.75" customHeight="1">
      <c r="A851" s="43"/>
      <c r="B851" s="43"/>
      <c r="C851" s="43"/>
      <c r="D851" s="43"/>
      <c r="E851" s="43"/>
      <c r="F851" s="43"/>
      <c r="G851" s="90"/>
      <c r="H851" s="43"/>
      <c r="I851" s="43"/>
      <c r="J851" s="43"/>
      <c r="K851" s="43"/>
      <c r="L851" s="43"/>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c r="AK851" s="43"/>
      <c r="AL851" s="43"/>
      <c r="AM851" s="43"/>
    </row>
    <row r="852" spans="1:39" ht="15.75" customHeight="1">
      <c r="A852" s="43"/>
      <c r="B852" s="43"/>
      <c r="C852" s="43"/>
      <c r="D852" s="43"/>
      <c r="E852" s="43"/>
      <c r="F852" s="43"/>
      <c r="G852" s="90"/>
      <c r="H852" s="43"/>
      <c r="I852" s="43"/>
      <c r="J852" s="43"/>
      <c r="K852" s="43"/>
      <c r="L852" s="43"/>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c r="AK852" s="43"/>
      <c r="AL852" s="43"/>
      <c r="AM852" s="43"/>
    </row>
    <row r="853" spans="1:39" ht="15.75" customHeight="1">
      <c r="A853" s="43"/>
      <c r="B853" s="43"/>
      <c r="C853" s="43"/>
      <c r="D853" s="43"/>
      <c r="E853" s="43"/>
      <c r="F853" s="43"/>
      <c r="G853" s="90"/>
      <c r="H853" s="43"/>
      <c r="I853" s="43"/>
      <c r="J853" s="43"/>
      <c r="K853" s="43"/>
      <c r="L853" s="43"/>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c r="AK853" s="43"/>
      <c r="AL853" s="43"/>
      <c r="AM853" s="43"/>
    </row>
    <row r="854" spans="1:39" ht="15.75" customHeight="1">
      <c r="A854" s="43"/>
      <c r="B854" s="43"/>
      <c r="C854" s="43"/>
      <c r="D854" s="43"/>
      <c r="E854" s="43"/>
      <c r="F854" s="43"/>
      <c r="G854" s="90"/>
      <c r="H854" s="43"/>
      <c r="I854" s="43"/>
      <c r="J854" s="43"/>
      <c r="K854" s="43"/>
      <c r="L854" s="43"/>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c r="AK854" s="43"/>
      <c r="AL854" s="43"/>
      <c r="AM854" s="43"/>
    </row>
    <row r="855" spans="1:39" ht="15.75" customHeight="1">
      <c r="A855" s="43"/>
      <c r="B855" s="43"/>
      <c r="C855" s="43"/>
      <c r="D855" s="43"/>
      <c r="E855" s="43"/>
      <c r="F855" s="43"/>
      <c r="G855" s="90"/>
      <c r="H855" s="43"/>
      <c r="I855" s="43"/>
      <c r="J855" s="43"/>
      <c r="K855" s="43"/>
      <c r="L855" s="43"/>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c r="AK855" s="43"/>
      <c r="AL855" s="43"/>
      <c r="AM855" s="43"/>
    </row>
    <row r="856" spans="1:39" ht="15.75" customHeight="1">
      <c r="A856" s="43"/>
      <c r="B856" s="43"/>
      <c r="C856" s="43"/>
      <c r="D856" s="43"/>
      <c r="E856" s="43"/>
      <c r="F856" s="43"/>
      <c r="G856" s="90"/>
      <c r="H856" s="43"/>
      <c r="I856" s="43"/>
      <c r="J856" s="43"/>
      <c r="K856" s="43"/>
      <c r="L856" s="43"/>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c r="AK856" s="43"/>
      <c r="AL856" s="43"/>
      <c r="AM856" s="43"/>
    </row>
    <row r="857" spans="1:39" ht="15.75" customHeight="1">
      <c r="A857" s="43"/>
      <c r="B857" s="43"/>
      <c r="C857" s="43"/>
      <c r="D857" s="43"/>
      <c r="E857" s="43"/>
      <c r="F857" s="43"/>
      <c r="G857" s="90"/>
      <c r="H857" s="43"/>
      <c r="I857" s="43"/>
      <c r="J857" s="43"/>
      <c r="K857" s="43"/>
      <c r="L857" s="43"/>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c r="AK857" s="43"/>
      <c r="AL857" s="43"/>
      <c r="AM857" s="43"/>
    </row>
    <row r="858" spans="1:39" ht="15.75" customHeight="1">
      <c r="A858" s="43"/>
      <c r="B858" s="43"/>
      <c r="C858" s="43"/>
      <c r="D858" s="43"/>
      <c r="E858" s="43"/>
      <c r="F858" s="43"/>
      <c r="G858" s="90"/>
      <c r="H858" s="43"/>
      <c r="I858" s="43"/>
      <c r="J858" s="43"/>
      <c r="K858" s="43"/>
      <c r="L858" s="43"/>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c r="AK858" s="43"/>
      <c r="AL858" s="43"/>
      <c r="AM858" s="43"/>
    </row>
    <row r="859" spans="1:39" ht="15.75" customHeight="1">
      <c r="A859" s="43"/>
      <c r="B859" s="43"/>
      <c r="C859" s="43"/>
      <c r="D859" s="43"/>
      <c r="E859" s="43"/>
      <c r="F859" s="43"/>
      <c r="G859" s="90"/>
      <c r="H859" s="43"/>
      <c r="I859" s="43"/>
      <c r="J859" s="43"/>
      <c r="K859" s="43"/>
      <c r="L859" s="43"/>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c r="AK859" s="43"/>
      <c r="AL859" s="43"/>
      <c r="AM859" s="43"/>
    </row>
    <row r="860" spans="1:39" ht="15.75" customHeight="1">
      <c r="A860" s="43"/>
      <c r="B860" s="43"/>
      <c r="C860" s="43"/>
      <c r="D860" s="43"/>
      <c r="E860" s="43"/>
      <c r="F860" s="43"/>
      <c r="G860" s="90"/>
      <c r="H860" s="43"/>
      <c r="I860" s="43"/>
      <c r="J860" s="43"/>
      <c r="K860" s="43"/>
      <c r="L860" s="43"/>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c r="AK860" s="43"/>
      <c r="AL860" s="43"/>
      <c r="AM860" s="43"/>
    </row>
    <row r="861" spans="1:39" ht="15.75" customHeight="1">
      <c r="A861" s="43"/>
      <c r="B861" s="43"/>
      <c r="C861" s="43"/>
      <c r="D861" s="43"/>
      <c r="E861" s="43"/>
      <c r="F861" s="43"/>
      <c r="G861" s="90"/>
      <c r="H861" s="43"/>
      <c r="I861" s="43"/>
      <c r="J861" s="43"/>
      <c r="K861" s="43"/>
      <c r="L861" s="43"/>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c r="AK861" s="43"/>
      <c r="AL861" s="43"/>
      <c r="AM861" s="43"/>
    </row>
    <row r="862" spans="1:39" ht="15.75" customHeight="1">
      <c r="A862" s="43"/>
      <c r="B862" s="43"/>
      <c r="C862" s="43"/>
      <c r="D862" s="43"/>
      <c r="E862" s="43"/>
      <c r="F862" s="43"/>
      <c r="G862" s="90"/>
      <c r="H862" s="43"/>
      <c r="I862" s="43"/>
      <c r="J862" s="43"/>
      <c r="K862" s="43"/>
      <c r="L862" s="43"/>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c r="AK862" s="43"/>
      <c r="AL862" s="43"/>
      <c r="AM862" s="43"/>
    </row>
    <row r="863" spans="1:39" ht="15.75" customHeight="1">
      <c r="A863" s="43"/>
      <c r="B863" s="43"/>
      <c r="C863" s="43"/>
      <c r="D863" s="43"/>
      <c r="E863" s="43"/>
      <c r="F863" s="43"/>
      <c r="G863" s="90"/>
      <c r="H863" s="43"/>
      <c r="I863" s="43"/>
      <c r="J863" s="43"/>
      <c r="K863" s="43"/>
      <c r="L863" s="43"/>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c r="AK863" s="43"/>
      <c r="AL863" s="43"/>
      <c r="AM863" s="43"/>
    </row>
    <row r="864" spans="1:39" ht="15.75" customHeight="1">
      <c r="A864" s="43"/>
      <c r="B864" s="43"/>
      <c r="C864" s="43"/>
      <c r="D864" s="43"/>
      <c r="E864" s="43"/>
      <c r="F864" s="43"/>
      <c r="G864" s="90"/>
      <c r="H864" s="43"/>
      <c r="I864" s="43"/>
      <c r="J864" s="43"/>
      <c r="K864" s="43"/>
      <c r="L864" s="43"/>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c r="AK864" s="43"/>
      <c r="AL864" s="43"/>
      <c r="AM864" s="43"/>
    </row>
    <row r="865" spans="1:39" ht="15.75" customHeight="1">
      <c r="A865" s="43"/>
      <c r="B865" s="43"/>
      <c r="C865" s="43"/>
      <c r="D865" s="43"/>
      <c r="E865" s="43"/>
      <c r="F865" s="43"/>
      <c r="G865" s="90"/>
      <c r="H865" s="43"/>
      <c r="I865" s="43"/>
      <c r="J865" s="43"/>
      <c r="K865" s="43"/>
      <c r="L865" s="43"/>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c r="AK865" s="43"/>
      <c r="AL865" s="43"/>
      <c r="AM865" s="43"/>
    </row>
    <row r="866" spans="1:39" ht="15.75" customHeight="1">
      <c r="A866" s="43"/>
      <c r="B866" s="43"/>
      <c r="C866" s="43"/>
      <c r="D866" s="43"/>
      <c r="E866" s="43"/>
      <c r="F866" s="43"/>
      <c r="G866" s="90"/>
      <c r="H866" s="43"/>
      <c r="I866" s="43"/>
      <c r="J866" s="43"/>
      <c r="K866" s="43"/>
      <c r="L866" s="43"/>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c r="AK866" s="43"/>
      <c r="AL866" s="43"/>
      <c r="AM866" s="43"/>
    </row>
    <row r="867" spans="1:39" ht="15.75" customHeight="1">
      <c r="A867" s="43"/>
      <c r="B867" s="43"/>
      <c r="C867" s="43"/>
      <c r="D867" s="43"/>
      <c r="E867" s="43"/>
      <c r="F867" s="43"/>
      <c r="G867" s="90"/>
      <c r="H867" s="43"/>
      <c r="I867" s="43"/>
      <c r="J867" s="43"/>
      <c r="K867" s="43"/>
      <c r="L867" s="43"/>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c r="AK867" s="43"/>
      <c r="AL867" s="43"/>
      <c r="AM867" s="43"/>
    </row>
    <row r="868" spans="1:39" ht="15.75" customHeight="1">
      <c r="A868" s="43"/>
      <c r="B868" s="43"/>
      <c r="C868" s="43"/>
      <c r="D868" s="43"/>
      <c r="E868" s="43"/>
      <c r="F868" s="43"/>
      <c r="G868" s="90"/>
      <c r="H868" s="43"/>
      <c r="I868" s="43"/>
      <c r="J868" s="43"/>
      <c r="K868" s="43"/>
      <c r="L868" s="43"/>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c r="AK868" s="43"/>
      <c r="AL868" s="43"/>
      <c r="AM868" s="43"/>
    </row>
    <row r="869" spans="1:39" ht="15.75" customHeight="1">
      <c r="A869" s="43"/>
      <c r="B869" s="43"/>
      <c r="C869" s="43"/>
      <c r="D869" s="43"/>
      <c r="E869" s="43"/>
      <c r="F869" s="43"/>
      <c r="G869" s="90"/>
      <c r="H869" s="43"/>
      <c r="I869" s="43"/>
      <c r="J869" s="43"/>
      <c r="K869" s="43"/>
      <c r="L869" s="43"/>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c r="AK869" s="43"/>
      <c r="AL869" s="43"/>
      <c r="AM869" s="43"/>
    </row>
    <row r="870" spans="1:39" ht="15.75" customHeight="1">
      <c r="A870" s="43"/>
      <c r="B870" s="43"/>
      <c r="C870" s="43"/>
      <c r="D870" s="43"/>
      <c r="E870" s="43"/>
      <c r="F870" s="43"/>
      <c r="G870" s="90"/>
      <c r="H870" s="43"/>
      <c r="I870" s="43"/>
      <c r="J870" s="43"/>
      <c r="K870" s="43"/>
      <c r="L870" s="43"/>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c r="AK870" s="43"/>
      <c r="AL870" s="43"/>
      <c r="AM870" s="43"/>
    </row>
    <row r="871" spans="1:39" ht="15.75" customHeight="1">
      <c r="A871" s="43"/>
      <c r="B871" s="43"/>
      <c r="C871" s="43"/>
      <c r="D871" s="43"/>
      <c r="E871" s="43"/>
      <c r="F871" s="43"/>
      <c r="G871" s="90"/>
      <c r="H871" s="43"/>
      <c r="I871" s="43"/>
      <c r="J871" s="43"/>
      <c r="K871" s="43"/>
      <c r="L871" s="43"/>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c r="AK871" s="43"/>
      <c r="AL871" s="43"/>
      <c r="AM871" s="43"/>
    </row>
    <row r="872" spans="1:39" ht="15.75" customHeight="1">
      <c r="A872" s="43"/>
      <c r="B872" s="43"/>
      <c r="C872" s="43"/>
      <c r="D872" s="43"/>
      <c r="E872" s="43"/>
      <c r="F872" s="43"/>
      <c r="G872" s="90"/>
      <c r="H872" s="43"/>
      <c r="I872" s="43"/>
      <c r="J872" s="43"/>
      <c r="K872" s="43"/>
      <c r="L872" s="43"/>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c r="AK872" s="43"/>
      <c r="AL872" s="43"/>
      <c r="AM872" s="43"/>
    </row>
    <row r="873" spans="1:39" ht="15.75" customHeight="1">
      <c r="A873" s="43"/>
      <c r="B873" s="43"/>
      <c r="C873" s="43"/>
      <c r="D873" s="43"/>
      <c r="E873" s="43"/>
      <c r="F873" s="43"/>
      <c r="G873" s="90"/>
      <c r="H873" s="43"/>
      <c r="I873" s="43"/>
      <c r="J873" s="43"/>
      <c r="K873" s="43"/>
      <c r="L873" s="43"/>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c r="AK873" s="43"/>
      <c r="AL873" s="43"/>
      <c r="AM873" s="43"/>
    </row>
    <row r="874" spans="1:39" ht="15.75" customHeight="1">
      <c r="A874" s="43"/>
      <c r="B874" s="43"/>
      <c r="C874" s="43"/>
      <c r="D874" s="43"/>
      <c r="E874" s="43"/>
      <c r="F874" s="43"/>
      <c r="G874" s="90"/>
      <c r="H874" s="43"/>
      <c r="I874" s="43"/>
      <c r="J874" s="43"/>
      <c r="K874" s="43"/>
      <c r="L874" s="43"/>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c r="AK874" s="43"/>
      <c r="AL874" s="43"/>
      <c r="AM874" s="43"/>
    </row>
    <row r="875" spans="1:39" ht="15.75" customHeight="1">
      <c r="A875" s="43"/>
      <c r="B875" s="43"/>
      <c r="C875" s="43"/>
      <c r="D875" s="43"/>
      <c r="E875" s="43"/>
      <c r="F875" s="43"/>
      <c r="G875" s="90"/>
      <c r="H875" s="43"/>
      <c r="I875" s="43"/>
      <c r="J875" s="43"/>
      <c r="K875" s="43"/>
      <c r="L875" s="43"/>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c r="AK875" s="43"/>
      <c r="AL875" s="43"/>
      <c r="AM875" s="43"/>
    </row>
    <row r="876" spans="1:39" ht="15.75" customHeight="1">
      <c r="A876" s="43"/>
      <c r="B876" s="43"/>
      <c r="C876" s="43"/>
      <c r="D876" s="43"/>
      <c r="E876" s="43"/>
      <c r="F876" s="43"/>
      <c r="G876" s="90"/>
      <c r="H876" s="43"/>
      <c r="I876" s="43"/>
      <c r="J876" s="43"/>
      <c r="K876" s="43"/>
      <c r="L876" s="43"/>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c r="AK876" s="43"/>
      <c r="AL876" s="43"/>
      <c r="AM876" s="43"/>
    </row>
    <row r="877" spans="1:39" ht="15.75" customHeight="1">
      <c r="A877" s="43"/>
      <c r="B877" s="43"/>
      <c r="C877" s="43"/>
      <c r="D877" s="43"/>
      <c r="E877" s="43"/>
      <c r="F877" s="43"/>
      <c r="G877" s="90"/>
      <c r="H877" s="43"/>
      <c r="I877" s="43"/>
      <c r="J877" s="43"/>
      <c r="K877" s="43"/>
      <c r="L877" s="43"/>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c r="AK877" s="43"/>
      <c r="AL877" s="43"/>
      <c r="AM877" s="43"/>
    </row>
    <row r="878" spans="1:39" ht="15.75" customHeight="1">
      <c r="A878" s="43"/>
      <c r="B878" s="43"/>
      <c r="C878" s="43"/>
      <c r="D878" s="43"/>
      <c r="E878" s="43"/>
      <c r="F878" s="43"/>
      <c r="G878" s="90"/>
      <c r="H878" s="43"/>
      <c r="I878" s="43"/>
      <c r="J878" s="43"/>
      <c r="K878" s="43"/>
      <c r="L878" s="43"/>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c r="AK878" s="43"/>
      <c r="AL878" s="43"/>
      <c r="AM878" s="43"/>
    </row>
    <row r="879" spans="1:39" ht="15.75" customHeight="1">
      <c r="A879" s="43"/>
      <c r="B879" s="43"/>
      <c r="C879" s="43"/>
      <c r="D879" s="43"/>
      <c r="E879" s="43"/>
      <c r="F879" s="43"/>
      <c r="G879" s="90"/>
      <c r="H879" s="43"/>
      <c r="I879" s="43"/>
      <c r="J879" s="43"/>
      <c r="K879" s="43"/>
      <c r="L879" s="43"/>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c r="AK879" s="43"/>
      <c r="AL879" s="43"/>
      <c r="AM879" s="43"/>
    </row>
    <row r="880" spans="1:39" ht="15.75" customHeight="1">
      <c r="A880" s="43"/>
      <c r="B880" s="43"/>
      <c r="C880" s="43"/>
      <c r="D880" s="43"/>
      <c r="E880" s="43"/>
      <c r="F880" s="43"/>
      <c r="G880" s="90"/>
      <c r="H880" s="43"/>
      <c r="I880" s="43"/>
      <c r="J880" s="43"/>
      <c r="K880" s="43"/>
      <c r="L880" s="43"/>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c r="AK880" s="43"/>
      <c r="AL880" s="43"/>
      <c r="AM880" s="43"/>
    </row>
    <row r="881" spans="1:39" ht="15.75" customHeight="1">
      <c r="A881" s="43"/>
      <c r="B881" s="43"/>
      <c r="C881" s="43"/>
      <c r="D881" s="43"/>
      <c r="E881" s="43"/>
      <c r="F881" s="43"/>
      <c r="G881" s="90"/>
      <c r="H881" s="43"/>
      <c r="I881" s="43"/>
      <c r="J881" s="43"/>
      <c r="K881" s="43"/>
      <c r="L881" s="43"/>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c r="AK881" s="43"/>
      <c r="AL881" s="43"/>
      <c r="AM881" s="43"/>
    </row>
    <row r="882" spans="1:39" ht="15.75" customHeight="1">
      <c r="A882" s="43"/>
      <c r="B882" s="43"/>
      <c r="C882" s="43"/>
      <c r="D882" s="43"/>
      <c r="E882" s="43"/>
      <c r="F882" s="43"/>
      <c r="G882" s="90"/>
      <c r="H882" s="43"/>
      <c r="I882" s="43"/>
      <c r="J882" s="43"/>
      <c r="K882" s="43"/>
      <c r="L882" s="43"/>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c r="AK882" s="43"/>
      <c r="AL882" s="43"/>
      <c r="AM882" s="43"/>
    </row>
    <row r="883" spans="1:39" ht="15.75" customHeight="1">
      <c r="A883" s="43"/>
      <c r="B883" s="43"/>
      <c r="C883" s="43"/>
      <c r="D883" s="43"/>
      <c r="E883" s="43"/>
      <c r="F883" s="43"/>
      <c r="G883" s="90"/>
      <c r="H883" s="43"/>
      <c r="I883" s="43"/>
      <c r="J883" s="43"/>
      <c r="K883" s="43"/>
      <c r="L883" s="43"/>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c r="AK883" s="43"/>
      <c r="AL883" s="43"/>
      <c r="AM883" s="43"/>
    </row>
    <row r="884" spans="1:39" ht="15.75" customHeight="1">
      <c r="A884" s="43"/>
      <c r="B884" s="43"/>
      <c r="C884" s="43"/>
      <c r="D884" s="43"/>
      <c r="E884" s="43"/>
      <c r="F884" s="43"/>
      <c r="G884" s="90"/>
      <c r="H884" s="43"/>
      <c r="I884" s="43"/>
      <c r="J884" s="43"/>
      <c r="K884" s="43"/>
      <c r="L884" s="43"/>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c r="AK884" s="43"/>
      <c r="AL884" s="43"/>
      <c r="AM884" s="43"/>
    </row>
    <row r="885" spans="1:39" ht="15.75" customHeight="1">
      <c r="A885" s="43"/>
      <c r="B885" s="43"/>
      <c r="C885" s="43"/>
      <c r="D885" s="43"/>
      <c r="E885" s="43"/>
      <c r="F885" s="43"/>
      <c r="G885" s="90"/>
      <c r="H885" s="43"/>
      <c r="I885" s="43"/>
      <c r="J885" s="43"/>
      <c r="K885" s="43"/>
      <c r="L885" s="43"/>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c r="AK885" s="43"/>
      <c r="AL885" s="43"/>
      <c r="AM885" s="43"/>
    </row>
    <row r="886" spans="1:39" ht="15.75" customHeight="1">
      <c r="A886" s="43"/>
      <c r="B886" s="43"/>
      <c r="C886" s="43"/>
      <c r="D886" s="43"/>
      <c r="E886" s="43"/>
      <c r="F886" s="43"/>
      <c r="G886" s="90"/>
      <c r="H886" s="43"/>
      <c r="I886" s="43"/>
      <c r="J886" s="43"/>
      <c r="K886" s="43"/>
      <c r="L886" s="43"/>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c r="AK886" s="43"/>
      <c r="AL886" s="43"/>
      <c r="AM886" s="43"/>
    </row>
    <row r="887" spans="1:39" ht="15.75" customHeight="1">
      <c r="A887" s="43"/>
      <c r="B887" s="43"/>
      <c r="C887" s="43"/>
      <c r="D887" s="43"/>
      <c r="E887" s="43"/>
      <c r="F887" s="43"/>
      <c r="G887" s="90"/>
      <c r="H887" s="43"/>
      <c r="I887" s="43"/>
      <c r="J887" s="43"/>
      <c r="K887" s="43"/>
      <c r="L887" s="43"/>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c r="AK887" s="43"/>
      <c r="AL887" s="43"/>
      <c r="AM887" s="43"/>
    </row>
    <row r="888" spans="1:39" ht="15.75" customHeight="1">
      <c r="A888" s="43"/>
      <c r="B888" s="43"/>
      <c r="C888" s="43"/>
      <c r="D888" s="43"/>
      <c r="E888" s="43"/>
      <c r="F888" s="43"/>
      <c r="G888" s="90"/>
      <c r="H888" s="43"/>
      <c r="I888" s="43"/>
      <c r="J888" s="43"/>
      <c r="K888" s="43"/>
      <c r="L888" s="43"/>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c r="AK888" s="43"/>
      <c r="AL888" s="43"/>
      <c r="AM888" s="43"/>
    </row>
    <row r="889" spans="1:39" ht="15.75" customHeight="1">
      <c r="A889" s="43"/>
      <c r="B889" s="43"/>
      <c r="C889" s="43"/>
      <c r="D889" s="43"/>
      <c r="E889" s="43"/>
      <c r="F889" s="43"/>
      <c r="G889" s="90"/>
      <c r="H889" s="43"/>
      <c r="I889" s="43"/>
      <c r="J889" s="43"/>
      <c r="K889" s="43"/>
      <c r="L889" s="43"/>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c r="AK889" s="43"/>
      <c r="AL889" s="43"/>
      <c r="AM889" s="43"/>
    </row>
    <row r="890" spans="1:39" ht="15.75" customHeight="1">
      <c r="A890" s="43"/>
      <c r="B890" s="43"/>
      <c r="C890" s="43"/>
      <c r="D890" s="43"/>
      <c r="E890" s="43"/>
      <c r="F890" s="43"/>
      <c r="G890" s="90"/>
      <c r="H890" s="43"/>
      <c r="I890" s="43"/>
      <c r="J890" s="43"/>
      <c r="K890" s="43"/>
      <c r="L890" s="43"/>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c r="AK890" s="43"/>
      <c r="AL890" s="43"/>
      <c r="AM890" s="43"/>
    </row>
    <row r="891" spans="1:39" ht="15.75" customHeight="1">
      <c r="A891" s="43"/>
      <c r="B891" s="43"/>
      <c r="C891" s="43"/>
      <c r="D891" s="43"/>
      <c r="E891" s="43"/>
      <c r="F891" s="43"/>
      <c r="G891" s="90"/>
      <c r="H891" s="43"/>
      <c r="I891" s="43"/>
      <c r="J891" s="43"/>
      <c r="K891" s="43"/>
      <c r="L891" s="43"/>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c r="AK891" s="43"/>
      <c r="AL891" s="43"/>
      <c r="AM891" s="43"/>
    </row>
    <row r="892" spans="1:39" ht="15.75" customHeight="1">
      <c r="A892" s="43"/>
      <c r="B892" s="43"/>
      <c r="C892" s="43"/>
      <c r="D892" s="43"/>
      <c r="E892" s="43"/>
      <c r="F892" s="43"/>
      <c r="G892" s="90"/>
      <c r="H892" s="43"/>
      <c r="I892" s="43"/>
      <c r="J892" s="43"/>
      <c r="K892" s="43"/>
      <c r="L892" s="43"/>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c r="AK892" s="43"/>
      <c r="AL892" s="43"/>
      <c r="AM892" s="43"/>
    </row>
    <row r="893" spans="1:39" ht="15.75" customHeight="1">
      <c r="A893" s="43"/>
      <c r="B893" s="43"/>
      <c r="C893" s="43"/>
      <c r="D893" s="43"/>
      <c r="E893" s="43"/>
      <c r="F893" s="43"/>
      <c r="G893" s="90"/>
      <c r="H893" s="43"/>
      <c r="I893" s="43"/>
      <c r="J893" s="43"/>
      <c r="K893" s="43"/>
      <c r="L893" s="43"/>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c r="AK893" s="43"/>
      <c r="AL893" s="43"/>
      <c r="AM893" s="43"/>
    </row>
    <row r="894" spans="1:39" ht="15.75" customHeight="1">
      <c r="A894" s="43"/>
      <c r="B894" s="43"/>
      <c r="C894" s="43"/>
      <c r="D894" s="43"/>
      <c r="E894" s="43"/>
      <c r="F894" s="43"/>
      <c r="G894" s="90"/>
      <c r="H894" s="43"/>
      <c r="I894" s="43"/>
      <c r="J894" s="43"/>
      <c r="K894" s="43"/>
      <c r="L894" s="43"/>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c r="AK894" s="43"/>
      <c r="AL894" s="43"/>
      <c r="AM894" s="43"/>
    </row>
    <row r="895" spans="1:39" ht="15.75" customHeight="1">
      <c r="A895" s="43"/>
      <c r="B895" s="43"/>
      <c r="C895" s="43"/>
      <c r="D895" s="43"/>
      <c r="E895" s="43"/>
      <c r="F895" s="43"/>
      <c r="G895" s="90"/>
      <c r="H895" s="43"/>
      <c r="I895" s="43"/>
      <c r="J895" s="43"/>
      <c r="K895" s="43"/>
      <c r="L895" s="43"/>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c r="AK895" s="43"/>
      <c r="AL895" s="43"/>
      <c r="AM895" s="43"/>
    </row>
    <row r="896" spans="1:39" ht="15.75" customHeight="1">
      <c r="A896" s="43"/>
      <c r="B896" s="43"/>
      <c r="C896" s="43"/>
      <c r="D896" s="43"/>
      <c r="E896" s="43"/>
      <c r="F896" s="43"/>
      <c r="G896" s="90"/>
      <c r="H896" s="43"/>
      <c r="I896" s="43"/>
      <c r="J896" s="43"/>
      <c r="K896" s="43"/>
      <c r="L896" s="43"/>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c r="AK896" s="43"/>
      <c r="AL896" s="43"/>
      <c r="AM896" s="43"/>
    </row>
    <row r="897" spans="1:39" ht="15.75" customHeight="1">
      <c r="A897" s="43"/>
      <c r="B897" s="43"/>
      <c r="C897" s="43"/>
      <c r="D897" s="43"/>
      <c r="E897" s="43"/>
      <c r="F897" s="43"/>
      <c r="G897" s="90"/>
      <c r="H897" s="43"/>
      <c r="I897" s="43"/>
      <c r="J897" s="43"/>
      <c r="K897" s="43"/>
      <c r="L897" s="43"/>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c r="AK897" s="43"/>
      <c r="AL897" s="43"/>
      <c r="AM897" s="43"/>
    </row>
    <row r="898" spans="1:39" ht="15.75" customHeight="1">
      <c r="A898" s="43"/>
      <c r="B898" s="43"/>
      <c r="C898" s="43"/>
      <c r="D898" s="43"/>
      <c r="E898" s="43"/>
      <c r="F898" s="43"/>
      <c r="G898" s="90"/>
      <c r="H898" s="43"/>
      <c r="I898" s="43"/>
      <c r="J898" s="43"/>
      <c r="K898" s="43"/>
      <c r="L898" s="43"/>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c r="AK898" s="43"/>
      <c r="AL898" s="43"/>
      <c r="AM898" s="43"/>
    </row>
    <row r="899" spans="1:39" ht="15.75" customHeight="1">
      <c r="A899" s="43"/>
      <c r="B899" s="43"/>
      <c r="C899" s="43"/>
      <c r="D899" s="43"/>
      <c r="E899" s="43"/>
      <c r="F899" s="43"/>
      <c r="G899" s="90"/>
      <c r="H899" s="43"/>
      <c r="I899" s="43"/>
      <c r="J899" s="43"/>
      <c r="K899" s="43"/>
      <c r="L899" s="43"/>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c r="AK899" s="43"/>
      <c r="AL899" s="43"/>
      <c r="AM899" s="43"/>
    </row>
    <row r="900" spans="1:39" ht="15.75" customHeight="1">
      <c r="A900" s="43"/>
      <c r="B900" s="43"/>
      <c r="C900" s="43"/>
      <c r="D900" s="43"/>
      <c r="E900" s="43"/>
      <c r="F900" s="43"/>
      <c r="G900" s="90"/>
      <c r="H900" s="43"/>
      <c r="I900" s="43"/>
      <c r="J900" s="43"/>
      <c r="K900" s="43"/>
      <c r="L900" s="43"/>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c r="AK900" s="43"/>
      <c r="AL900" s="43"/>
      <c r="AM900" s="43"/>
    </row>
    <row r="901" spans="1:39" ht="15.75" customHeight="1">
      <c r="A901" s="43"/>
      <c r="B901" s="43"/>
      <c r="C901" s="43"/>
      <c r="D901" s="43"/>
      <c r="E901" s="43"/>
      <c r="F901" s="43"/>
      <c r="G901" s="90"/>
      <c r="H901" s="43"/>
      <c r="I901" s="43"/>
      <c r="J901" s="43"/>
      <c r="K901" s="43"/>
      <c r="L901" s="43"/>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c r="AK901" s="43"/>
      <c r="AL901" s="43"/>
      <c r="AM901" s="43"/>
    </row>
    <row r="902" spans="1:39" ht="15.75" customHeight="1">
      <c r="A902" s="43"/>
      <c r="B902" s="43"/>
      <c r="C902" s="43"/>
      <c r="D902" s="43"/>
      <c r="E902" s="43"/>
      <c r="F902" s="43"/>
      <c r="G902" s="90"/>
      <c r="H902" s="43"/>
      <c r="I902" s="43"/>
      <c r="J902" s="43"/>
      <c r="K902" s="43"/>
      <c r="L902" s="43"/>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c r="AK902" s="43"/>
      <c r="AL902" s="43"/>
      <c r="AM902" s="43"/>
    </row>
    <row r="903" spans="1:39" ht="15.75" customHeight="1">
      <c r="A903" s="43"/>
      <c r="B903" s="43"/>
      <c r="C903" s="43"/>
      <c r="D903" s="43"/>
      <c r="E903" s="43"/>
      <c r="F903" s="43"/>
      <c r="G903" s="90"/>
      <c r="H903" s="43"/>
      <c r="I903" s="43"/>
      <c r="J903" s="43"/>
      <c r="K903" s="43"/>
      <c r="L903" s="43"/>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c r="AK903" s="43"/>
      <c r="AL903" s="43"/>
      <c r="AM903" s="43"/>
    </row>
    <row r="904" spans="1:39" ht="15.75" customHeight="1">
      <c r="A904" s="43"/>
      <c r="B904" s="43"/>
      <c r="C904" s="43"/>
      <c r="D904" s="43"/>
      <c r="E904" s="43"/>
      <c r="F904" s="43"/>
      <c r="G904" s="90"/>
      <c r="H904" s="43"/>
      <c r="I904" s="43"/>
      <c r="J904" s="43"/>
      <c r="K904" s="43"/>
      <c r="L904" s="43"/>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c r="AK904" s="43"/>
      <c r="AL904" s="43"/>
      <c r="AM904" s="43"/>
    </row>
    <row r="905" spans="1:39" ht="15.75" customHeight="1">
      <c r="A905" s="43"/>
      <c r="B905" s="43"/>
      <c r="C905" s="43"/>
      <c r="D905" s="43"/>
      <c r="E905" s="43"/>
      <c r="F905" s="43"/>
      <c r="G905" s="90"/>
      <c r="H905" s="43"/>
      <c r="I905" s="43"/>
      <c r="J905" s="43"/>
      <c r="K905" s="43"/>
      <c r="L905" s="43"/>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c r="AK905" s="43"/>
      <c r="AL905" s="43"/>
      <c r="AM905" s="43"/>
    </row>
    <row r="906" spans="1:39" ht="15.75" customHeight="1">
      <c r="A906" s="43"/>
      <c r="B906" s="43"/>
      <c r="C906" s="43"/>
      <c r="D906" s="43"/>
      <c r="E906" s="43"/>
      <c r="F906" s="43"/>
      <c r="G906" s="90"/>
      <c r="H906" s="43"/>
      <c r="I906" s="43"/>
      <c r="J906" s="43"/>
      <c r="K906" s="43"/>
      <c r="L906" s="43"/>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c r="AK906" s="43"/>
      <c r="AL906" s="43"/>
      <c r="AM906" s="43"/>
    </row>
    <row r="907" spans="1:39" ht="15.75" customHeight="1">
      <c r="A907" s="43"/>
      <c r="B907" s="43"/>
      <c r="C907" s="43"/>
      <c r="D907" s="43"/>
      <c r="E907" s="43"/>
      <c r="F907" s="43"/>
      <c r="G907" s="90"/>
      <c r="H907" s="43"/>
      <c r="I907" s="43"/>
      <c r="J907" s="43"/>
      <c r="K907" s="43"/>
      <c r="L907" s="43"/>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c r="AK907" s="43"/>
      <c r="AL907" s="43"/>
      <c r="AM907" s="43"/>
    </row>
    <row r="908" spans="1:39" ht="15.75" customHeight="1">
      <c r="A908" s="43"/>
      <c r="B908" s="43"/>
      <c r="C908" s="43"/>
      <c r="D908" s="43"/>
      <c r="E908" s="43"/>
      <c r="F908" s="43"/>
      <c r="G908" s="90"/>
      <c r="H908" s="43"/>
      <c r="I908" s="43"/>
      <c r="J908" s="43"/>
      <c r="K908" s="43"/>
      <c r="L908" s="43"/>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c r="AK908" s="43"/>
      <c r="AL908" s="43"/>
      <c r="AM908" s="43"/>
    </row>
    <row r="909" spans="1:39" ht="15.75" customHeight="1">
      <c r="A909" s="43"/>
      <c r="B909" s="43"/>
      <c r="C909" s="43"/>
      <c r="D909" s="43"/>
      <c r="E909" s="43"/>
      <c r="F909" s="43"/>
      <c r="G909" s="90"/>
      <c r="H909" s="43"/>
      <c r="I909" s="43"/>
      <c r="J909" s="43"/>
      <c r="K909" s="43"/>
      <c r="L909" s="43"/>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c r="AK909" s="43"/>
      <c r="AL909" s="43"/>
      <c r="AM909" s="43"/>
    </row>
    <row r="910" spans="1:39" ht="15.75" customHeight="1">
      <c r="A910" s="43"/>
      <c r="B910" s="43"/>
      <c r="C910" s="43"/>
      <c r="D910" s="43"/>
      <c r="E910" s="43"/>
      <c r="F910" s="43"/>
      <c r="G910" s="90"/>
      <c r="H910" s="43"/>
      <c r="I910" s="43"/>
      <c r="J910" s="43"/>
      <c r="K910" s="43"/>
      <c r="L910" s="43"/>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c r="AK910" s="43"/>
      <c r="AL910" s="43"/>
      <c r="AM910" s="43"/>
    </row>
    <row r="911" spans="1:39" ht="15.75" customHeight="1">
      <c r="A911" s="43"/>
      <c r="B911" s="43"/>
      <c r="C911" s="43"/>
      <c r="D911" s="43"/>
      <c r="E911" s="43"/>
      <c r="F911" s="43"/>
      <c r="G911" s="90"/>
      <c r="H911" s="43"/>
      <c r="I911" s="43"/>
      <c r="J911" s="43"/>
      <c r="K911" s="43"/>
      <c r="L911" s="43"/>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c r="AK911" s="43"/>
      <c r="AL911" s="43"/>
      <c r="AM911" s="43"/>
    </row>
    <row r="912" spans="1:39" ht="15.75" customHeight="1">
      <c r="A912" s="43"/>
      <c r="B912" s="43"/>
      <c r="C912" s="43"/>
      <c r="D912" s="43"/>
      <c r="E912" s="43"/>
      <c r="F912" s="43"/>
      <c r="G912" s="90"/>
      <c r="H912" s="43"/>
      <c r="I912" s="43"/>
      <c r="J912" s="43"/>
      <c r="K912" s="43"/>
      <c r="L912" s="43"/>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c r="AK912" s="43"/>
      <c r="AL912" s="43"/>
      <c r="AM912" s="43"/>
    </row>
    <row r="913" spans="1:39" ht="15.75" customHeight="1">
      <c r="A913" s="43"/>
      <c r="B913" s="43"/>
      <c r="C913" s="43"/>
      <c r="D913" s="43"/>
      <c r="E913" s="43"/>
      <c r="F913" s="43"/>
      <c r="G913" s="90"/>
      <c r="H913" s="43"/>
      <c r="I913" s="43"/>
      <c r="J913" s="43"/>
      <c r="K913" s="43"/>
      <c r="L913" s="43"/>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c r="AK913" s="43"/>
      <c r="AL913" s="43"/>
      <c r="AM913" s="43"/>
    </row>
    <row r="914" spans="1:39" ht="15.75" customHeight="1">
      <c r="A914" s="43"/>
      <c r="B914" s="43"/>
      <c r="C914" s="43"/>
      <c r="D914" s="43"/>
      <c r="E914" s="43"/>
      <c r="F914" s="43"/>
      <c r="G914" s="90"/>
      <c r="H914" s="43"/>
      <c r="I914" s="43"/>
      <c r="J914" s="43"/>
      <c r="K914" s="43"/>
      <c r="L914" s="43"/>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c r="AK914" s="43"/>
      <c r="AL914" s="43"/>
      <c r="AM914" s="43"/>
    </row>
    <row r="915" spans="1:39" ht="15.75" customHeight="1">
      <c r="A915" s="43"/>
      <c r="B915" s="43"/>
      <c r="C915" s="43"/>
      <c r="D915" s="43"/>
      <c r="E915" s="43"/>
      <c r="F915" s="43"/>
      <c r="G915" s="90"/>
      <c r="H915" s="43"/>
      <c r="I915" s="43"/>
      <c r="J915" s="43"/>
      <c r="K915" s="43"/>
      <c r="L915" s="43"/>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c r="AK915" s="43"/>
      <c r="AL915" s="43"/>
      <c r="AM915" s="43"/>
    </row>
    <row r="916" spans="1:39" ht="15.75" customHeight="1">
      <c r="A916" s="43"/>
      <c r="B916" s="43"/>
      <c r="C916" s="43"/>
      <c r="D916" s="43"/>
      <c r="E916" s="43"/>
      <c r="F916" s="43"/>
      <c r="G916" s="90"/>
      <c r="H916" s="43"/>
      <c r="I916" s="43"/>
      <c r="J916" s="43"/>
      <c r="K916" s="43"/>
      <c r="L916" s="43"/>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c r="AK916" s="43"/>
      <c r="AL916" s="43"/>
      <c r="AM916" s="43"/>
    </row>
    <row r="917" spans="1:39" ht="15.75" customHeight="1">
      <c r="A917" s="43"/>
      <c r="B917" s="43"/>
      <c r="C917" s="43"/>
      <c r="D917" s="43"/>
      <c r="E917" s="43"/>
      <c r="F917" s="43"/>
      <c r="G917" s="90"/>
      <c r="H917" s="43"/>
      <c r="I917" s="43"/>
      <c r="J917" s="43"/>
      <c r="K917" s="43"/>
      <c r="L917" s="43"/>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c r="AK917" s="43"/>
      <c r="AL917" s="43"/>
      <c r="AM917" s="43"/>
    </row>
    <row r="918" spans="1:39" ht="15.75" customHeight="1">
      <c r="A918" s="43"/>
      <c r="B918" s="43"/>
      <c r="C918" s="43"/>
      <c r="D918" s="43"/>
      <c r="E918" s="43"/>
      <c r="F918" s="43"/>
      <c r="G918" s="90"/>
      <c r="H918" s="43"/>
      <c r="I918" s="43"/>
      <c r="J918" s="43"/>
      <c r="K918" s="43"/>
      <c r="L918" s="43"/>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c r="AK918" s="43"/>
      <c r="AL918" s="43"/>
      <c r="AM918" s="43"/>
    </row>
    <row r="919" spans="1:39" ht="15.75" customHeight="1">
      <c r="A919" s="43"/>
      <c r="B919" s="43"/>
      <c r="C919" s="43"/>
      <c r="D919" s="43"/>
      <c r="E919" s="43"/>
      <c r="F919" s="43"/>
      <c r="G919" s="90"/>
      <c r="H919" s="43"/>
      <c r="I919" s="43"/>
      <c r="J919" s="43"/>
      <c r="K919" s="43"/>
      <c r="L919" s="43"/>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c r="AK919" s="43"/>
      <c r="AL919" s="43"/>
      <c r="AM919" s="43"/>
    </row>
    <row r="920" spans="1:39" ht="15.75" customHeight="1">
      <c r="A920" s="43"/>
      <c r="B920" s="43"/>
      <c r="C920" s="43"/>
      <c r="D920" s="43"/>
      <c r="E920" s="43"/>
      <c r="F920" s="43"/>
      <c r="G920" s="90"/>
      <c r="H920" s="43"/>
      <c r="I920" s="43"/>
      <c r="J920" s="43"/>
      <c r="K920" s="43"/>
      <c r="L920" s="43"/>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c r="AK920" s="43"/>
      <c r="AL920" s="43"/>
      <c r="AM920" s="43"/>
    </row>
    <row r="921" spans="1:39" ht="15.75" customHeight="1">
      <c r="A921" s="43"/>
      <c r="B921" s="43"/>
      <c r="C921" s="43"/>
      <c r="D921" s="43"/>
      <c r="E921" s="43"/>
      <c r="F921" s="43"/>
      <c r="G921" s="90"/>
      <c r="H921" s="43"/>
      <c r="I921" s="43"/>
      <c r="J921" s="43"/>
      <c r="K921" s="43"/>
      <c r="L921" s="43"/>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c r="AK921" s="43"/>
      <c r="AL921" s="43"/>
      <c r="AM921" s="43"/>
    </row>
    <row r="922" spans="1:39" ht="15.75" customHeight="1">
      <c r="A922" s="43"/>
      <c r="B922" s="43"/>
      <c r="C922" s="43"/>
      <c r="D922" s="43"/>
      <c r="E922" s="43"/>
      <c r="F922" s="43"/>
      <c r="G922" s="90"/>
      <c r="H922" s="43"/>
      <c r="I922" s="43"/>
      <c r="J922" s="43"/>
      <c r="K922" s="43"/>
      <c r="L922" s="43"/>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c r="AK922" s="43"/>
      <c r="AL922" s="43"/>
      <c r="AM922" s="43"/>
    </row>
    <row r="923" spans="1:39" ht="15.75" customHeight="1">
      <c r="A923" s="43"/>
      <c r="B923" s="43"/>
      <c r="C923" s="43"/>
      <c r="D923" s="43"/>
      <c r="E923" s="43"/>
      <c r="F923" s="43"/>
      <c r="G923" s="90"/>
      <c r="H923" s="43"/>
      <c r="I923" s="43"/>
      <c r="J923" s="43"/>
      <c r="K923" s="43"/>
      <c r="L923" s="43"/>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c r="AK923" s="43"/>
      <c r="AL923" s="43"/>
      <c r="AM923" s="43"/>
    </row>
    <row r="924" spans="1:39" ht="15.75" customHeight="1">
      <c r="A924" s="43"/>
      <c r="B924" s="43"/>
      <c r="C924" s="43"/>
      <c r="D924" s="43"/>
      <c r="E924" s="43"/>
      <c r="F924" s="43"/>
      <c r="G924" s="90"/>
      <c r="H924" s="43"/>
      <c r="I924" s="43"/>
      <c r="J924" s="43"/>
      <c r="K924" s="43"/>
      <c r="L924" s="43"/>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c r="AK924" s="43"/>
      <c r="AL924" s="43"/>
      <c r="AM924" s="43"/>
    </row>
    <row r="925" spans="1:39" ht="15.75" customHeight="1">
      <c r="A925" s="43"/>
      <c r="B925" s="43"/>
      <c r="C925" s="43"/>
      <c r="D925" s="43"/>
      <c r="E925" s="43"/>
      <c r="F925" s="43"/>
      <c r="G925" s="90"/>
      <c r="H925" s="43"/>
      <c r="I925" s="43"/>
      <c r="J925" s="43"/>
      <c r="K925" s="43"/>
      <c r="L925" s="43"/>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c r="AK925" s="43"/>
      <c r="AL925" s="43"/>
      <c r="AM925" s="43"/>
    </row>
    <row r="926" spans="1:39" ht="15.75" customHeight="1">
      <c r="A926" s="43"/>
      <c r="B926" s="43"/>
      <c r="C926" s="43"/>
      <c r="D926" s="43"/>
      <c r="E926" s="43"/>
      <c r="F926" s="43"/>
      <c r="G926" s="90"/>
      <c r="H926" s="43"/>
      <c r="I926" s="43"/>
      <c r="J926" s="43"/>
      <c r="K926" s="43"/>
      <c r="L926" s="43"/>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c r="AK926" s="43"/>
      <c r="AL926" s="43"/>
      <c r="AM926" s="43"/>
    </row>
    <row r="927" spans="1:39" ht="15.75" customHeight="1">
      <c r="A927" s="43"/>
      <c r="B927" s="43"/>
      <c r="C927" s="43"/>
      <c r="D927" s="43"/>
      <c r="E927" s="43"/>
      <c r="F927" s="43"/>
      <c r="G927" s="90"/>
      <c r="H927" s="43"/>
      <c r="I927" s="43"/>
      <c r="J927" s="43"/>
      <c r="K927" s="43"/>
      <c r="L927" s="43"/>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c r="AK927" s="43"/>
      <c r="AL927" s="43"/>
      <c r="AM927" s="43"/>
    </row>
    <row r="928" spans="1:39" ht="15.75" customHeight="1">
      <c r="A928" s="43"/>
      <c r="B928" s="43"/>
      <c r="C928" s="43"/>
      <c r="D928" s="43"/>
      <c r="E928" s="43"/>
      <c r="F928" s="43"/>
      <c r="G928" s="90"/>
      <c r="H928" s="43"/>
      <c r="I928" s="43"/>
      <c r="J928" s="43"/>
      <c r="K928" s="43"/>
      <c r="L928" s="43"/>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c r="AK928" s="43"/>
      <c r="AL928" s="43"/>
      <c r="AM928" s="43"/>
    </row>
    <row r="929" spans="1:39" ht="15.75" customHeight="1">
      <c r="A929" s="43"/>
      <c r="B929" s="43"/>
      <c r="C929" s="43"/>
      <c r="D929" s="43"/>
      <c r="E929" s="43"/>
      <c r="F929" s="43"/>
      <c r="G929" s="90"/>
      <c r="H929" s="43"/>
      <c r="I929" s="43"/>
      <c r="J929" s="43"/>
      <c r="K929" s="43"/>
      <c r="L929" s="43"/>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c r="AK929" s="43"/>
      <c r="AL929" s="43"/>
      <c r="AM929" s="43"/>
    </row>
    <row r="930" spans="1:39" ht="15.75" customHeight="1">
      <c r="A930" s="43"/>
      <c r="B930" s="43"/>
      <c r="C930" s="43"/>
      <c r="D930" s="43"/>
      <c r="E930" s="43"/>
      <c r="F930" s="43"/>
      <c r="G930" s="90"/>
      <c r="H930" s="43"/>
      <c r="I930" s="43"/>
      <c r="J930" s="43"/>
      <c r="K930" s="43"/>
      <c r="L930" s="43"/>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c r="AK930" s="43"/>
      <c r="AL930" s="43"/>
      <c r="AM930" s="43"/>
    </row>
    <row r="931" spans="1:39" ht="15.75" customHeight="1">
      <c r="A931" s="43"/>
      <c r="B931" s="43"/>
      <c r="C931" s="43"/>
      <c r="D931" s="43"/>
      <c r="E931" s="43"/>
      <c r="F931" s="43"/>
      <c r="G931" s="90"/>
      <c r="H931" s="43"/>
      <c r="I931" s="43"/>
      <c r="J931" s="43"/>
      <c r="K931" s="43"/>
      <c r="L931" s="43"/>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c r="AK931" s="43"/>
      <c r="AL931" s="43"/>
      <c r="AM931" s="43"/>
    </row>
    <row r="932" spans="1:39" ht="15.75" customHeight="1">
      <c r="A932" s="43"/>
      <c r="B932" s="43"/>
      <c r="C932" s="43"/>
      <c r="D932" s="43"/>
      <c r="E932" s="43"/>
      <c r="F932" s="43"/>
      <c r="G932" s="90"/>
      <c r="H932" s="43"/>
      <c r="I932" s="43"/>
      <c r="J932" s="43"/>
      <c r="K932" s="43"/>
      <c r="L932" s="43"/>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c r="AK932" s="43"/>
      <c r="AL932" s="43"/>
      <c r="AM932" s="43"/>
    </row>
    <row r="933" spans="1:39" ht="15.75" customHeight="1">
      <c r="A933" s="43"/>
      <c r="B933" s="43"/>
      <c r="C933" s="43"/>
      <c r="D933" s="43"/>
      <c r="E933" s="43"/>
      <c r="F933" s="43"/>
      <c r="G933" s="90"/>
      <c r="H933" s="43"/>
      <c r="I933" s="43"/>
      <c r="J933" s="43"/>
      <c r="K933" s="43"/>
      <c r="L933" s="43"/>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c r="AK933" s="43"/>
      <c r="AL933" s="43"/>
      <c r="AM933" s="43"/>
    </row>
    <row r="934" spans="1:39" ht="15.75" customHeight="1">
      <c r="A934" s="43"/>
      <c r="B934" s="43"/>
      <c r="C934" s="43"/>
      <c r="D934" s="43"/>
      <c r="E934" s="43"/>
      <c r="F934" s="43"/>
      <c r="G934" s="90"/>
      <c r="H934" s="43"/>
      <c r="I934" s="43"/>
      <c r="J934" s="43"/>
      <c r="K934" s="43"/>
      <c r="L934" s="43"/>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c r="AK934" s="43"/>
      <c r="AL934" s="43"/>
      <c r="AM934" s="43"/>
    </row>
    <row r="935" spans="1:39" ht="15.75" customHeight="1">
      <c r="A935" s="43"/>
      <c r="B935" s="43"/>
      <c r="C935" s="43"/>
      <c r="D935" s="43"/>
      <c r="E935" s="43"/>
      <c r="F935" s="43"/>
      <c r="G935" s="90"/>
      <c r="H935" s="43"/>
      <c r="I935" s="43"/>
      <c r="J935" s="43"/>
      <c r="K935" s="43"/>
      <c r="L935" s="43"/>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c r="AK935" s="43"/>
      <c r="AL935" s="43"/>
      <c r="AM935" s="43"/>
    </row>
    <row r="936" spans="1:39" ht="15.75" customHeight="1">
      <c r="A936" s="43"/>
      <c r="B936" s="43"/>
      <c r="C936" s="43"/>
      <c r="D936" s="43"/>
      <c r="E936" s="43"/>
      <c r="F936" s="43"/>
      <c r="G936" s="90"/>
      <c r="H936" s="43"/>
      <c r="I936" s="43"/>
      <c r="J936" s="43"/>
      <c r="K936" s="43"/>
      <c r="L936" s="43"/>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c r="AK936" s="43"/>
      <c r="AL936" s="43"/>
      <c r="AM936" s="43"/>
    </row>
    <row r="937" spans="1:39" ht="15.75" customHeight="1">
      <c r="A937" s="43"/>
      <c r="B937" s="43"/>
      <c r="C937" s="43"/>
      <c r="D937" s="43"/>
      <c r="E937" s="43"/>
      <c r="F937" s="43"/>
      <c r="G937" s="90"/>
      <c r="H937" s="43"/>
      <c r="I937" s="43"/>
      <c r="J937" s="43"/>
      <c r="K937" s="43"/>
      <c r="L937" s="43"/>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c r="AK937" s="43"/>
      <c r="AL937" s="43"/>
      <c r="AM937" s="43"/>
    </row>
    <row r="938" spans="1:39" ht="15.75" customHeight="1">
      <c r="A938" s="43"/>
      <c r="B938" s="43"/>
      <c r="C938" s="43"/>
      <c r="D938" s="43"/>
      <c r="E938" s="43"/>
      <c r="F938" s="43"/>
      <c r="G938" s="90"/>
      <c r="H938" s="43"/>
      <c r="I938" s="43"/>
      <c r="J938" s="43"/>
      <c r="K938" s="43"/>
      <c r="L938" s="43"/>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c r="AK938" s="43"/>
      <c r="AL938" s="43"/>
      <c r="AM938" s="43"/>
    </row>
    <row r="939" spans="1:39" ht="15.75" customHeight="1">
      <c r="A939" s="43"/>
      <c r="B939" s="43"/>
      <c r="C939" s="43"/>
      <c r="D939" s="43"/>
      <c r="E939" s="43"/>
      <c r="F939" s="43"/>
      <c r="G939" s="90"/>
      <c r="H939" s="43"/>
      <c r="I939" s="43"/>
      <c r="J939" s="43"/>
      <c r="K939" s="43"/>
      <c r="L939" s="43"/>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c r="AK939" s="43"/>
      <c r="AL939" s="43"/>
      <c r="AM939" s="43"/>
    </row>
    <row r="940" spans="1:39" ht="15.75" customHeight="1">
      <c r="A940" s="43"/>
      <c r="B940" s="43"/>
      <c r="C940" s="43"/>
      <c r="D940" s="43"/>
      <c r="E940" s="43"/>
      <c r="F940" s="43"/>
      <c r="G940" s="90"/>
      <c r="H940" s="43"/>
      <c r="I940" s="43"/>
      <c r="J940" s="43"/>
      <c r="K940" s="43"/>
      <c r="L940" s="43"/>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c r="AK940" s="43"/>
      <c r="AL940" s="43"/>
      <c r="AM940" s="43"/>
    </row>
    <row r="941" spans="1:39" ht="15.75" customHeight="1">
      <c r="A941" s="43"/>
      <c r="B941" s="43"/>
      <c r="C941" s="43"/>
      <c r="D941" s="43"/>
      <c r="E941" s="43"/>
      <c r="F941" s="43"/>
      <c r="G941" s="90"/>
      <c r="H941" s="43"/>
      <c r="I941" s="43"/>
      <c r="J941" s="43"/>
      <c r="K941" s="43"/>
      <c r="L941" s="43"/>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c r="AK941" s="43"/>
      <c r="AL941" s="43"/>
      <c r="AM941" s="43"/>
    </row>
    <row r="942" spans="1:39" ht="15.75" customHeight="1">
      <c r="A942" s="43"/>
      <c r="B942" s="43"/>
      <c r="C942" s="43"/>
      <c r="D942" s="43"/>
      <c r="E942" s="43"/>
      <c r="F942" s="43"/>
      <c r="G942" s="90"/>
      <c r="H942" s="43"/>
      <c r="I942" s="43"/>
      <c r="J942" s="43"/>
      <c r="K942" s="43"/>
      <c r="L942" s="43"/>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c r="AK942" s="43"/>
      <c r="AL942" s="43"/>
      <c r="AM942" s="43"/>
    </row>
    <row r="943" spans="1:39" ht="15.75" customHeight="1">
      <c r="A943" s="43"/>
      <c r="B943" s="43"/>
      <c r="C943" s="43"/>
      <c r="D943" s="43"/>
      <c r="E943" s="43"/>
      <c r="F943" s="43"/>
      <c r="G943" s="90"/>
      <c r="H943" s="43"/>
      <c r="I943" s="43"/>
      <c r="J943" s="43"/>
      <c r="K943" s="43"/>
      <c r="L943" s="43"/>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c r="AK943" s="43"/>
      <c r="AL943" s="43"/>
      <c r="AM943" s="43"/>
    </row>
    <row r="944" spans="1:39" ht="15.75" customHeight="1">
      <c r="A944" s="43"/>
      <c r="B944" s="43"/>
      <c r="C944" s="43"/>
      <c r="D944" s="43"/>
      <c r="E944" s="43"/>
      <c r="F944" s="43"/>
      <c r="G944" s="90"/>
      <c r="H944" s="43"/>
      <c r="I944" s="43"/>
      <c r="J944" s="43"/>
      <c r="K944" s="43"/>
      <c r="L944" s="43"/>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c r="AK944" s="43"/>
      <c r="AL944" s="43"/>
      <c r="AM944" s="43"/>
    </row>
    <row r="945" spans="1:39" ht="15.75" customHeight="1">
      <c r="A945" s="43"/>
      <c r="B945" s="43"/>
      <c r="C945" s="43"/>
      <c r="D945" s="43"/>
      <c r="E945" s="43"/>
      <c r="F945" s="43"/>
      <c r="G945" s="90"/>
      <c r="H945" s="43"/>
      <c r="I945" s="43"/>
      <c r="J945" s="43"/>
      <c r="K945" s="43"/>
      <c r="L945" s="43"/>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c r="AK945" s="43"/>
      <c r="AL945" s="43"/>
      <c r="AM945" s="43"/>
    </row>
    <row r="946" spans="1:39" ht="15.75" customHeight="1">
      <c r="A946" s="43"/>
      <c r="B946" s="43"/>
      <c r="C946" s="43"/>
      <c r="D946" s="43"/>
      <c r="E946" s="43"/>
      <c r="F946" s="43"/>
      <c r="G946" s="90"/>
      <c r="H946" s="43"/>
      <c r="I946" s="43"/>
      <c r="J946" s="43"/>
      <c r="K946" s="43"/>
      <c r="L946" s="43"/>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c r="AK946" s="43"/>
      <c r="AL946" s="43"/>
      <c r="AM946" s="43"/>
    </row>
    <row r="947" spans="1:39" ht="15.75" customHeight="1">
      <c r="A947" s="43"/>
      <c r="B947" s="43"/>
      <c r="C947" s="43"/>
      <c r="D947" s="43"/>
      <c r="E947" s="43"/>
      <c r="F947" s="43"/>
      <c r="G947" s="90"/>
      <c r="H947" s="43"/>
      <c r="I947" s="43"/>
      <c r="J947" s="43"/>
      <c r="K947" s="43"/>
      <c r="L947" s="43"/>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c r="AK947" s="43"/>
      <c r="AL947" s="43"/>
      <c r="AM947" s="43"/>
    </row>
    <row r="948" spans="1:39" ht="15.75" customHeight="1">
      <c r="A948" s="43"/>
      <c r="B948" s="43"/>
      <c r="C948" s="43"/>
      <c r="D948" s="43"/>
      <c r="E948" s="43"/>
      <c r="F948" s="43"/>
      <c r="G948" s="90"/>
      <c r="H948" s="43"/>
      <c r="I948" s="43"/>
      <c r="J948" s="43"/>
      <c r="K948" s="43"/>
      <c r="L948" s="43"/>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c r="AK948" s="43"/>
      <c r="AL948" s="43"/>
      <c r="AM948" s="43"/>
    </row>
    <row r="949" spans="1:39" ht="15.75" customHeight="1">
      <c r="A949" s="43"/>
      <c r="B949" s="43"/>
      <c r="C949" s="43"/>
      <c r="D949" s="43"/>
      <c r="E949" s="43"/>
      <c r="F949" s="43"/>
      <c r="G949" s="90"/>
      <c r="H949" s="43"/>
      <c r="I949" s="43"/>
      <c r="J949" s="43"/>
      <c r="K949" s="43"/>
      <c r="L949" s="43"/>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c r="AK949" s="43"/>
      <c r="AL949" s="43"/>
      <c r="AM949" s="43"/>
    </row>
    <row r="950" spans="1:39" ht="15.75" customHeight="1">
      <c r="A950" s="43"/>
      <c r="B950" s="43"/>
      <c r="C950" s="43"/>
      <c r="D950" s="43"/>
      <c r="E950" s="43"/>
      <c r="F950" s="43"/>
      <c r="G950" s="90"/>
      <c r="H950" s="43"/>
      <c r="I950" s="43"/>
      <c r="J950" s="43"/>
      <c r="K950" s="43"/>
      <c r="L950" s="43"/>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c r="AK950" s="43"/>
      <c r="AL950" s="43"/>
      <c r="AM950" s="43"/>
    </row>
    <row r="951" spans="1:39" ht="15.75" customHeight="1">
      <c r="A951" s="43"/>
      <c r="B951" s="43"/>
      <c r="C951" s="43"/>
      <c r="D951" s="43"/>
      <c r="E951" s="43"/>
      <c r="F951" s="43"/>
      <c r="G951" s="90"/>
      <c r="H951" s="43"/>
      <c r="I951" s="43"/>
      <c r="J951" s="43"/>
      <c r="K951" s="43"/>
      <c r="L951" s="43"/>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c r="AK951" s="43"/>
      <c r="AL951" s="43"/>
      <c r="AM951" s="43"/>
    </row>
    <row r="952" spans="1:39" ht="15.75" customHeight="1">
      <c r="A952" s="43"/>
      <c r="B952" s="43"/>
      <c r="C952" s="43"/>
      <c r="D952" s="43"/>
      <c r="E952" s="43"/>
      <c r="F952" s="43"/>
      <c r="G952" s="90"/>
      <c r="H952" s="43"/>
      <c r="I952" s="43"/>
      <c r="J952" s="43"/>
      <c r="K952" s="43"/>
      <c r="L952" s="43"/>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c r="AK952" s="43"/>
      <c r="AL952" s="43"/>
      <c r="AM952" s="43"/>
    </row>
    <row r="953" spans="1:39" ht="15.75" customHeight="1">
      <c r="A953" s="43"/>
      <c r="B953" s="43"/>
      <c r="C953" s="43"/>
      <c r="D953" s="43"/>
      <c r="E953" s="43"/>
      <c r="F953" s="43"/>
      <c r="G953" s="90"/>
      <c r="H953" s="43"/>
      <c r="I953" s="43"/>
      <c r="J953" s="43"/>
      <c r="K953" s="43"/>
      <c r="L953" s="43"/>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c r="AK953" s="43"/>
      <c r="AL953" s="43"/>
      <c r="AM953" s="43"/>
    </row>
    <row r="954" spans="1:39" ht="15.75" customHeight="1">
      <c r="A954" s="43"/>
      <c r="B954" s="43"/>
      <c r="C954" s="43"/>
      <c r="D954" s="43"/>
      <c r="E954" s="43"/>
      <c r="F954" s="43"/>
      <c r="G954" s="90"/>
      <c r="H954" s="43"/>
      <c r="I954" s="43"/>
      <c r="J954" s="43"/>
      <c r="K954" s="43"/>
      <c r="L954" s="43"/>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c r="AK954" s="43"/>
      <c r="AL954" s="43"/>
      <c r="AM954" s="43"/>
    </row>
    <row r="955" spans="1:39" ht="15.75" customHeight="1">
      <c r="A955" s="43"/>
      <c r="B955" s="43"/>
      <c r="C955" s="43"/>
      <c r="D955" s="43"/>
      <c r="E955" s="43"/>
      <c r="F955" s="43"/>
      <c r="G955" s="90"/>
      <c r="H955" s="43"/>
      <c r="I955" s="43"/>
      <c r="J955" s="43"/>
      <c r="K955" s="43"/>
      <c r="L955" s="43"/>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c r="AK955" s="43"/>
      <c r="AL955" s="43"/>
      <c r="AM955" s="43"/>
    </row>
    <row r="956" spans="1:39" ht="15.75" customHeight="1">
      <c r="A956" s="43"/>
      <c r="B956" s="43"/>
      <c r="C956" s="43"/>
      <c r="D956" s="43"/>
      <c r="E956" s="43"/>
      <c r="F956" s="43"/>
      <c r="G956" s="90"/>
      <c r="H956" s="43"/>
      <c r="I956" s="43"/>
      <c r="J956" s="43"/>
      <c r="K956" s="43"/>
      <c r="L956" s="43"/>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c r="AK956" s="43"/>
      <c r="AL956" s="43"/>
      <c r="AM956" s="43"/>
    </row>
    <row r="957" spans="1:39" ht="15.75" customHeight="1">
      <c r="A957" s="43"/>
      <c r="B957" s="43"/>
      <c r="C957" s="43"/>
      <c r="D957" s="43"/>
      <c r="E957" s="43"/>
      <c r="F957" s="43"/>
      <c r="G957" s="90"/>
      <c r="H957" s="43"/>
      <c r="I957" s="43"/>
      <c r="J957" s="43"/>
      <c r="K957" s="43"/>
      <c r="L957" s="43"/>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c r="AK957" s="43"/>
      <c r="AL957" s="43"/>
      <c r="AM957" s="43"/>
    </row>
    <row r="958" spans="1:39" ht="15.75" customHeight="1">
      <c r="A958" s="43"/>
      <c r="B958" s="43"/>
      <c r="C958" s="43"/>
      <c r="D958" s="43"/>
      <c r="E958" s="43"/>
      <c r="F958" s="43"/>
      <c r="G958" s="90"/>
      <c r="H958" s="43"/>
      <c r="I958" s="43"/>
      <c r="J958" s="43"/>
      <c r="K958" s="43"/>
      <c r="L958" s="43"/>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c r="AK958" s="43"/>
      <c r="AL958" s="43"/>
      <c r="AM958" s="43"/>
    </row>
    <row r="959" spans="1:39" ht="15.75" customHeight="1">
      <c r="A959" s="43"/>
      <c r="B959" s="43"/>
      <c r="C959" s="43"/>
      <c r="D959" s="43"/>
      <c r="E959" s="43"/>
      <c r="F959" s="43"/>
      <c r="G959" s="90"/>
      <c r="H959" s="43"/>
      <c r="I959" s="43"/>
      <c r="J959" s="43"/>
      <c r="K959" s="43"/>
      <c r="L959" s="43"/>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c r="AK959" s="43"/>
      <c r="AL959" s="43"/>
      <c r="AM959" s="43"/>
    </row>
    <row r="960" spans="1:39" ht="15.75" customHeight="1">
      <c r="A960" s="43"/>
      <c r="B960" s="43"/>
      <c r="C960" s="43"/>
      <c r="D960" s="43"/>
      <c r="E960" s="43"/>
      <c r="F960" s="43"/>
      <c r="G960" s="90"/>
      <c r="H960" s="43"/>
      <c r="I960" s="43"/>
      <c r="J960" s="43"/>
      <c r="K960" s="43"/>
      <c r="L960" s="43"/>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c r="AK960" s="43"/>
      <c r="AL960" s="43"/>
      <c r="AM960" s="43"/>
    </row>
    <row r="961" spans="1:39" ht="15.75" customHeight="1">
      <c r="A961" s="43"/>
      <c r="B961" s="43"/>
      <c r="C961" s="43"/>
      <c r="D961" s="43"/>
      <c r="E961" s="43"/>
      <c r="F961" s="43"/>
      <c r="G961" s="90"/>
      <c r="H961" s="43"/>
      <c r="I961" s="43"/>
      <c r="J961" s="43"/>
      <c r="K961" s="43"/>
      <c r="L961" s="43"/>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c r="AK961" s="43"/>
      <c r="AL961" s="43"/>
      <c r="AM961" s="43"/>
    </row>
    <row r="962" spans="1:39" ht="15.75" customHeight="1">
      <c r="A962" s="43"/>
      <c r="B962" s="43"/>
      <c r="C962" s="43"/>
      <c r="D962" s="43"/>
      <c r="E962" s="43"/>
      <c r="F962" s="43"/>
      <c r="G962" s="90"/>
      <c r="H962" s="43"/>
      <c r="I962" s="43"/>
      <c r="J962" s="43"/>
      <c r="K962" s="43"/>
      <c r="L962" s="43"/>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c r="AK962" s="43"/>
      <c r="AL962" s="43"/>
      <c r="AM962" s="43"/>
    </row>
    <row r="963" spans="1:39" ht="15.75" customHeight="1">
      <c r="A963" s="43"/>
      <c r="B963" s="43"/>
      <c r="C963" s="43"/>
      <c r="D963" s="43"/>
      <c r="E963" s="43"/>
      <c r="F963" s="43"/>
      <c r="G963" s="90"/>
      <c r="H963" s="43"/>
      <c r="I963" s="43"/>
      <c r="J963" s="43"/>
      <c r="K963" s="43"/>
      <c r="L963" s="43"/>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c r="AK963" s="43"/>
      <c r="AL963" s="43"/>
      <c r="AM963" s="43"/>
    </row>
    <row r="964" spans="1:39" ht="15.75" customHeight="1">
      <c r="A964" s="43"/>
      <c r="B964" s="43"/>
      <c r="C964" s="43"/>
      <c r="D964" s="43"/>
      <c r="E964" s="43"/>
      <c r="F964" s="43"/>
      <c r="G964" s="90"/>
      <c r="H964" s="43"/>
      <c r="I964" s="43"/>
      <c r="J964" s="43"/>
      <c r="K964" s="43"/>
      <c r="L964" s="43"/>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c r="AK964" s="43"/>
      <c r="AL964" s="43"/>
      <c r="AM964" s="43"/>
    </row>
    <row r="965" spans="1:39" ht="15.75" customHeight="1">
      <c r="A965" s="43"/>
      <c r="B965" s="43"/>
      <c r="C965" s="43"/>
      <c r="D965" s="43"/>
      <c r="E965" s="43"/>
      <c r="F965" s="43"/>
      <c r="G965" s="90"/>
      <c r="H965" s="43"/>
      <c r="I965" s="43"/>
      <c r="J965" s="43"/>
      <c r="K965" s="43"/>
      <c r="L965" s="43"/>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c r="AK965" s="43"/>
      <c r="AL965" s="43"/>
      <c r="AM965" s="43"/>
    </row>
    <row r="966" spans="1:39" ht="15.75" customHeight="1">
      <c r="A966" s="43"/>
      <c r="B966" s="43"/>
      <c r="C966" s="43"/>
      <c r="D966" s="43"/>
      <c r="E966" s="43"/>
      <c r="F966" s="43"/>
      <c r="G966" s="90"/>
      <c r="H966" s="43"/>
      <c r="I966" s="43"/>
      <c r="J966" s="43"/>
      <c r="K966" s="43"/>
      <c r="L966" s="43"/>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c r="AK966" s="43"/>
      <c r="AL966" s="43"/>
      <c r="AM966" s="43"/>
    </row>
    <row r="967" spans="1:39" ht="15.75" customHeight="1">
      <c r="A967" s="43"/>
      <c r="B967" s="43"/>
      <c r="C967" s="43"/>
      <c r="D967" s="43"/>
      <c r="E967" s="43"/>
      <c r="F967" s="43"/>
      <c r="G967" s="90"/>
      <c r="H967" s="43"/>
      <c r="I967" s="43"/>
      <c r="J967" s="43"/>
      <c r="K967" s="43"/>
      <c r="L967" s="43"/>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c r="AK967" s="43"/>
      <c r="AL967" s="43"/>
      <c r="AM967" s="43"/>
    </row>
    <row r="968" spans="1:39" ht="15.75" customHeight="1">
      <c r="A968" s="43"/>
      <c r="B968" s="43"/>
      <c r="C968" s="43"/>
      <c r="D968" s="43"/>
      <c r="E968" s="43"/>
      <c r="F968" s="43"/>
      <c r="G968" s="90"/>
      <c r="H968" s="43"/>
      <c r="I968" s="43"/>
      <c r="J968" s="43"/>
      <c r="K968" s="43"/>
      <c r="L968" s="43"/>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c r="AK968" s="43"/>
      <c r="AL968" s="43"/>
      <c r="AM968" s="43"/>
    </row>
    <row r="969" spans="1:39" ht="15.75" customHeight="1">
      <c r="A969" s="43"/>
      <c r="B969" s="43"/>
      <c r="C969" s="43"/>
      <c r="D969" s="43"/>
      <c r="E969" s="43"/>
      <c r="F969" s="43"/>
      <c r="G969" s="90"/>
      <c r="H969" s="43"/>
      <c r="I969" s="43"/>
      <c r="J969" s="43"/>
      <c r="K969" s="43"/>
      <c r="L969" s="43"/>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c r="AK969" s="43"/>
      <c r="AL969" s="43"/>
      <c r="AM969" s="43"/>
    </row>
    <row r="970" spans="1:39" ht="15.75" customHeight="1">
      <c r="A970" s="43"/>
      <c r="B970" s="43"/>
      <c r="C970" s="43"/>
      <c r="D970" s="43"/>
      <c r="E970" s="43"/>
      <c r="F970" s="43"/>
      <c r="G970" s="90"/>
      <c r="H970" s="43"/>
      <c r="I970" s="43"/>
      <c r="J970" s="43"/>
      <c r="K970" s="43"/>
      <c r="L970" s="43"/>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c r="AK970" s="43"/>
      <c r="AL970" s="43"/>
      <c r="AM970" s="43"/>
    </row>
    <row r="971" spans="1:39" ht="15.75" customHeight="1">
      <c r="A971" s="43"/>
      <c r="B971" s="43"/>
      <c r="C971" s="43"/>
      <c r="D971" s="43"/>
      <c r="E971" s="43"/>
      <c r="F971" s="43"/>
      <c r="G971" s="90"/>
      <c r="H971" s="43"/>
      <c r="I971" s="43"/>
      <c r="J971" s="43"/>
      <c r="K971" s="43"/>
      <c r="L971" s="43"/>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c r="AK971" s="43"/>
      <c r="AL971" s="43"/>
      <c r="AM971" s="43"/>
    </row>
    <row r="972" spans="1:39" ht="15.75" customHeight="1">
      <c r="A972" s="43"/>
      <c r="B972" s="43"/>
      <c r="C972" s="43"/>
      <c r="D972" s="43"/>
      <c r="E972" s="43"/>
      <c r="F972" s="43"/>
      <c r="G972" s="90"/>
      <c r="H972" s="43"/>
      <c r="I972" s="43"/>
      <c r="J972" s="43"/>
      <c r="K972" s="43"/>
      <c r="L972" s="43"/>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c r="AK972" s="43"/>
      <c r="AL972" s="43"/>
      <c r="AM972" s="43"/>
    </row>
    <row r="973" spans="1:39" ht="15.75" customHeight="1">
      <c r="A973" s="43"/>
      <c r="B973" s="43"/>
      <c r="C973" s="43"/>
      <c r="D973" s="43"/>
      <c r="E973" s="43"/>
      <c r="F973" s="43"/>
      <c r="G973" s="90"/>
      <c r="H973" s="43"/>
      <c r="I973" s="43"/>
      <c r="J973" s="43"/>
      <c r="K973" s="43"/>
      <c r="L973" s="43"/>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c r="AK973" s="43"/>
      <c r="AL973" s="43"/>
      <c r="AM973" s="43"/>
    </row>
    <row r="974" spans="1:39" ht="15.75" customHeight="1">
      <c r="A974" s="43"/>
      <c r="B974" s="43"/>
      <c r="C974" s="43"/>
      <c r="D974" s="43"/>
      <c r="E974" s="43"/>
      <c r="F974" s="43"/>
      <c r="G974" s="90"/>
      <c r="H974" s="43"/>
      <c r="I974" s="43"/>
      <c r="J974" s="43"/>
      <c r="K974" s="43"/>
      <c r="L974" s="43"/>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c r="AK974" s="43"/>
      <c r="AL974" s="43"/>
      <c r="AM974" s="43"/>
    </row>
    <row r="975" spans="1:39" ht="15.75" customHeight="1">
      <c r="A975" s="43"/>
      <c r="B975" s="43"/>
      <c r="C975" s="43"/>
      <c r="D975" s="43"/>
      <c r="E975" s="43"/>
      <c r="F975" s="43"/>
      <c r="G975" s="90"/>
      <c r="H975" s="43"/>
      <c r="I975" s="43"/>
      <c r="J975" s="43"/>
      <c r="K975" s="43"/>
      <c r="L975" s="43"/>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c r="AK975" s="43"/>
      <c r="AL975" s="43"/>
      <c r="AM975" s="43"/>
    </row>
    <row r="976" spans="1:39" ht="15.75" customHeight="1">
      <c r="A976" s="43"/>
      <c r="B976" s="43"/>
      <c r="C976" s="43"/>
      <c r="D976" s="43"/>
      <c r="E976" s="43"/>
      <c r="F976" s="43"/>
      <c r="G976" s="90"/>
      <c r="H976" s="43"/>
      <c r="I976" s="43"/>
      <c r="J976" s="43"/>
      <c r="K976" s="43"/>
      <c r="L976" s="43"/>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c r="AK976" s="43"/>
      <c r="AL976" s="43"/>
      <c r="AM976" s="43"/>
    </row>
    <row r="977" spans="1:39" ht="15.75" customHeight="1">
      <c r="A977" s="43"/>
      <c r="B977" s="43"/>
      <c r="C977" s="43"/>
      <c r="D977" s="43"/>
      <c r="E977" s="43"/>
      <c r="F977" s="43"/>
      <c r="G977" s="90"/>
      <c r="H977" s="43"/>
      <c r="I977" s="43"/>
      <c r="J977" s="43"/>
      <c r="K977" s="43"/>
      <c r="L977" s="43"/>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c r="AK977" s="43"/>
      <c r="AL977" s="43"/>
      <c r="AM977" s="43"/>
    </row>
    <row r="978" spans="1:39" ht="15.75" customHeight="1">
      <c r="A978" s="43"/>
      <c r="B978" s="43"/>
      <c r="C978" s="43"/>
      <c r="D978" s="43"/>
      <c r="E978" s="43"/>
      <c r="F978" s="43"/>
      <c r="G978" s="90"/>
      <c r="H978" s="43"/>
      <c r="I978" s="43"/>
      <c r="J978" s="43"/>
      <c r="K978" s="43"/>
      <c r="L978" s="43"/>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c r="AK978" s="43"/>
      <c r="AL978" s="43"/>
      <c r="AM978" s="43"/>
    </row>
    <row r="979" spans="1:39" ht="15.75" customHeight="1">
      <c r="A979" s="43"/>
      <c r="B979" s="43"/>
      <c r="C979" s="43"/>
      <c r="D979" s="43"/>
      <c r="E979" s="43"/>
      <c r="F979" s="43"/>
      <c r="G979" s="90"/>
      <c r="H979" s="43"/>
      <c r="I979" s="43"/>
      <c r="J979" s="43"/>
      <c r="K979" s="43"/>
      <c r="L979" s="43"/>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c r="AK979" s="43"/>
      <c r="AL979" s="43"/>
      <c r="AM979" s="43"/>
    </row>
    <row r="980" spans="1:39" ht="15.75" customHeight="1">
      <c r="A980" s="43"/>
      <c r="B980" s="43"/>
      <c r="C980" s="43"/>
      <c r="D980" s="43"/>
      <c r="E980" s="43"/>
      <c r="F980" s="43"/>
      <c r="G980" s="90"/>
      <c r="H980" s="43"/>
      <c r="I980" s="43"/>
      <c r="J980" s="43"/>
      <c r="K980" s="43"/>
      <c r="L980" s="43"/>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c r="AK980" s="43"/>
      <c r="AL980" s="43"/>
      <c r="AM980" s="43"/>
    </row>
    <row r="981" spans="1:39" ht="15.75" customHeight="1">
      <c r="A981" s="43"/>
      <c r="B981" s="43"/>
      <c r="C981" s="43"/>
      <c r="D981" s="43"/>
      <c r="E981" s="43"/>
      <c r="F981" s="43"/>
      <c r="G981" s="90"/>
      <c r="H981" s="43"/>
      <c r="I981" s="43"/>
      <c r="J981" s="43"/>
      <c r="K981" s="43"/>
      <c r="L981" s="43"/>
      <c r="M981" s="43"/>
      <c r="N981" s="43"/>
      <c r="O981" s="43"/>
      <c r="P981" s="43"/>
      <c r="Q981" s="43"/>
      <c r="R981" s="43"/>
      <c r="S981" s="43"/>
      <c r="T981" s="43"/>
      <c r="U981" s="43"/>
      <c r="V981" s="43"/>
      <c r="W981" s="43"/>
      <c r="X981" s="43"/>
      <c r="Y981" s="43"/>
      <c r="Z981" s="43"/>
      <c r="AA981" s="43"/>
      <c r="AB981" s="43"/>
      <c r="AC981" s="43"/>
      <c r="AD981" s="43"/>
      <c r="AE981" s="43"/>
      <c r="AF981" s="43"/>
      <c r="AG981" s="43"/>
      <c r="AH981" s="43"/>
      <c r="AI981" s="43"/>
      <c r="AJ981" s="43"/>
      <c r="AK981" s="43"/>
      <c r="AL981" s="43"/>
      <c r="AM981" s="43"/>
    </row>
    <row r="982" spans="1:39" ht="15.75" customHeight="1">
      <c r="A982" s="43"/>
      <c r="B982" s="43"/>
      <c r="C982" s="43"/>
      <c r="D982" s="43"/>
      <c r="E982" s="43"/>
      <c r="F982" s="43"/>
      <c r="G982" s="90"/>
      <c r="H982" s="43"/>
      <c r="I982" s="43"/>
      <c r="J982" s="43"/>
      <c r="K982" s="43"/>
      <c r="L982" s="43"/>
      <c r="M982" s="43"/>
      <c r="N982" s="43"/>
      <c r="O982" s="43"/>
      <c r="P982" s="43"/>
      <c r="Q982" s="43"/>
      <c r="R982" s="43"/>
      <c r="S982" s="43"/>
      <c r="T982" s="43"/>
      <c r="U982" s="43"/>
      <c r="V982" s="43"/>
      <c r="W982" s="43"/>
      <c r="X982" s="43"/>
      <c r="Y982" s="43"/>
      <c r="Z982" s="43"/>
      <c r="AA982" s="43"/>
      <c r="AB982" s="43"/>
      <c r="AC982" s="43"/>
      <c r="AD982" s="43"/>
      <c r="AE982" s="43"/>
      <c r="AF982" s="43"/>
      <c r="AG982" s="43"/>
      <c r="AH982" s="43"/>
      <c r="AI982" s="43"/>
      <c r="AJ982" s="43"/>
      <c r="AK982" s="43"/>
      <c r="AL982" s="43"/>
      <c r="AM982" s="43"/>
    </row>
    <row r="983" spans="1:39" ht="15.75" customHeight="1">
      <c r="A983" s="43"/>
      <c r="B983" s="43"/>
      <c r="C983" s="43"/>
      <c r="D983" s="43"/>
      <c r="E983" s="43"/>
      <c r="F983" s="43"/>
      <c r="G983" s="90"/>
      <c r="H983" s="43"/>
      <c r="I983" s="43"/>
      <c r="J983" s="43"/>
      <c r="K983" s="43"/>
      <c r="L983" s="43"/>
      <c r="M983" s="43"/>
      <c r="N983" s="43"/>
      <c r="O983" s="43"/>
      <c r="P983" s="43"/>
      <c r="Q983" s="43"/>
      <c r="R983" s="43"/>
      <c r="S983" s="43"/>
      <c r="T983" s="43"/>
      <c r="U983" s="43"/>
      <c r="V983" s="43"/>
      <c r="W983" s="43"/>
      <c r="X983" s="43"/>
      <c r="Y983" s="43"/>
      <c r="Z983" s="43"/>
      <c r="AA983" s="43"/>
      <c r="AB983" s="43"/>
      <c r="AC983" s="43"/>
      <c r="AD983" s="43"/>
      <c r="AE983" s="43"/>
      <c r="AF983" s="43"/>
      <c r="AG983" s="43"/>
      <c r="AH983" s="43"/>
      <c r="AI983" s="43"/>
      <c r="AJ983" s="43"/>
      <c r="AK983" s="43"/>
      <c r="AL983" s="43"/>
      <c r="AM983" s="43"/>
    </row>
    <row r="984" spans="1:39" ht="15.75" customHeight="1">
      <c r="A984" s="43"/>
      <c r="B984" s="43"/>
      <c r="C984" s="43"/>
      <c r="D984" s="43"/>
      <c r="E984" s="43"/>
      <c r="F984" s="43"/>
      <c r="G984" s="90"/>
      <c r="H984" s="43"/>
      <c r="I984" s="43"/>
      <c r="J984" s="43"/>
      <c r="K984" s="43"/>
      <c r="L984" s="43"/>
      <c r="M984" s="43"/>
      <c r="N984" s="43"/>
      <c r="O984" s="43"/>
      <c r="P984" s="43"/>
      <c r="Q984" s="43"/>
      <c r="R984" s="43"/>
      <c r="S984" s="43"/>
      <c r="T984" s="43"/>
      <c r="U984" s="43"/>
      <c r="V984" s="43"/>
      <c r="W984" s="43"/>
      <c r="X984" s="43"/>
      <c r="Y984" s="43"/>
      <c r="Z984" s="43"/>
      <c r="AA984" s="43"/>
      <c r="AB984" s="43"/>
      <c r="AC984" s="43"/>
      <c r="AD984" s="43"/>
      <c r="AE984" s="43"/>
      <c r="AF984" s="43"/>
      <c r="AG984" s="43"/>
      <c r="AH984" s="43"/>
      <c r="AI984" s="43"/>
      <c r="AJ984" s="43"/>
      <c r="AK984" s="43"/>
      <c r="AL984" s="43"/>
      <c r="AM984" s="43"/>
    </row>
    <row r="985" spans="1:39" ht="15.75" customHeight="1">
      <c r="A985" s="43"/>
      <c r="B985" s="43"/>
      <c r="C985" s="43"/>
      <c r="D985" s="43"/>
      <c r="E985" s="43"/>
      <c r="F985" s="43"/>
      <c r="G985" s="90"/>
      <c r="H985" s="43"/>
      <c r="I985" s="43"/>
      <c r="J985" s="43"/>
      <c r="K985" s="43"/>
      <c r="L985" s="43"/>
      <c r="M985" s="43"/>
      <c r="N985" s="43"/>
      <c r="O985" s="43"/>
      <c r="P985" s="43"/>
      <c r="Q985" s="43"/>
      <c r="R985" s="43"/>
      <c r="S985" s="43"/>
      <c r="T985" s="43"/>
      <c r="U985" s="43"/>
      <c r="V985" s="43"/>
      <c r="W985" s="43"/>
      <c r="X985" s="43"/>
      <c r="Y985" s="43"/>
      <c r="Z985" s="43"/>
      <c r="AA985" s="43"/>
      <c r="AB985" s="43"/>
      <c r="AC985" s="43"/>
      <c r="AD985" s="43"/>
      <c r="AE985" s="43"/>
      <c r="AF985" s="43"/>
      <c r="AG985" s="43"/>
      <c r="AH985" s="43"/>
      <c r="AI985" s="43"/>
      <c r="AJ985" s="43"/>
      <c r="AK985" s="43"/>
      <c r="AL985" s="43"/>
      <c r="AM985" s="43"/>
    </row>
    <row r="986" spans="1:39" ht="15.75" customHeight="1">
      <c r="A986" s="43"/>
      <c r="B986" s="43"/>
      <c r="C986" s="43"/>
      <c r="D986" s="43"/>
      <c r="E986" s="43"/>
      <c r="F986" s="43"/>
      <c r="G986" s="90"/>
      <c r="H986" s="43"/>
      <c r="I986" s="43"/>
      <c r="J986" s="43"/>
      <c r="K986" s="43"/>
      <c r="L986" s="43"/>
      <c r="M986" s="43"/>
      <c r="N986" s="43"/>
      <c r="O986" s="43"/>
      <c r="P986" s="43"/>
      <c r="Q986" s="43"/>
      <c r="R986" s="43"/>
      <c r="S986" s="43"/>
      <c r="T986" s="43"/>
      <c r="U986" s="43"/>
      <c r="V986" s="43"/>
      <c r="W986" s="43"/>
      <c r="X986" s="43"/>
      <c r="Y986" s="43"/>
      <c r="Z986" s="43"/>
      <c r="AA986" s="43"/>
      <c r="AB986" s="43"/>
      <c r="AC986" s="43"/>
      <c r="AD986" s="43"/>
      <c r="AE986" s="43"/>
      <c r="AF986" s="43"/>
      <c r="AG986" s="43"/>
      <c r="AH986" s="43"/>
      <c r="AI986" s="43"/>
      <c r="AJ986" s="43"/>
      <c r="AK986" s="43"/>
      <c r="AL986" s="43"/>
      <c r="AM986" s="43"/>
    </row>
    <row r="987" spans="1:39" ht="15.75" customHeight="1">
      <c r="A987" s="43"/>
      <c r="B987" s="43"/>
      <c r="C987" s="43"/>
      <c r="D987" s="43"/>
      <c r="E987" s="43"/>
      <c r="F987" s="43"/>
      <c r="G987" s="90"/>
      <c r="H987" s="43"/>
      <c r="I987" s="43"/>
      <c r="J987" s="43"/>
      <c r="K987" s="43"/>
      <c r="L987" s="43"/>
      <c r="M987" s="43"/>
      <c r="N987" s="43"/>
      <c r="O987" s="43"/>
      <c r="P987" s="43"/>
      <c r="Q987" s="43"/>
      <c r="R987" s="43"/>
      <c r="S987" s="43"/>
      <c r="T987" s="43"/>
      <c r="U987" s="43"/>
      <c r="V987" s="43"/>
      <c r="W987" s="43"/>
      <c r="X987" s="43"/>
      <c r="Y987" s="43"/>
      <c r="Z987" s="43"/>
      <c r="AA987" s="43"/>
      <c r="AB987" s="43"/>
      <c r="AC987" s="43"/>
      <c r="AD987" s="43"/>
      <c r="AE987" s="43"/>
      <c r="AF987" s="43"/>
      <c r="AG987" s="43"/>
      <c r="AH987" s="43"/>
      <c r="AI987" s="43"/>
      <c r="AJ987" s="43"/>
      <c r="AK987" s="43"/>
      <c r="AL987" s="43"/>
      <c r="AM987" s="43"/>
    </row>
    <row r="988" spans="1:39" ht="15.75" customHeight="1">
      <c r="A988" s="43"/>
      <c r="B988" s="43"/>
      <c r="C988" s="43"/>
      <c r="D988" s="43"/>
      <c r="E988" s="43"/>
      <c r="F988" s="43"/>
      <c r="G988" s="90"/>
      <c r="H988" s="43"/>
      <c r="I988" s="43"/>
      <c r="J988" s="43"/>
      <c r="K988" s="43"/>
      <c r="L988" s="43"/>
      <c r="M988" s="43"/>
      <c r="N988" s="43"/>
      <c r="O988" s="43"/>
      <c r="P988" s="43"/>
      <c r="Q988" s="43"/>
      <c r="R988" s="43"/>
      <c r="S988" s="43"/>
      <c r="T988" s="43"/>
      <c r="U988" s="43"/>
      <c r="V988" s="43"/>
      <c r="W988" s="43"/>
      <c r="X988" s="43"/>
      <c r="Y988" s="43"/>
      <c r="Z988" s="43"/>
      <c r="AA988" s="43"/>
      <c r="AB988" s="43"/>
      <c r="AC988" s="43"/>
      <c r="AD988" s="43"/>
      <c r="AE988" s="43"/>
      <c r="AF988" s="43"/>
      <c r="AG988" s="43"/>
      <c r="AH988" s="43"/>
      <c r="AI988" s="43"/>
      <c r="AJ988" s="43"/>
      <c r="AK988" s="43"/>
      <c r="AL988" s="43"/>
      <c r="AM988" s="43"/>
    </row>
    <row r="989" spans="1:39" ht="15.75" customHeight="1">
      <c r="A989" s="43"/>
      <c r="B989" s="43"/>
      <c r="C989" s="43"/>
      <c r="D989" s="43"/>
      <c r="E989" s="43"/>
      <c r="F989" s="43"/>
      <c r="G989" s="90"/>
      <c r="H989" s="43"/>
      <c r="I989" s="43"/>
      <c r="J989" s="43"/>
      <c r="K989" s="43"/>
      <c r="L989" s="43"/>
      <c r="M989" s="43"/>
      <c r="N989" s="43"/>
      <c r="O989" s="43"/>
      <c r="P989" s="43"/>
      <c r="Q989" s="43"/>
      <c r="R989" s="43"/>
      <c r="S989" s="43"/>
      <c r="T989" s="43"/>
      <c r="U989" s="43"/>
      <c r="V989" s="43"/>
      <c r="W989" s="43"/>
      <c r="X989" s="43"/>
      <c r="Y989" s="43"/>
      <c r="Z989" s="43"/>
      <c r="AA989" s="43"/>
      <c r="AB989" s="43"/>
      <c r="AC989" s="43"/>
      <c r="AD989" s="43"/>
      <c r="AE989" s="43"/>
      <c r="AF989" s="43"/>
      <c r="AG989" s="43"/>
      <c r="AH989" s="43"/>
      <c r="AI989" s="43"/>
      <c r="AJ989" s="43"/>
      <c r="AK989" s="43"/>
      <c r="AL989" s="43"/>
      <c r="AM989" s="43"/>
    </row>
    <row r="990" spans="1:39" ht="15.75" customHeight="1">
      <c r="A990" s="43"/>
      <c r="B990" s="43"/>
      <c r="C990" s="43"/>
      <c r="D990" s="43"/>
      <c r="E990" s="43"/>
      <c r="F990" s="43"/>
      <c r="G990" s="90"/>
      <c r="H990" s="43"/>
      <c r="I990" s="43"/>
      <c r="J990" s="43"/>
      <c r="K990" s="43"/>
      <c r="L990" s="43"/>
      <c r="M990" s="43"/>
      <c r="N990" s="43"/>
      <c r="O990" s="43"/>
      <c r="P990" s="43"/>
      <c r="Q990" s="43"/>
      <c r="R990" s="43"/>
      <c r="S990" s="43"/>
      <c r="T990" s="43"/>
      <c r="U990" s="43"/>
      <c r="V990" s="43"/>
      <c r="W990" s="43"/>
      <c r="X990" s="43"/>
      <c r="Y990" s="43"/>
      <c r="Z990" s="43"/>
      <c r="AA990" s="43"/>
      <c r="AB990" s="43"/>
      <c r="AC990" s="43"/>
      <c r="AD990" s="43"/>
      <c r="AE990" s="43"/>
      <c r="AF990" s="43"/>
      <c r="AG990" s="43"/>
      <c r="AH990" s="43"/>
      <c r="AI990" s="43"/>
      <c r="AJ990" s="43"/>
      <c r="AK990" s="43"/>
      <c r="AL990" s="43"/>
      <c r="AM990" s="43"/>
    </row>
    <row r="991" spans="1:39" ht="15.75" customHeight="1">
      <c r="A991" s="43"/>
      <c r="B991" s="43"/>
      <c r="C991" s="43"/>
      <c r="D991" s="43"/>
      <c r="E991" s="43"/>
      <c r="F991" s="43"/>
      <c r="G991" s="90"/>
      <c r="H991" s="43"/>
      <c r="I991" s="43"/>
      <c r="J991" s="43"/>
      <c r="K991" s="43"/>
      <c r="L991" s="43"/>
      <c r="M991" s="43"/>
      <c r="N991" s="43"/>
      <c r="O991" s="43"/>
      <c r="P991" s="43"/>
      <c r="Q991" s="43"/>
      <c r="R991" s="43"/>
      <c r="S991" s="43"/>
      <c r="T991" s="43"/>
      <c r="U991" s="43"/>
      <c r="V991" s="43"/>
      <c r="W991" s="43"/>
      <c r="X991" s="43"/>
      <c r="Y991" s="43"/>
      <c r="Z991" s="43"/>
      <c r="AA991" s="43"/>
      <c r="AB991" s="43"/>
      <c r="AC991" s="43"/>
      <c r="AD991" s="43"/>
      <c r="AE991" s="43"/>
      <c r="AF991" s="43"/>
      <c r="AG991" s="43"/>
      <c r="AH991" s="43"/>
      <c r="AI991" s="43"/>
      <c r="AJ991" s="43"/>
      <c r="AK991" s="43"/>
      <c r="AL991" s="43"/>
      <c r="AM991" s="43"/>
    </row>
    <row r="992" spans="1:39" ht="15.75" customHeight="1">
      <c r="A992" s="43"/>
      <c r="B992" s="43"/>
      <c r="C992" s="43"/>
      <c r="D992" s="43"/>
      <c r="E992" s="43"/>
      <c r="F992" s="43"/>
      <c r="G992" s="90"/>
      <c r="H992" s="43"/>
      <c r="I992" s="43"/>
      <c r="J992" s="43"/>
      <c r="K992" s="43"/>
      <c r="L992" s="43"/>
      <c r="M992" s="43"/>
      <c r="N992" s="43"/>
      <c r="O992" s="43"/>
      <c r="P992" s="43"/>
      <c r="Q992" s="43"/>
      <c r="R992" s="43"/>
      <c r="S992" s="43"/>
      <c r="T992" s="43"/>
      <c r="U992" s="43"/>
      <c r="V992" s="43"/>
      <c r="W992" s="43"/>
      <c r="X992" s="43"/>
      <c r="Y992" s="43"/>
      <c r="Z992" s="43"/>
      <c r="AA992" s="43"/>
      <c r="AB992" s="43"/>
      <c r="AC992" s="43"/>
      <c r="AD992" s="43"/>
      <c r="AE992" s="43"/>
      <c r="AF992" s="43"/>
      <c r="AG992" s="43"/>
      <c r="AH992" s="43"/>
      <c r="AI992" s="43"/>
      <c r="AJ992" s="43"/>
      <c r="AK992" s="43"/>
      <c r="AL992" s="43"/>
      <c r="AM992" s="43"/>
    </row>
    <row r="993" spans="1:39" ht="15.75" customHeight="1">
      <c r="A993" s="43"/>
      <c r="B993" s="43"/>
      <c r="C993" s="43"/>
      <c r="D993" s="43"/>
      <c r="E993" s="43"/>
      <c r="F993" s="43"/>
      <c r="G993" s="90"/>
      <c r="H993" s="43"/>
      <c r="I993" s="43"/>
      <c r="J993" s="43"/>
      <c r="K993" s="43"/>
      <c r="L993" s="43"/>
      <c r="M993" s="43"/>
      <c r="N993" s="43"/>
      <c r="O993" s="43"/>
      <c r="P993" s="43"/>
      <c r="Q993" s="43"/>
      <c r="R993" s="43"/>
      <c r="S993" s="43"/>
      <c r="T993" s="43"/>
      <c r="U993" s="43"/>
      <c r="V993" s="43"/>
      <c r="W993" s="43"/>
      <c r="X993" s="43"/>
      <c r="Y993" s="43"/>
      <c r="Z993" s="43"/>
      <c r="AA993" s="43"/>
      <c r="AB993" s="43"/>
      <c r="AC993" s="43"/>
      <c r="AD993" s="43"/>
      <c r="AE993" s="43"/>
      <c r="AF993" s="43"/>
      <c r="AG993" s="43"/>
      <c r="AH993" s="43"/>
      <c r="AI993" s="43"/>
      <c r="AJ993" s="43"/>
      <c r="AK993" s="43"/>
      <c r="AL993" s="43"/>
      <c r="AM993" s="43"/>
    </row>
    <row r="994" spans="1:39" ht="15.75" customHeight="1">
      <c r="A994" s="43"/>
      <c r="B994" s="43"/>
      <c r="C994" s="43"/>
      <c r="D994" s="43"/>
      <c r="E994" s="43"/>
      <c r="F994" s="43"/>
      <c r="G994" s="90"/>
      <c r="H994" s="43"/>
      <c r="I994" s="43"/>
      <c r="J994" s="43"/>
      <c r="K994" s="43"/>
      <c r="L994" s="43"/>
      <c r="M994" s="43"/>
      <c r="N994" s="43"/>
      <c r="O994" s="43"/>
      <c r="P994" s="43"/>
      <c r="Q994" s="43"/>
      <c r="R994" s="43"/>
      <c r="S994" s="43"/>
      <c r="T994" s="43"/>
      <c r="U994" s="43"/>
      <c r="V994" s="43"/>
      <c r="W994" s="43"/>
      <c r="X994" s="43"/>
      <c r="Y994" s="43"/>
      <c r="Z994" s="43"/>
      <c r="AA994" s="43"/>
      <c r="AB994" s="43"/>
      <c r="AC994" s="43"/>
      <c r="AD994" s="43"/>
      <c r="AE994" s="43"/>
      <c r="AF994" s="43"/>
      <c r="AG994" s="43"/>
      <c r="AH994" s="43"/>
      <c r="AI994" s="43"/>
      <c r="AJ994" s="43"/>
      <c r="AK994" s="43"/>
      <c r="AL994" s="43"/>
      <c r="AM994" s="43"/>
    </row>
    <row r="995" spans="1:39" ht="15.75" customHeight="1">
      <c r="A995" s="43"/>
      <c r="B995" s="43"/>
      <c r="C995" s="43"/>
      <c r="D995" s="43"/>
      <c r="E995" s="43"/>
      <c r="F995" s="43"/>
      <c r="G995" s="90"/>
      <c r="H995" s="43"/>
      <c r="I995" s="43"/>
      <c r="J995" s="43"/>
      <c r="K995" s="43"/>
      <c r="L995" s="43"/>
      <c r="M995" s="43"/>
      <c r="N995" s="43"/>
      <c r="O995" s="43"/>
      <c r="P995" s="43"/>
      <c r="Q995" s="43"/>
      <c r="R995" s="43"/>
      <c r="S995" s="43"/>
      <c r="T995" s="43"/>
      <c r="U995" s="43"/>
      <c r="V995" s="43"/>
      <c r="W995" s="43"/>
      <c r="X995" s="43"/>
      <c r="Y995" s="43"/>
      <c r="Z995" s="43"/>
      <c r="AA995" s="43"/>
      <c r="AB995" s="43"/>
      <c r="AC995" s="43"/>
      <c r="AD995" s="43"/>
      <c r="AE995" s="43"/>
      <c r="AF995" s="43"/>
      <c r="AG995" s="43"/>
      <c r="AH995" s="43"/>
      <c r="AI995" s="43"/>
      <c r="AJ995" s="43"/>
      <c r="AK995" s="43"/>
      <c r="AL995" s="43"/>
      <c r="AM995" s="43"/>
    </row>
    <row r="996" spans="1:39" ht="15.75" customHeight="1">
      <c r="A996" s="43"/>
      <c r="B996" s="43"/>
      <c r="C996" s="43"/>
      <c r="D996" s="43"/>
      <c r="E996" s="43"/>
      <c r="F996" s="43"/>
      <c r="G996" s="90"/>
      <c r="H996" s="43"/>
      <c r="I996" s="43"/>
      <c r="J996" s="43"/>
      <c r="K996" s="43"/>
      <c r="L996" s="43"/>
      <c r="M996" s="43"/>
      <c r="N996" s="43"/>
      <c r="O996" s="43"/>
      <c r="P996" s="43"/>
      <c r="Q996" s="43"/>
      <c r="R996" s="43"/>
      <c r="S996" s="43"/>
      <c r="T996" s="43"/>
      <c r="U996" s="43"/>
      <c r="V996" s="43"/>
      <c r="W996" s="43"/>
      <c r="X996" s="43"/>
      <c r="Y996" s="43"/>
      <c r="Z996" s="43"/>
      <c r="AA996" s="43"/>
      <c r="AB996" s="43"/>
      <c r="AC996" s="43"/>
      <c r="AD996" s="43"/>
      <c r="AE996" s="43"/>
      <c r="AF996" s="43"/>
      <c r="AG996" s="43"/>
      <c r="AH996" s="43"/>
      <c r="AI996" s="43"/>
      <c r="AJ996" s="43"/>
      <c r="AK996" s="43"/>
      <c r="AL996" s="43"/>
      <c r="AM996" s="43"/>
    </row>
  </sheetData>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B2:AH1000"/>
  <sheetViews>
    <sheetView showGridLines="0" workbookViewId="0"/>
  </sheetViews>
  <sheetFormatPr baseColWidth="10" defaultColWidth="12.625" defaultRowHeight="15" customHeight="1"/>
  <cols>
    <col min="1" max="33" width="8" customWidth="1"/>
    <col min="34" max="34" width="9" customWidth="1"/>
  </cols>
  <sheetData>
    <row r="2" spans="2:34" ht="27.75" customHeight="1">
      <c r="B2" s="17" t="s">
        <v>257</v>
      </c>
      <c r="C2" s="17" t="s">
        <v>0</v>
      </c>
      <c r="D2" s="17" t="s">
        <v>258</v>
      </c>
      <c r="E2" s="17" t="s">
        <v>1</v>
      </c>
      <c r="F2" s="17" t="s">
        <v>259</v>
      </c>
      <c r="G2" s="17" t="s">
        <v>2</v>
      </c>
      <c r="H2" s="17" t="s">
        <v>256</v>
      </c>
      <c r="I2" s="17" t="s">
        <v>260</v>
      </c>
      <c r="J2" s="17" t="s">
        <v>255</v>
      </c>
      <c r="K2" s="17" t="s">
        <v>263</v>
      </c>
      <c r="L2" s="17" t="s">
        <v>264</v>
      </c>
      <c r="M2" s="19" t="s">
        <v>3247</v>
      </c>
      <c r="N2" s="17" t="s">
        <v>269</v>
      </c>
      <c r="O2" s="19" t="s">
        <v>272</v>
      </c>
      <c r="P2" s="17" t="s">
        <v>273</v>
      </c>
      <c r="Q2" s="19" t="s">
        <v>276</v>
      </c>
      <c r="R2" s="17" t="s">
        <v>277</v>
      </c>
      <c r="S2" s="19" t="s">
        <v>3248</v>
      </c>
      <c r="T2" s="330" t="s">
        <v>283</v>
      </c>
      <c r="U2" s="331"/>
      <c r="V2" s="331"/>
      <c r="W2" s="331"/>
      <c r="X2" s="331"/>
      <c r="Y2" s="331"/>
      <c r="Z2" s="331"/>
      <c r="AA2" s="331"/>
      <c r="AB2" s="331"/>
      <c r="AC2" s="331"/>
      <c r="AD2" s="331"/>
      <c r="AE2" s="332"/>
      <c r="AF2" s="19" t="s">
        <v>284</v>
      </c>
      <c r="AG2" s="19" t="s">
        <v>3249</v>
      </c>
      <c r="AH2" s="19" t="s">
        <v>3250</v>
      </c>
    </row>
    <row r="3" spans="2:34" ht="35.25" customHeight="1">
      <c r="B3" s="17"/>
      <c r="C3" s="17"/>
      <c r="D3" s="17"/>
      <c r="E3" s="17"/>
      <c r="F3" s="17"/>
      <c r="G3" s="17"/>
      <c r="H3" s="17"/>
      <c r="I3" s="17"/>
      <c r="J3" s="17"/>
      <c r="K3" s="17"/>
      <c r="L3" s="17"/>
      <c r="M3" s="19"/>
      <c r="N3" s="17"/>
      <c r="O3" s="19"/>
      <c r="P3" s="17"/>
      <c r="Q3" s="19"/>
      <c r="R3" s="17"/>
      <c r="S3" s="19"/>
      <c r="T3" s="20" t="s">
        <v>3251</v>
      </c>
      <c r="U3" s="20" t="s">
        <v>3252</v>
      </c>
      <c r="V3" s="20" t="s">
        <v>3253</v>
      </c>
      <c r="W3" s="20" t="s">
        <v>3254</v>
      </c>
      <c r="X3" s="20" t="s">
        <v>3255</v>
      </c>
      <c r="Y3" s="20" t="s">
        <v>3256</v>
      </c>
      <c r="Z3" s="20" t="s">
        <v>3257</v>
      </c>
      <c r="AA3" s="20" t="s">
        <v>3258</v>
      </c>
      <c r="AB3" s="20" t="s">
        <v>3259</v>
      </c>
      <c r="AC3" s="20" t="s">
        <v>3260</v>
      </c>
      <c r="AD3" s="20" t="s">
        <v>3261</v>
      </c>
      <c r="AE3" s="20" t="s">
        <v>3262</v>
      </c>
      <c r="AF3" s="19"/>
      <c r="AG3" s="19"/>
      <c r="AH3" s="19"/>
    </row>
    <row r="4" spans="2:34" hidden="1">
      <c r="B4" s="18" t="s">
        <v>1738</v>
      </c>
      <c r="C4" s="18" t="s">
        <v>128</v>
      </c>
      <c r="D4" s="18" t="s">
        <v>1739</v>
      </c>
      <c r="E4" s="18" t="s">
        <v>143</v>
      </c>
      <c r="F4" s="18" t="s">
        <v>1740</v>
      </c>
      <c r="G4" s="18" t="s">
        <v>144</v>
      </c>
      <c r="H4" s="18" t="s">
        <v>2306</v>
      </c>
      <c r="I4" s="18" t="s">
        <v>2307</v>
      </c>
      <c r="J4" s="18" t="s">
        <v>301</v>
      </c>
      <c r="K4" s="18" t="s">
        <v>709</v>
      </c>
      <c r="L4" s="18" t="s">
        <v>3263</v>
      </c>
      <c r="M4" s="18" t="s">
        <v>304</v>
      </c>
      <c r="N4" s="18" t="s">
        <v>1744</v>
      </c>
      <c r="O4" s="18" t="s">
        <v>304</v>
      </c>
      <c r="P4" s="18"/>
      <c r="Q4" s="18" t="s">
        <v>304</v>
      </c>
      <c r="R4" s="18" t="s">
        <v>2309</v>
      </c>
      <c r="S4" s="18" t="s">
        <v>304</v>
      </c>
      <c r="T4" s="18" t="s">
        <v>3251</v>
      </c>
      <c r="U4" s="18" t="s">
        <v>3252</v>
      </c>
      <c r="V4" s="18" t="s">
        <v>3253</v>
      </c>
      <c r="W4" s="18" t="s">
        <v>3254</v>
      </c>
      <c r="X4" s="18" t="s">
        <v>3255</v>
      </c>
      <c r="Y4" s="18" t="s">
        <v>3256</v>
      </c>
      <c r="Z4" s="18" t="s">
        <v>3257</v>
      </c>
      <c r="AA4" s="18" t="s">
        <v>3258</v>
      </c>
      <c r="AB4" s="18" t="s">
        <v>3264</v>
      </c>
      <c r="AC4" s="18" t="s">
        <v>3260</v>
      </c>
      <c r="AD4" s="18" t="s">
        <v>3261</v>
      </c>
      <c r="AE4" s="18" t="s">
        <v>3264</v>
      </c>
      <c r="AF4" s="18" t="s">
        <v>304</v>
      </c>
      <c r="AG4" s="18" t="s">
        <v>304</v>
      </c>
      <c r="AH4" s="18" t="s">
        <v>304</v>
      </c>
    </row>
    <row r="5" spans="2:34" hidden="1">
      <c r="B5" s="18" t="s">
        <v>1738</v>
      </c>
      <c r="C5" s="18" t="s">
        <v>128</v>
      </c>
      <c r="D5" s="18" t="s">
        <v>1739</v>
      </c>
      <c r="E5" s="18" t="s">
        <v>143</v>
      </c>
      <c r="F5" s="18" t="s">
        <v>1740</v>
      </c>
      <c r="G5" s="18" t="s">
        <v>144</v>
      </c>
      <c r="H5" s="18" t="s">
        <v>1741</v>
      </c>
      <c r="I5" s="18" t="s">
        <v>1742</v>
      </c>
      <c r="J5" s="18" t="s">
        <v>329</v>
      </c>
      <c r="K5" s="18" t="s">
        <v>709</v>
      </c>
      <c r="L5" s="18" t="s">
        <v>1743</v>
      </c>
      <c r="M5" s="18" t="s">
        <v>304</v>
      </c>
      <c r="N5" s="18" t="s">
        <v>1744</v>
      </c>
      <c r="O5" s="18" t="s">
        <v>304</v>
      </c>
      <c r="P5" s="18"/>
      <c r="Q5" s="18" t="s">
        <v>304</v>
      </c>
      <c r="R5" s="18" t="s">
        <v>1745</v>
      </c>
      <c r="S5" s="18" t="s">
        <v>304</v>
      </c>
      <c r="T5" s="18" t="s">
        <v>3251</v>
      </c>
      <c r="U5" s="18" t="s">
        <v>3252</v>
      </c>
      <c r="V5" s="18" t="s">
        <v>3253</v>
      </c>
      <c r="W5" s="18" t="s">
        <v>3254</v>
      </c>
      <c r="X5" s="18" t="s">
        <v>3255</v>
      </c>
      <c r="Y5" s="18" t="s">
        <v>3256</v>
      </c>
      <c r="Z5" s="18" t="s">
        <v>3257</v>
      </c>
      <c r="AA5" s="18" t="s">
        <v>3258</v>
      </c>
      <c r="AB5" s="18" t="s">
        <v>3264</v>
      </c>
      <c r="AC5" s="18" t="s">
        <v>3260</v>
      </c>
      <c r="AD5" s="18" t="s">
        <v>3261</v>
      </c>
      <c r="AE5" s="18" t="s">
        <v>3264</v>
      </c>
      <c r="AF5" s="18" t="s">
        <v>304</v>
      </c>
      <c r="AG5" s="18" t="s">
        <v>304</v>
      </c>
      <c r="AH5" s="18" t="s">
        <v>304</v>
      </c>
    </row>
    <row r="6" spans="2:34" hidden="1">
      <c r="B6" s="18" t="s">
        <v>1738</v>
      </c>
      <c r="C6" s="18" t="s">
        <v>128</v>
      </c>
      <c r="D6" s="18" t="s">
        <v>1739</v>
      </c>
      <c r="E6" s="18" t="s">
        <v>143</v>
      </c>
      <c r="F6" s="18" t="s">
        <v>1740</v>
      </c>
      <c r="G6" s="18" t="s">
        <v>144</v>
      </c>
      <c r="H6" s="18" t="s">
        <v>1748</v>
      </c>
      <c r="I6" s="18" t="s">
        <v>1749</v>
      </c>
      <c r="J6" s="18" t="s">
        <v>329</v>
      </c>
      <c r="K6" s="18" t="s">
        <v>709</v>
      </c>
      <c r="L6" s="18" t="s">
        <v>1750</v>
      </c>
      <c r="M6" s="18" t="s">
        <v>304</v>
      </c>
      <c r="N6" s="18" t="s">
        <v>1744</v>
      </c>
      <c r="O6" s="18" t="s">
        <v>304</v>
      </c>
      <c r="P6" s="18"/>
      <c r="Q6" s="18" t="s">
        <v>304</v>
      </c>
      <c r="R6" s="18" t="s">
        <v>1751</v>
      </c>
      <c r="S6" s="18" t="s">
        <v>304</v>
      </c>
      <c r="T6" s="18" t="s">
        <v>3251</v>
      </c>
      <c r="U6" s="18" t="s">
        <v>3252</v>
      </c>
      <c r="V6" s="18" t="s">
        <v>3253</v>
      </c>
      <c r="W6" s="18" t="s">
        <v>3254</v>
      </c>
      <c r="X6" s="18" t="s">
        <v>3255</v>
      </c>
      <c r="Y6" s="18" t="s">
        <v>3256</v>
      </c>
      <c r="Z6" s="18" t="s">
        <v>3257</v>
      </c>
      <c r="AA6" s="18" t="s">
        <v>3258</v>
      </c>
      <c r="AB6" s="18" t="s">
        <v>3264</v>
      </c>
      <c r="AC6" s="18" t="s">
        <v>3260</v>
      </c>
      <c r="AD6" s="18" t="s">
        <v>3261</v>
      </c>
      <c r="AE6" s="18" t="s">
        <v>3264</v>
      </c>
      <c r="AF6" s="18" t="s">
        <v>304</v>
      </c>
      <c r="AG6" s="18" t="s">
        <v>304</v>
      </c>
      <c r="AH6" s="18" t="s">
        <v>304</v>
      </c>
    </row>
    <row r="7" spans="2:34" hidden="1">
      <c r="B7" s="18" t="s">
        <v>1738</v>
      </c>
      <c r="C7" s="18" t="s">
        <v>128</v>
      </c>
      <c r="D7" s="18" t="s">
        <v>1752</v>
      </c>
      <c r="E7" s="18" t="s">
        <v>145</v>
      </c>
      <c r="F7" s="18" t="s">
        <v>1753</v>
      </c>
      <c r="G7" s="18" t="s">
        <v>146</v>
      </c>
      <c r="H7" s="18" t="s">
        <v>1754</v>
      </c>
      <c r="I7" s="18" t="s">
        <v>1755</v>
      </c>
      <c r="J7" s="18" t="s">
        <v>329</v>
      </c>
      <c r="K7" s="18" t="s">
        <v>1756</v>
      </c>
      <c r="L7" s="18" t="s">
        <v>1757</v>
      </c>
      <c r="M7" s="18" t="s">
        <v>304</v>
      </c>
      <c r="N7" s="18" t="s">
        <v>1744</v>
      </c>
      <c r="O7" s="18" t="s">
        <v>304</v>
      </c>
      <c r="P7" s="18"/>
      <c r="Q7" s="18" t="s">
        <v>304</v>
      </c>
      <c r="R7" s="18" t="s">
        <v>1758</v>
      </c>
      <c r="S7" s="18" t="s">
        <v>304</v>
      </c>
      <c r="T7" s="18" t="s">
        <v>3251</v>
      </c>
      <c r="U7" s="18" t="s">
        <v>3252</v>
      </c>
      <c r="V7" s="18" t="s">
        <v>3253</v>
      </c>
      <c r="W7" s="18" t="s">
        <v>3254</v>
      </c>
      <c r="X7" s="18" t="s">
        <v>3255</v>
      </c>
      <c r="Y7" s="18" t="s">
        <v>3256</v>
      </c>
      <c r="Z7" s="18" t="s">
        <v>3257</v>
      </c>
      <c r="AA7" s="18" t="s">
        <v>3258</v>
      </c>
      <c r="AB7" s="18" t="s">
        <v>3264</v>
      </c>
      <c r="AC7" s="18" t="s">
        <v>3260</v>
      </c>
      <c r="AD7" s="18" t="s">
        <v>3261</v>
      </c>
      <c r="AE7" s="18" t="s">
        <v>3264</v>
      </c>
      <c r="AF7" s="18" t="s">
        <v>304</v>
      </c>
      <c r="AG7" s="18" t="s">
        <v>304</v>
      </c>
      <c r="AH7" s="18" t="s">
        <v>304</v>
      </c>
    </row>
    <row r="8" spans="2:34" hidden="1">
      <c r="B8" s="18" t="s">
        <v>1738</v>
      </c>
      <c r="C8" s="18" t="s">
        <v>128</v>
      </c>
      <c r="D8" s="18" t="s">
        <v>1752</v>
      </c>
      <c r="E8" s="18" t="s">
        <v>145</v>
      </c>
      <c r="F8" s="18" t="s">
        <v>1753</v>
      </c>
      <c r="G8" s="18" t="s">
        <v>146</v>
      </c>
      <c r="H8" s="18" t="s">
        <v>1760</v>
      </c>
      <c r="I8" s="18" t="s">
        <v>1761</v>
      </c>
      <c r="J8" s="18" t="s">
        <v>329</v>
      </c>
      <c r="K8" s="18" t="s">
        <v>1756</v>
      </c>
      <c r="L8" s="18" t="s">
        <v>1762</v>
      </c>
      <c r="M8" s="18" t="s">
        <v>304</v>
      </c>
      <c r="N8" s="18" t="s">
        <v>1744</v>
      </c>
      <c r="O8" s="18" t="s">
        <v>304</v>
      </c>
      <c r="P8" s="18"/>
      <c r="Q8" s="18" t="s">
        <v>304</v>
      </c>
      <c r="R8" s="18" t="s">
        <v>1763</v>
      </c>
      <c r="S8" s="18" t="s">
        <v>304</v>
      </c>
      <c r="T8" s="18" t="s">
        <v>3251</v>
      </c>
      <c r="U8" s="18" t="s">
        <v>3252</v>
      </c>
      <c r="V8" s="18" t="s">
        <v>3253</v>
      </c>
      <c r="W8" s="18" t="s">
        <v>3254</v>
      </c>
      <c r="X8" s="18" t="s">
        <v>3255</v>
      </c>
      <c r="Y8" s="18" t="s">
        <v>3256</v>
      </c>
      <c r="Z8" s="18" t="s">
        <v>3257</v>
      </c>
      <c r="AA8" s="18" t="s">
        <v>3258</v>
      </c>
      <c r="AB8" s="18" t="s">
        <v>3264</v>
      </c>
      <c r="AC8" s="18" t="s">
        <v>3260</v>
      </c>
      <c r="AD8" s="18" t="s">
        <v>3261</v>
      </c>
      <c r="AE8" s="18" t="s">
        <v>3264</v>
      </c>
      <c r="AF8" s="18" t="s">
        <v>304</v>
      </c>
      <c r="AG8" s="18" t="s">
        <v>304</v>
      </c>
      <c r="AH8" s="18" t="s">
        <v>304</v>
      </c>
    </row>
    <row r="9" spans="2:34" hidden="1">
      <c r="B9" s="18" t="s">
        <v>1738</v>
      </c>
      <c r="C9" s="18" t="s">
        <v>128</v>
      </c>
      <c r="D9" s="18" t="s">
        <v>1764</v>
      </c>
      <c r="E9" s="18" t="s">
        <v>147</v>
      </c>
      <c r="F9" s="18" t="s">
        <v>1765</v>
      </c>
      <c r="G9" s="18" t="s">
        <v>148</v>
      </c>
      <c r="H9" s="18" t="s">
        <v>1766</v>
      </c>
      <c r="I9" s="18" t="s">
        <v>1767</v>
      </c>
      <c r="J9" s="18" t="s">
        <v>329</v>
      </c>
      <c r="K9" s="18" t="s">
        <v>1756</v>
      </c>
      <c r="L9" s="18" t="s">
        <v>1768</v>
      </c>
      <c r="M9" s="18" t="s">
        <v>304</v>
      </c>
      <c r="N9" s="18" t="s">
        <v>1744</v>
      </c>
      <c r="O9" s="18" t="s">
        <v>304</v>
      </c>
      <c r="P9" s="18"/>
      <c r="Q9" s="18" t="s">
        <v>304</v>
      </c>
      <c r="R9" s="18" t="s">
        <v>1769</v>
      </c>
      <c r="S9" s="18" t="s">
        <v>304</v>
      </c>
      <c r="T9" s="18" t="s">
        <v>3264</v>
      </c>
      <c r="U9" s="18" t="s">
        <v>3252</v>
      </c>
      <c r="V9" s="18" t="s">
        <v>3253</v>
      </c>
      <c r="W9" s="18" t="s">
        <v>3254</v>
      </c>
      <c r="X9" s="18" t="s">
        <v>3255</v>
      </c>
      <c r="Y9" s="18" t="s">
        <v>3256</v>
      </c>
      <c r="Z9" s="18" t="s">
        <v>3257</v>
      </c>
      <c r="AA9" s="18" t="s">
        <v>3258</v>
      </c>
      <c r="AB9" s="18" t="s">
        <v>3264</v>
      </c>
      <c r="AC9" s="18" t="s">
        <v>3260</v>
      </c>
      <c r="AD9" s="18" t="s">
        <v>3261</v>
      </c>
      <c r="AE9" s="18" t="s">
        <v>3264</v>
      </c>
      <c r="AF9" s="18" t="s">
        <v>304</v>
      </c>
      <c r="AG9" s="18" t="s">
        <v>304</v>
      </c>
      <c r="AH9" s="18" t="s">
        <v>304</v>
      </c>
    </row>
    <row r="10" spans="2:34" hidden="1">
      <c r="B10" s="18" t="s">
        <v>1738</v>
      </c>
      <c r="C10" s="18" t="s">
        <v>128</v>
      </c>
      <c r="D10" s="18" t="s">
        <v>1764</v>
      </c>
      <c r="E10" s="18" t="s">
        <v>147</v>
      </c>
      <c r="F10" s="18" t="s">
        <v>1765</v>
      </c>
      <c r="G10" s="18" t="s">
        <v>148</v>
      </c>
      <c r="H10" s="18" t="s">
        <v>1770</v>
      </c>
      <c r="I10" s="18" t="s">
        <v>1771</v>
      </c>
      <c r="J10" s="18" t="s">
        <v>329</v>
      </c>
      <c r="K10" s="18" t="s">
        <v>1756</v>
      </c>
      <c r="L10" s="18" t="s">
        <v>1772</v>
      </c>
      <c r="M10" s="18" t="s">
        <v>304</v>
      </c>
      <c r="N10" s="18" t="s">
        <v>1744</v>
      </c>
      <c r="O10" s="18" t="s">
        <v>304</v>
      </c>
      <c r="P10" s="18"/>
      <c r="Q10" s="18" t="s">
        <v>304</v>
      </c>
      <c r="R10" s="18" t="s">
        <v>1773</v>
      </c>
      <c r="S10" s="18" t="s">
        <v>304</v>
      </c>
      <c r="T10" s="18" t="s">
        <v>3264</v>
      </c>
      <c r="U10" s="18" t="s">
        <v>3252</v>
      </c>
      <c r="V10" s="18" t="s">
        <v>3253</v>
      </c>
      <c r="W10" s="18" t="s">
        <v>3254</v>
      </c>
      <c r="X10" s="18" t="s">
        <v>3255</v>
      </c>
      <c r="Y10" s="18" t="s">
        <v>3256</v>
      </c>
      <c r="Z10" s="18" t="s">
        <v>3257</v>
      </c>
      <c r="AA10" s="18" t="s">
        <v>3258</v>
      </c>
      <c r="AB10" s="18" t="s">
        <v>3264</v>
      </c>
      <c r="AC10" s="18" t="s">
        <v>3260</v>
      </c>
      <c r="AD10" s="18" t="s">
        <v>3261</v>
      </c>
      <c r="AE10" s="18" t="s">
        <v>3264</v>
      </c>
      <c r="AF10" s="18" t="s">
        <v>304</v>
      </c>
      <c r="AG10" s="18" t="s">
        <v>304</v>
      </c>
      <c r="AH10" s="18" t="s">
        <v>304</v>
      </c>
    </row>
    <row r="11" spans="2:34" hidden="1">
      <c r="B11" s="18" t="s">
        <v>1738</v>
      </c>
      <c r="C11" s="18" t="s">
        <v>128</v>
      </c>
      <c r="D11" s="18" t="s">
        <v>1764</v>
      </c>
      <c r="E11" s="18" t="s">
        <v>147</v>
      </c>
      <c r="F11" s="18" t="s">
        <v>1765</v>
      </c>
      <c r="G11" s="18" t="s">
        <v>148</v>
      </c>
      <c r="H11" s="18" t="s">
        <v>1774</v>
      </c>
      <c r="I11" s="18" t="s">
        <v>1775</v>
      </c>
      <c r="J11" s="18" t="s">
        <v>329</v>
      </c>
      <c r="K11" s="18" t="s">
        <v>709</v>
      </c>
      <c r="L11" s="18" t="s">
        <v>1776</v>
      </c>
      <c r="M11" s="18" t="s">
        <v>304</v>
      </c>
      <c r="N11" s="18" t="s">
        <v>1744</v>
      </c>
      <c r="O11" s="18" t="s">
        <v>304</v>
      </c>
      <c r="P11" s="18"/>
      <c r="Q11" s="18" t="s">
        <v>304</v>
      </c>
      <c r="R11" s="18" t="s">
        <v>1777</v>
      </c>
      <c r="S11" s="18" t="s">
        <v>304</v>
      </c>
      <c r="T11" s="18" t="s">
        <v>3264</v>
      </c>
      <c r="U11" s="18" t="s">
        <v>3264</v>
      </c>
      <c r="V11" s="18" t="s">
        <v>3253</v>
      </c>
      <c r="W11" s="18" t="s">
        <v>3254</v>
      </c>
      <c r="X11" s="18" t="s">
        <v>3255</v>
      </c>
      <c r="Y11" s="18" t="s">
        <v>3256</v>
      </c>
      <c r="Z11" s="18" t="s">
        <v>3257</v>
      </c>
      <c r="AA11" s="18" t="s">
        <v>3258</v>
      </c>
      <c r="AB11" s="18" t="s">
        <v>3264</v>
      </c>
      <c r="AC11" s="18" t="s">
        <v>3260</v>
      </c>
      <c r="AD11" s="18" t="s">
        <v>3261</v>
      </c>
      <c r="AE11" s="18" t="s">
        <v>3264</v>
      </c>
      <c r="AF11" s="18" t="s">
        <v>304</v>
      </c>
      <c r="AG11" s="18" t="s">
        <v>304</v>
      </c>
      <c r="AH11" s="18" t="s">
        <v>304</v>
      </c>
    </row>
    <row r="12" spans="2:34" hidden="1">
      <c r="B12" s="18" t="s">
        <v>1738</v>
      </c>
      <c r="C12" s="18" t="s">
        <v>128</v>
      </c>
      <c r="D12" s="18" t="s">
        <v>1764</v>
      </c>
      <c r="E12" s="18" t="s">
        <v>147</v>
      </c>
      <c r="F12" s="18" t="s">
        <v>1765</v>
      </c>
      <c r="G12" s="18" t="s">
        <v>148</v>
      </c>
      <c r="H12" s="18" t="s">
        <v>1778</v>
      </c>
      <c r="I12" s="18" t="s">
        <v>1779</v>
      </c>
      <c r="J12" s="18" t="s">
        <v>329</v>
      </c>
      <c r="K12" s="18" t="s">
        <v>709</v>
      </c>
      <c r="L12" s="18" t="s">
        <v>1780</v>
      </c>
      <c r="M12" s="18" t="s">
        <v>304</v>
      </c>
      <c r="N12" s="18" t="s">
        <v>1744</v>
      </c>
      <c r="O12" s="18" t="s">
        <v>304</v>
      </c>
      <c r="P12" s="18"/>
      <c r="Q12" s="18" t="s">
        <v>304</v>
      </c>
      <c r="R12" s="18" t="s">
        <v>1781</v>
      </c>
      <c r="S12" s="18" t="s">
        <v>304</v>
      </c>
      <c r="T12" s="18" t="s">
        <v>3264</v>
      </c>
      <c r="U12" s="18" t="s">
        <v>3264</v>
      </c>
      <c r="V12" s="18" t="s">
        <v>3253</v>
      </c>
      <c r="W12" s="18" t="s">
        <v>3254</v>
      </c>
      <c r="X12" s="18" t="s">
        <v>3255</v>
      </c>
      <c r="Y12" s="18" t="s">
        <v>3256</v>
      </c>
      <c r="Z12" s="18" t="s">
        <v>3257</v>
      </c>
      <c r="AA12" s="18" t="s">
        <v>3258</v>
      </c>
      <c r="AB12" s="18" t="s">
        <v>3264</v>
      </c>
      <c r="AC12" s="18" t="s">
        <v>3260</v>
      </c>
      <c r="AD12" s="18" t="s">
        <v>3261</v>
      </c>
      <c r="AE12" s="18" t="s">
        <v>3264</v>
      </c>
      <c r="AF12" s="18" t="s">
        <v>304</v>
      </c>
      <c r="AG12" s="18" t="s">
        <v>304</v>
      </c>
      <c r="AH12" s="18" t="s">
        <v>304</v>
      </c>
    </row>
    <row r="13" spans="2:34" hidden="1">
      <c r="B13" s="18" t="s">
        <v>2933</v>
      </c>
      <c r="C13" s="18" t="s">
        <v>2934</v>
      </c>
      <c r="D13" s="18" t="s">
        <v>3148</v>
      </c>
      <c r="E13" s="18" t="s">
        <v>3196</v>
      </c>
      <c r="F13" s="18" t="s">
        <v>3150</v>
      </c>
      <c r="G13" s="18" t="s">
        <v>3265</v>
      </c>
      <c r="H13" s="18" t="s">
        <v>3152</v>
      </c>
      <c r="I13" s="18" t="s">
        <v>3266</v>
      </c>
      <c r="J13" s="18" t="s">
        <v>329</v>
      </c>
      <c r="K13" s="18" t="s">
        <v>338</v>
      </c>
      <c r="L13" s="18" t="s">
        <v>3267</v>
      </c>
      <c r="M13" s="18" t="s">
        <v>304</v>
      </c>
      <c r="N13" s="18" t="s">
        <v>3268</v>
      </c>
      <c r="O13" s="18" t="s">
        <v>304</v>
      </c>
      <c r="P13" s="18" t="s">
        <v>3269</v>
      </c>
      <c r="Q13" s="18" t="s">
        <v>304</v>
      </c>
      <c r="R13" s="18" t="s">
        <v>3156</v>
      </c>
      <c r="S13" s="18" t="s">
        <v>304</v>
      </c>
      <c r="T13" s="18" t="s">
        <v>3251</v>
      </c>
      <c r="U13" s="18" t="s">
        <v>3252</v>
      </c>
      <c r="V13" s="18" t="s">
        <v>3253</v>
      </c>
      <c r="W13" s="18" t="s">
        <v>3254</v>
      </c>
      <c r="X13" s="18" t="s">
        <v>3255</v>
      </c>
      <c r="Y13" s="18" t="s">
        <v>3264</v>
      </c>
      <c r="Z13" s="18" t="s">
        <v>3264</v>
      </c>
      <c r="AA13" s="18" t="s">
        <v>3264</v>
      </c>
      <c r="AB13" s="18" t="s">
        <v>3264</v>
      </c>
      <c r="AC13" s="18" t="s">
        <v>3264</v>
      </c>
      <c r="AD13" s="18" t="s">
        <v>3264</v>
      </c>
      <c r="AE13" s="18" t="s">
        <v>3264</v>
      </c>
      <c r="AF13" s="18" t="s">
        <v>304</v>
      </c>
      <c r="AG13" s="18" t="s">
        <v>304</v>
      </c>
      <c r="AH13" s="18" t="s">
        <v>304</v>
      </c>
    </row>
    <row r="14" spans="2:34" hidden="1">
      <c r="B14" s="18" t="s">
        <v>2933</v>
      </c>
      <c r="C14" s="18" t="s">
        <v>2934</v>
      </c>
      <c r="D14" s="18" t="s">
        <v>3148</v>
      </c>
      <c r="E14" s="18" t="s">
        <v>3196</v>
      </c>
      <c r="F14" s="18" t="s">
        <v>3163</v>
      </c>
      <c r="G14" s="18" t="s">
        <v>3270</v>
      </c>
      <c r="H14" s="18" t="s">
        <v>3158</v>
      </c>
      <c r="I14" s="18" t="s">
        <v>3271</v>
      </c>
      <c r="J14" s="18" t="s">
        <v>329</v>
      </c>
      <c r="K14" s="18" t="s">
        <v>322</v>
      </c>
      <c r="L14" s="18" t="s">
        <v>3272</v>
      </c>
      <c r="M14" s="18" t="s">
        <v>304</v>
      </c>
      <c r="N14" s="18" t="s">
        <v>3273</v>
      </c>
      <c r="O14" s="18" t="s">
        <v>304</v>
      </c>
      <c r="P14" s="18"/>
      <c r="Q14" s="18" t="s">
        <v>304</v>
      </c>
      <c r="R14" s="18" t="s">
        <v>3274</v>
      </c>
      <c r="S14" s="18" t="s">
        <v>304</v>
      </c>
      <c r="T14" s="18" t="s">
        <v>3264</v>
      </c>
      <c r="U14" s="18" t="s">
        <v>3264</v>
      </c>
      <c r="V14" s="18" t="s">
        <v>3253</v>
      </c>
      <c r="W14" s="18" t="s">
        <v>3254</v>
      </c>
      <c r="X14" s="18" t="s">
        <v>3255</v>
      </c>
      <c r="Y14" s="18" t="s">
        <v>3264</v>
      </c>
      <c r="Z14" s="18" t="s">
        <v>3264</v>
      </c>
      <c r="AA14" s="18" t="s">
        <v>3264</v>
      </c>
      <c r="AB14" s="18" t="s">
        <v>3264</v>
      </c>
      <c r="AC14" s="18" t="s">
        <v>3264</v>
      </c>
      <c r="AD14" s="18" t="s">
        <v>3264</v>
      </c>
      <c r="AE14" s="18" t="s">
        <v>3264</v>
      </c>
      <c r="AF14" s="18" t="s">
        <v>304</v>
      </c>
      <c r="AG14" s="18" t="s">
        <v>304</v>
      </c>
      <c r="AH14" s="18" t="s">
        <v>304</v>
      </c>
    </row>
    <row r="15" spans="2:34" hidden="1">
      <c r="B15" s="18" t="s">
        <v>2933</v>
      </c>
      <c r="C15" s="18" t="s">
        <v>2934</v>
      </c>
      <c r="D15" s="18" t="s">
        <v>3148</v>
      </c>
      <c r="E15" s="18" t="s">
        <v>3196</v>
      </c>
      <c r="F15" s="18" t="s">
        <v>3163</v>
      </c>
      <c r="G15" s="18" t="s">
        <v>3270</v>
      </c>
      <c r="H15" s="18" t="s">
        <v>3170</v>
      </c>
      <c r="I15" s="18" t="s">
        <v>3275</v>
      </c>
      <c r="J15" s="18" t="s">
        <v>329</v>
      </c>
      <c r="K15" s="18" t="s">
        <v>330</v>
      </c>
      <c r="L15" s="18" t="s">
        <v>3276</v>
      </c>
      <c r="M15" s="18" t="s">
        <v>304</v>
      </c>
      <c r="N15" s="18" t="s">
        <v>3277</v>
      </c>
      <c r="O15" s="18" t="s">
        <v>304</v>
      </c>
      <c r="P15" s="18"/>
      <c r="Q15" s="18" t="s">
        <v>304</v>
      </c>
      <c r="R15" s="18" t="s">
        <v>3278</v>
      </c>
      <c r="S15" s="18" t="s">
        <v>304</v>
      </c>
      <c r="T15" s="18" t="s">
        <v>3251</v>
      </c>
      <c r="U15" s="18" t="s">
        <v>3252</v>
      </c>
      <c r="V15" s="18" t="s">
        <v>3253</v>
      </c>
      <c r="W15" s="18" t="s">
        <v>3254</v>
      </c>
      <c r="X15" s="18" t="s">
        <v>3255</v>
      </c>
      <c r="Y15" s="18" t="s">
        <v>3264</v>
      </c>
      <c r="Z15" s="18" t="s">
        <v>3264</v>
      </c>
      <c r="AA15" s="18" t="s">
        <v>3264</v>
      </c>
      <c r="AB15" s="18" t="s">
        <v>3264</v>
      </c>
      <c r="AC15" s="18" t="s">
        <v>3264</v>
      </c>
      <c r="AD15" s="18" t="s">
        <v>3264</v>
      </c>
      <c r="AE15" s="18" t="s">
        <v>3264</v>
      </c>
      <c r="AF15" s="18" t="s">
        <v>304</v>
      </c>
      <c r="AG15" s="18" t="s">
        <v>304</v>
      </c>
      <c r="AH15" s="18" t="s">
        <v>304</v>
      </c>
    </row>
    <row r="16" spans="2:34" hidden="1">
      <c r="B16" s="18" t="s">
        <v>2933</v>
      </c>
      <c r="C16" s="18" t="s">
        <v>2934</v>
      </c>
      <c r="D16" s="18" t="s">
        <v>3148</v>
      </c>
      <c r="E16" s="18" t="s">
        <v>3196</v>
      </c>
      <c r="F16" s="18" t="s">
        <v>3163</v>
      </c>
      <c r="G16" s="18" t="s">
        <v>3270</v>
      </c>
      <c r="H16" s="18" t="s">
        <v>3165</v>
      </c>
      <c r="I16" s="18" t="s">
        <v>3279</v>
      </c>
      <c r="J16" s="18" t="s">
        <v>329</v>
      </c>
      <c r="K16" s="18" t="s">
        <v>330</v>
      </c>
      <c r="L16" s="18" t="s">
        <v>3280</v>
      </c>
      <c r="M16" s="18" t="s">
        <v>304</v>
      </c>
      <c r="N16" s="18" t="s">
        <v>3281</v>
      </c>
      <c r="O16" s="18" t="s">
        <v>304</v>
      </c>
      <c r="P16" s="18"/>
      <c r="Q16" s="18" t="s">
        <v>304</v>
      </c>
      <c r="R16" s="18" t="s">
        <v>3282</v>
      </c>
      <c r="S16" s="18" t="s">
        <v>304</v>
      </c>
      <c r="T16" s="18" t="s">
        <v>3251</v>
      </c>
      <c r="U16" s="18" t="s">
        <v>3252</v>
      </c>
      <c r="V16" s="18" t="s">
        <v>3253</v>
      </c>
      <c r="W16" s="18" t="s">
        <v>3254</v>
      </c>
      <c r="X16" s="18" t="s">
        <v>3255</v>
      </c>
      <c r="Y16" s="18" t="s">
        <v>3264</v>
      </c>
      <c r="Z16" s="18" t="s">
        <v>3264</v>
      </c>
      <c r="AA16" s="18" t="s">
        <v>3264</v>
      </c>
      <c r="AB16" s="18" t="s">
        <v>3264</v>
      </c>
      <c r="AC16" s="18" t="s">
        <v>3264</v>
      </c>
      <c r="AD16" s="18" t="s">
        <v>3264</v>
      </c>
      <c r="AE16" s="18" t="s">
        <v>3264</v>
      </c>
      <c r="AF16" s="18" t="s">
        <v>304</v>
      </c>
      <c r="AG16" s="18" t="s">
        <v>304</v>
      </c>
      <c r="AH16" s="18" t="s">
        <v>304</v>
      </c>
    </row>
    <row r="17" spans="2:34" hidden="1">
      <c r="B17" s="18" t="s">
        <v>296</v>
      </c>
      <c r="C17" s="18" t="s">
        <v>3</v>
      </c>
      <c r="D17" s="18" t="s">
        <v>297</v>
      </c>
      <c r="E17" s="18" t="s">
        <v>9</v>
      </c>
      <c r="F17" s="18" t="s">
        <v>298</v>
      </c>
      <c r="G17" s="18" t="s">
        <v>10</v>
      </c>
      <c r="H17" s="18" t="s">
        <v>299</v>
      </c>
      <c r="I17" s="18" t="s">
        <v>300</v>
      </c>
      <c r="J17" s="18" t="s">
        <v>301</v>
      </c>
      <c r="K17" s="18" t="s">
        <v>302</v>
      </c>
      <c r="L17" s="18" t="s">
        <v>303</v>
      </c>
      <c r="M17" s="18" t="s">
        <v>304</v>
      </c>
      <c r="N17" s="18" t="s">
        <v>305</v>
      </c>
      <c r="O17" s="18" t="s">
        <v>304</v>
      </c>
      <c r="P17" s="18" t="s">
        <v>306</v>
      </c>
      <c r="Q17" s="18" t="s">
        <v>304</v>
      </c>
      <c r="R17" s="18"/>
      <c r="S17" s="18" t="s">
        <v>304</v>
      </c>
      <c r="T17" s="18" t="s">
        <v>3264</v>
      </c>
      <c r="U17" s="18" t="s">
        <v>3264</v>
      </c>
      <c r="V17" s="18" t="s">
        <v>3264</v>
      </c>
      <c r="W17" s="18" t="s">
        <v>3264</v>
      </c>
      <c r="X17" s="18" t="s">
        <v>3264</v>
      </c>
      <c r="Y17" s="18" t="s">
        <v>3264</v>
      </c>
      <c r="Z17" s="18" t="s">
        <v>3264</v>
      </c>
      <c r="AA17" s="18" t="s">
        <v>3264</v>
      </c>
      <c r="AB17" s="18" t="s">
        <v>3264</v>
      </c>
      <c r="AC17" s="18" t="s">
        <v>3264</v>
      </c>
      <c r="AD17" s="18" t="s">
        <v>3264</v>
      </c>
      <c r="AE17" s="18" t="s">
        <v>3262</v>
      </c>
      <c r="AF17" s="18" t="s">
        <v>304</v>
      </c>
      <c r="AG17" s="18" t="s">
        <v>301</v>
      </c>
      <c r="AH17" s="18" t="s">
        <v>3283</v>
      </c>
    </row>
    <row r="18" spans="2:34" hidden="1">
      <c r="B18" s="18" t="s">
        <v>296</v>
      </c>
      <c r="C18" s="18" t="s">
        <v>3</v>
      </c>
      <c r="D18" s="18" t="s">
        <v>297</v>
      </c>
      <c r="E18" s="18" t="s">
        <v>9</v>
      </c>
      <c r="F18" s="18" t="s">
        <v>298</v>
      </c>
      <c r="G18" s="18" t="s">
        <v>10</v>
      </c>
      <c r="H18" s="18" t="s">
        <v>309</v>
      </c>
      <c r="I18" s="18" t="s">
        <v>310</v>
      </c>
      <c r="J18" s="18" t="s">
        <v>301</v>
      </c>
      <c r="K18" s="18" t="s">
        <v>302</v>
      </c>
      <c r="L18" s="18" t="s">
        <v>311</v>
      </c>
      <c r="M18" s="18" t="s">
        <v>3284</v>
      </c>
      <c r="N18" s="18" t="s">
        <v>312</v>
      </c>
      <c r="O18" s="18" t="s">
        <v>304</v>
      </c>
      <c r="P18" s="18"/>
      <c r="Q18" s="18" t="s">
        <v>304</v>
      </c>
      <c r="R18" s="18"/>
      <c r="S18" s="18" t="s">
        <v>304</v>
      </c>
      <c r="T18" s="18" t="s">
        <v>3264</v>
      </c>
      <c r="U18" s="18" t="s">
        <v>3264</v>
      </c>
      <c r="V18" s="18" t="s">
        <v>3264</v>
      </c>
      <c r="W18" s="18" t="s">
        <v>3264</v>
      </c>
      <c r="X18" s="18" t="s">
        <v>3264</v>
      </c>
      <c r="Y18" s="18" t="s">
        <v>3264</v>
      </c>
      <c r="Z18" s="18" t="s">
        <v>3264</v>
      </c>
      <c r="AA18" s="18" t="s">
        <v>3264</v>
      </c>
      <c r="AB18" s="18" t="s">
        <v>3264</v>
      </c>
      <c r="AC18" s="18" t="s">
        <v>3264</v>
      </c>
      <c r="AD18" s="18" t="s">
        <v>3264</v>
      </c>
      <c r="AE18" s="18" t="s">
        <v>3262</v>
      </c>
      <c r="AF18" s="18" t="s">
        <v>304</v>
      </c>
      <c r="AG18" s="18" t="s">
        <v>301</v>
      </c>
      <c r="AH18" s="18" t="s">
        <v>304</v>
      </c>
    </row>
    <row r="19" spans="2:34" hidden="1">
      <c r="B19" s="18" t="s">
        <v>296</v>
      </c>
      <c r="C19" s="18" t="s">
        <v>3</v>
      </c>
      <c r="D19" s="18" t="s">
        <v>297</v>
      </c>
      <c r="E19" s="18" t="s">
        <v>9</v>
      </c>
      <c r="F19" s="18" t="s">
        <v>298</v>
      </c>
      <c r="G19" s="18" t="s">
        <v>10</v>
      </c>
      <c r="H19" s="18" t="s">
        <v>314</v>
      </c>
      <c r="I19" s="18" t="s">
        <v>315</v>
      </c>
      <c r="J19" s="18" t="s">
        <v>301</v>
      </c>
      <c r="K19" s="18" t="s">
        <v>302</v>
      </c>
      <c r="L19" s="18" t="s">
        <v>316</v>
      </c>
      <c r="M19" s="18" t="s">
        <v>304</v>
      </c>
      <c r="N19" s="18" t="s">
        <v>317</v>
      </c>
      <c r="O19" s="18" t="s">
        <v>304</v>
      </c>
      <c r="P19" s="18"/>
      <c r="Q19" s="18" t="s">
        <v>304</v>
      </c>
      <c r="R19" s="18"/>
      <c r="S19" s="18" t="s">
        <v>304</v>
      </c>
      <c r="T19" s="18" t="s">
        <v>3264</v>
      </c>
      <c r="U19" s="18" t="s">
        <v>3264</v>
      </c>
      <c r="V19" s="18" t="s">
        <v>3264</v>
      </c>
      <c r="W19" s="18" t="s">
        <v>3264</v>
      </c>
      <c r="X19" s="18" t="s">
        <v>3264</v>
      </c>
      <c r="Y19" s="18" t="s">
        <v>3264</v>
      </c>
      <c r="Z19" s="18" t="s">
        <v>3264</v>
      </c>
      <c r="AA19" s="18" t="s">
        <v>3264</v>
      </c>
      <c r="AB19" s="18" t="s">
        <v>3264</v>
      </c>
      <c r="AC19" s="18" t="s">
        <v>3264</v>
      </c>
      <c r="AD19" s="18" t="s">
        <v>3264</v>
      </c>
      <c r="AE19" s="18" t="s">
        <v>3262</v>
      </c>
      <c r="AF19" s="18" t="s">
        <v>3254</v>
      </c>
      <c r="AG19" s="18" t="s">
        <v>301</v>
      </c>
      <c r="AH19" s="18" t="s">
        <v>3285</v>
      </c>
    </row>
    <row r="20" spans="2:34" hidden="1">
      <c r="B20" s="18" t="s">
        <v>1738</v>
      </c>
      <c r="C20" s="18" t="s">
        <v>128</v>
      </c>
      <c r="D20" s="18" t="s">
        <v>1791</v>
      </c>
      <c r="E20" s="18" t="s">
        <v>149</v>
      </c>
      <c r="F20" s="18" t="s">
        <v>1792</v>
      </c>
      <c r="G20" s="18" t="s">
        <v>150</v>
      </c>
      <c r="H20" s="18" t="s">
        <v>1793</v>
      </c>
      <c r="I20" s="18" t="s">
        <v>1794</v>
      </c>
      <c r="J20" s="18" t="s">
        <v>329</v>
      </c>
      <c r="K20" s="18" t="s">
        <v>1795</v>
      </c>
      <c r="L20" s="18" t="s">
        <v>1796</v>
      </c>
      <c r="M20" s="18" t="s">
        <v>304</v>
      </c>
      <c r="N20" s="18" t="s">
        <v>498</v>
      </c>
      <c r="O20" s="18" t="s">
        <v>304</v>
      </c>
      <c r="P20" s="18" t="s">
        <v>498</v>
      </c>
      <c r="Q20" s="18" t="s">
        <v>304</v>
      </c>
      <c r="R20" s="18" t="s">
        <v>1798</v>
      </c>
      <c r="S20" s="18" t="s">
        <v>304</v>
      </c>
      <c r="T20" s="18" t="s">
        <v>3264</v>
      </c>
      <c r="U20" s="18" t="s">
        <v>3264</v>
      </c>
      <c r="V20" s="18" t="s">
        <v>3264</v>
      </c>
      <c r="W20" s="18" t="s">
        <v>3254</v>
      </c>
      <c r="X20" s="18" t="s">
        <v>3255</v>
      </c>
      <c r="Y20" s="18" t="s">
        <v>3256</v>
      </c>
      <c r="Z20" s="18" t="s">
        <v>3257</v>
      </c>
      <c r="AA20" s="18" t="s">
        <v>3258</v>
      </c>
      <c r="AB20" s="18" t="s">
        <v>3264</v>
      </c>
      <c r="AC20" s="18" t="s">
        <v>3260</v>
      </c>
      <c r="AD20" s="18" t="s">
        <v>3261</v>
      </c>
      <c r="AE20" s="18" t="s">
        <v>3264</v>
      </c>
      <c r="AF20" s="18" t="s">
        <v>304</v>
      </c>
      <c r="AG20" s="18" t="s">
        <v>304</v>
      </c>
      <c r="AH20" s="18" t="s">
        <v>304</v>
      </c>
    </row>
    <row r="21" spans="2:34" ht="15.75" hidden="1" customHeight="1">
      <c r="B21" s="18" t="s">
        <v>1738</v>
      </c>
      <c r="C21" s="18" t="s">
        <v>128</v>
      </c>
      <c r="D21" s="18" t="s">
        <v>1791</v>
      </c>
      <c r="E21" s="18" t="s">
        <v>149</v>
      </c>
      <c r="F21" s="18" t="s">
        <v>1792</v>
      </c>
      <c r="G21" s="18" t="s">
        <v>150</v>
      </c>
      <c r="H21" s="18" t="s">
        <v>1799</v>
      </c>
      <c r="I21" s="18" t="s">
        <v>1800</v>
      </c>
      <c r="J21" s="18" t="s">
        <v>329</v>
      </c>
      <c r="K21" s="18" t="s">
        <v>1795</v>
      </c>
      <c r="L21" s="18" t="s">
        <v>1801</v>
      </c>
      <c r="M21" s="18" t="s">
        <v>304</v>
      </c>
      <c r="N21" s="18" t="s">
        <v>498</v>
      </c>
      <c r="O21" s="18" t="s">
        <v>304</v>
      </c>
      <c r="P21" s="18"/>
      <c r="Q21" s="18" t="s">
        <v>304</v>
      </c>
      <c r="R21" s="18" t="s">
        <v>1802</v>
      </c>
      <c r="S21" s="18" t="s">
        <v>304</v>
      </c>
      <c r="T21" s="18" t="s">
        <v>3264</v>
      </c>
      <c r="U21" s="18" t="s">
        <v>3264</v>
      </c>
      <c r="V21" s="18" t="s">
        <v>3264</v>
      </c>
      <c r="W21" s="18" t="s">
        <v>3254</v>
      </c>
      <c r="X21" s="18" t="s">
        <v>3255</v>
      </c>
      <c r="Y21" s="18" t="s">
        <v>3256</v>
      </c>
      <c r="Z21" s="18" t="s">
        <v>3257</v>
      </c>
      <c r="AA21" s="18" t="s">
        <v>3258</v>
      </c>
      <c r="AB21" s="18" t="s">
        <v>3264</v>
      </c>
      <c r="AC21" s="18" t="s">
        <v>3260</v>
      </c>
      <c r="AD21" s="18" t="s">
        <v>3261</v>
      </c>
      <c r="AE21" s="18" t="s">
        <v>3264</v>
      </c>
      <c r="AF21" s="18" t="s">
        <v>304</v>
      </c>
      <c r="AG21" s="18" t="s">
        <v>304</v>
      </c>
      <c r="AH21" s="18" t="s">
        <v>304</v>
      </c>
    </row>
    <row r="22" spans="2:34" ht="15.75" hidden="1" customHeight="1">
      <c r="B22" s="18" t="s">
        <v>1738</v>
      </c>
      <c r="C22" s="18" t="s">
        <v>128</v>
      </c>
      <c r="D22" s="18" t="s">
        <v>1791</v>
      </c>
      <c r="E22" s="18" t="s">
        <v>149</v>
      </c>
      <c r="F22" s="18" t="s">
        <v>1792</v>
      </c>
      <c r="G22" s="18" t="s">
        <v>150</v>
      </c>
      <c r="H22" s="18" t="s">
        <v>1803</v>
      </c>
      <c r="I22" s="18" t="s">
        <v>1804</v>
      </c>
      <c r="J22" s="18" t="s">
        <v>329</v>
      </c>
      <c r="K22" s="18" t="s">
        <v>1234</v>
      </c>
      <c r="L22" s="18" t="s">
        <v>1805</v>
      </c>
      <c r="M22" s="18" t="s">
        <v>304</v>
      </c>
      <c r="N22" s="18" t="s">
        <v>498</v>
      </c>
      <c r="O22" s="18" t="s">
        <v>304</v>
      </c>
      <c r="P22" s="18"/>
      <c r="Q22" s="18" t="s">
        <v>304</v>
      </c>
      <c r="R22" s="18" t="s">
        <v>1806</v>
      </c>
      <c r="S22" s="18" t="s">
        <v>304</v>
      </c>
      <c r="T22" s="18" t="s">
        <v>3264</v>
      </c>
      <c r="U22" s="18" t="s">
        <v>3264</v>
      </c>
      <c r="V22" s="18" t="s">
        <v>3264</v>
      </c>
      <c r="W22" s="18" t="s">
        <v>3254</v>
      </c>
      <c r="X22" s="18" t="s">
        <v>3255</v>
      </c>
      <c r="Y22" s="18" t="s">
        <v>3256</v>
      </c>
      <c r="Z22" s="18" t="s">
        <v>3257</v>
      </c>
      <c r="AA22" s="18" t="s">
        <v>3258</v>
      </c>
      <c r="AB22" s="18" t="s">
        <v>3264</v>
      </c>
      <c r="AC22" s="18" t="s">
        <v>3260</v>
      </c>
      <c r="AD22" s="18" t="s">
        <v>3261</v>
      </c>
      <c r="AE22" s="18" t="s">
        <v>3264</v>
      </c>
      <c r="AF22" s="18" t="s">
        <v>304</v>
      </c>
      <c r="AG22" s="18" t="s">
        <v>304</v>
      </c>
      <c r="AH22" s="18" t="s">
        <v>304</v>
      </c>
    </row>
    <row r="23" spans="2:34" ht="15.75" hidden="1" customHeight="1">
      <c r="B23" s="18" t="s">
        <v>1738</v>
      </c>
      <c r="C23" s="18" t="s">
        <v>128</v>
      </c>
      <c r="D23" s="18" t="s">
        <v>1791</v>
      </c>
      <c r="E23" s="18" t="s">
        <v>149</v>
      </c>
      <c r="F23" s="18" t="s">
        <v>1792</v>
      </c>
      <c r="G23" s="18" t="s">
        <v>150</v>
      </c>
      <c r="H23" s="18" t="s">
        <v>1807</v>
      </c>
      <c r="I23" s="18" t="s">
        <v>1808</v>
      </c>
      <c r="J23" s="18" t="s">
        <v>329</v>
      </c>
      <c r="K23" s="18" t="s">
        <v>302</v>
      </c>
      <c r="L23" s="18" t="s">
        <v>1809</v>
      </c>
      <c r="M23" s="18" t="s">
        <v>304</v>
      </c>
      <c r="N23" s="18" t="s">
        <v>498</v>
      </c>
      <c r="O23" s="18" t="s">
        <v>304</v>
      </c>
      <c r="P23" s="18"/>
      <c r="Q23" s="18" t="s">
        <v>304</v>
      </c>
      <c r="R23" s="18" t="s">
        <v>1810</v>
      </c>
      <c r="S23" s="18" t="s">
        <v>304</v>
      </c>
      <c r="T23" s="18" t="s">
        <v>3264</v>
      </c>
      <c r="U23" s="18" t="s">
        <v>3264</v>
      </c>
      <c r="V23" s="18" t="s">
        <v>3264</v>
      </c>
      <c r="W23" s="18" t="s">
        <v>3254</v>
      </c>
      <c r="X23" s="18" t="s">
        <v>3255</v>
      </c>
      <c r="Y23" s="18" t="s">
        <v>3256</v>
      </c>
      <c r="Z23" s="18" t="s">
        <v>3257</v>
      </c>
      <c r="AA23" s="18" t="s">
        <v>3258</v>
      </c>
      <c r="AB23" s="18" t="s">
        <v>3264</v>
      </c>
      <c r="AC23" s="18" t="s">
        <v>3260</v>
      </c>
      <c r="AD23" s="18" t="s">
        <v>3261</v>
      </c>
      <c r="AE23" s="18" t="s">
        <v>3264</v>
      </c>
      <c r="AF23" s="18" t="s">
        <v>304</v>
      </c>
      <c r="AG23" s="18" t="s">
        <v>304</v>
      </c>
      <c r="AH23" s="18" t="s">
        <v>304</v>
      </c>
    </row>
    <row r="24" spans="2:34" ht="15.75" hidden="1" customHeight="1">
      <c r="B24" s="18" t="s">
        <v>1738</v>
      </c>
      <c r="C24" s="18" t="s">
        <v>128</v>
      </c>
      <c r="D24" s="18" t="s">
        <v>1791</v>
      </c>
      <c r="E24" s="18" t="s">
        <v>149</v>
      </c>
      <c r="F24" s="18" t="s">
        <v>1792</v>
      </c>
      <c r="G24" s="18" t="s">
        <v>150</v>
      </c>
      <c r="H24" s="18" t="s">
        <v>1811</v>
      </c>
      <c r="I24" s="18" t="s">
        <v>1812</v>
      </c>
      <c r="J24" s="18" t="s">
        <v>301</v>
      </c>
      <c r="K24" s="18" t="s">
        <v>1813</v>
      </c>
      <c r="L24" s="18" t="s">
        <v>1814</v>
      </c>
      <c r="M24" s="18" t="s">
        <v>304</v>
      </c>
      <c r="N24" s="18" t="s">
        <v>498</v>
      </c>
      <c r="O24" s="18" t="s">
        <v>304</v>
      </c>
      <c r="P24" s="18"/>
      <c r="Q24" s="18" t="s">
        <v>304</v>
      </c>
      <c r="R24" s="18" t="s">
        <v>1816</v>
      </c>
      <c r="S24" s="18" t="s">
        <v>304</v>
      </c>
      <c r="T24" s="18" t="s">
        <v>3264</v>
      </c>
      <c r="U24" s="18" t="s">
        <v>3264</v>
      </c>
      <c r="V24" s="18" t="s">
        <v>3264</v>
      </c>
      <c r="W24" s="18" t="s">
        <v>3254</v>
      </c>
      <c r="X24" s="18" t="s">
        <v>3255</v>
      </c>
      <c r="Y24" s="18" t="s">
        <v>3256</v>
      </c>
      <c r="Z24" s="18" t="s">
        <v>3257</v>
      </c>
      <c r="AA24" s="18" t="s">
        <v>3258</v>
      </c>
      <c r="AB24" s="18" t="s">
        <v>3264</v>
      </c>
      <c r="AC24" s="18" t="s">
        <v>3260</v>
      </c>
      <c r="AD24" s="18" t="s">
        <v>3261</v>
      </c>
      <c r="AE24" s="18" t="s">
        <v>3264</v>
      </c>
      <c r="AF24" s="18" t="s">
        <v>304</v>
      </c>
      <c r="AG24" s="18" t="s">
        <v>304</v>
      </c>
      <c r="AH24" s="18" t="s">
        <v>304</v>
      </c>
    </row>
    <row r="25" spans="2:34" ht="15.75" hidden="1" customHeight="1">
      <c r="B25" s="18" t="s">
        <v>1738</v>
      </c>
      <c r="C25" s="18" t="s">
        <v>128</v>
      </c>
      <c r="D25" s="18" t="s">
        <v>1817</v>
      </c>
      <c r="E25" s="18" t="s">
        <v>151</v>
      </c>
      <c r="F25" s="18" t="s">
        <v>1818</v>
      </c>
      <c r="G25" s="18" t="s">
        <v>152</v>
      </c>
      <c r="H25" s="18" t="s">
        <v>1819</v>
      </c>
      <c r="I25" s="18" t="s">
        <v>1820</v>
      </c>
      <c r="J25" s="18" t="s">
        <v>329</v>
      </c>
      <c r="K25" s="18" t="s">
        <v>1821</v>
      </c>
      <c r="L25" s="18" t="s">
        <v>1822</v>
      </c>
      <c r="M25" s="18" t="s">
        <v>304</v>
      </c>
      <c r="N25" s="18" t="s">
        <v>498</v>
      </c>
      <c r="O25" s="18" t="s">
        <v>304</v>
      </c>
      <c r="P25" s="18"/>
      <c r="Q25" s="18" t="s">
        <v>304</v>
      </c>
      <c r="R25" s="18" t="s">
        <v>1823</v>
      </c>
      <c r="S25" s="18" t="s">
        <v>304</v>
      </c>
      <c r="T25" s="18" t="s">
        <v>3264</v>
      </c>
      <c r="U25" s="18" t="s">
        <v>3264</v>
      </c>
      <c r="V25" s="18" t="s">
        <v>3264</v>
      </c>
      <c r="W25" s="18" t="s">
        <v>3264</v>
      </c>
      <c r="X25" s="18" t="s">
        <v>3264</v>
      </c>
      <c r="Y25" s="18" t="s">
        <v>3264</v>
      </c>
      <c r="Z25" s="18" t="s">
        <v>3257</v>
      </c>
      <c r="AA25" s="18" t="s">
        <v>3258</v>
      </c>
      <c r="AB25" s="18" t="s">
        <v>3264</v>
      </c>
      <c r="AC25" s="18" t="s">
        <v>3264</v>
      </c>
      <c r="AD25" s="18" t="s">
        <v>3261</v>
      </c>
      <c r="AE25" s="18" t="s">
        <v>3264</v>
      </c>
      <c r="AF25" s="18" t="s">
        <v>304</v>
      </c>
      <c r="AG25" s="18" t="s">
        <v>304</v>
      </c>
      <c r="AH25" s="18" t="s">
        <v>304</v>
      </c>
    </row>
    <row r="26" spans="2:34" ht="15.75" hidden="1" customHeight="1">
      <c r="B26" s="18" t="s">
        <v>1738</v>
      </c>
      <c r="C26" s="18" t="s">
        <v>128</v>
      </c>
      <c r="D26" s="18" t="s">
        <v>1817</v>
      </c>
      <c r="E26" s="18" t="s">
        <v>151</v>
      </c>
      <c r="F26" s="18" t="s">
        <v>1818</v>
      </c>
      <c r="G26" s="18" t="s">
        <v>152</v>
      </c>
      <c r="H26" s="18" t="s">
        <v>1824</v>
      </c>
      <c r="I26" s="18" t="s">
        <v>1825</v>
      </c>
      <c r="J26" s="18" t="s">
        <v>329</v>
      </c>
      <c r="K26" s="18" t="s">
        <v>1249</v>
      </c>
      <c r="L26" s="18" t="s">
        <v>1826</v>
      </c>
      <c r="M26" s="18" t="s">
        <v>304</v>
      </c>
      <c r="N26" s="18" t="s">
        <v>498</v>
      </c>
      <c r="O26" s="18" t="s">
        <v>304</v>
      </c>
      <c r="P26" s="18"/>
      <c r="Q26" s="18" t="s">
        <v>304</v>
      </c>
      <c r="R26" s="18" t="s">
        <v>1827</v>
      </c>
      <c r="S26" s="18" t="s">
        <v>304</v>
      </c>
      <c r="T26" s="18" t="s">
        <v>3264</v>
      </c>
      <c r="U26" s="18" t="s">
        <v>3264</v>
      </c>
      <c r="V26" s="18" t="s">
        <v>3264</v>
      </c>
      <c r="W26" s="18" t="s">
        <v>3264</v>
      </c>
      <c r="X26" s="18" t="s">
        <v>3255</v>
      </c>
      <c r="Y26" s="18" t="s">
        <v>3256</v>
      </c>
      <c r="Z26" s="18" t="s">
        <v>3257</v>
      </c>
      <c r="AA26" s="18" t="s">
        <v>3258</v>
      </c>
      <c r="AB26" s="18" t="s">
        <v>3264</v>
      </c>
      <c r="AC26" s="18" t="s">
        <v>3260</v>
      </c>
      <c r="AD26" s="18" t="s">
        <v>3261</v>
      </c>
      <c r="AE26" s="18" t="s">
        <v>3264</v>
      </c>
      <c r="AF26" s="18" t="s">
        <v>304</v>
      </c>
      <c r="AG26" s="18" t="s">
        <v>304</v>
      </c>
      <c r="AH26" s="18" t="s">
        <v>304</v>
      </c>
    </row>
    <row r="27" spans="2:34" ht="15.75" hidden="1" customHeight="1">
      <c r="B27" s="18" t="s">
        <v>1738</v>
      </c>
      <c r="C27" s="18" t="s">
        <v>128</v>
      </c>
      <c r="D27" s="18" t="s">
        <v>1817</v>
      </c>
      <c r="E27" s="18" t="s">
        <v>151</v>
      </c>
      <c r="F27" s="18" t="s">
        <v>1818</v>
      </c>
      <c r="G27" s="18" t="s">
        <v>152</v>
      </c>
      <c r="H27" s="18" t="s">
        <v>1828</v>
      </c>
      <c r="I27" s="18" t="s">
        <v>1829</v>
      </c>
      <c r="J27" s="18" t="s">
        <v>329</v>
      </c>
      <c r="K27" s="18" t="s">
        <v>1249</v>
      </c>
      <c r="L27" s="18" t="s">
        <v>1830</v>
      </c>
      <c r="M27" s="18" t="s">
        <v>304</v>
      </c>
      <c r="N27" s="18" t="s">
        <v>498</v>
      </c>
      <c r="O27" s="18" t="s">
        <v>304</v>
      </c>
      <c r="P27" s="18"/>
      <c r="Q27" s="18" t="s">
        <v>304</v>
      </c>
      <c r="R27" s="18" t="s">
        <v>1832</v>
      </c>
      <c r="S27" s="18" t="s">
        <v>304</v>
      </c>
      <c r="T27" s="18" t="s">
        <v>3264</v>
      </c>
      <c r="U27" s="18" t="s">
        <v>3264</v>
      </c>
      <c r="V27" s="18" t="s">
        <v>3264</v>
      </c>
      <c r="W27" s="18" t="s">
        <v>3264</v>
      </c>
      <c r="X27" s="18" t="s">
        <v>3264</v>
      </c>
      <c r="Y27" s="18" t="s">
        <v>3264</v>
      </c>
      <c r="Z27" s="18" t="s">
        <v>3257</v>
      </c>
      <c r="AA27" s="18" t="s">
        <v>3258</v>
      </c>
      <c r="AB27" s="18" t="s">
        <v>3264</v>
      </c>
      <c r="AC27" s="18" t="s">
        <v>3264</v>
      </c>
      <c r="AD27" s="18" t="s">
        <v>3261</v>
      </c>
      <c r="AE27" s="18" t="s">
        <v>3264</v>
      </c>
      <c r="AF27" s="18" t="s">
        <v>304</v>
      </c>
      <c r="AG27" s="18" t="s">
        <v>304</v>
      </c>
      <c r="AH27" s="18" t="s">
        <v>304</v>
      </c>
    </row>
    <row r="28" spans="2:34" ht="15.75" hidden="1" customHeight="1">
      <c r="B28" s="18" t="s">
        <v>1738</v>
      </c>
      <c r="C28" s="18" t="s">
        <v>128</v>
      </c>
      <c r="D28" s="18" t="s">
        <v>1817</v>
      </c>
      <c r="E28" s="18" t="s">
        <v>151</v>
      </c>
      <c r="F28" s="18" t="s">
        <v>1818</v>
      </c>
      <c r="G28" s="18" t="s">
        <v>152</v>
      </c>
      <c r="H28" s="18" t="s">
        <v>1833</v>
      </c>
      <c r="I28" s="18" t="s">
        <v>1834</v>
      </c>
      <c r="J28" s="18" t="s">
        <v>329</v>
      </c>
      <c r="K28" s="18" t="s">
        <v>1249</v>
      </c>
      <c r="L28" s="18" t="s">
        <v>1835</v>
      </c>
      <c r="M28" s="18" t="s">
        <v>304</v>
      </c>
      <c r="N28" s="18" t="s">
        <v>498</v>
      </c>
      <c r="O28" s="18" t="s">
        <v>304</v>
      </c>
      <c r="P28" s="18"/>
      <c r="Q28" s="18" t="s">
        <v>304</v>
      </c>
      <c r="R28" s="18" t="s">
        <v>1835</v>
      </c>
      <c r="S28" s="18" t="s">
        <v>304</v>
      </c>
      <c r="T28" s="18" t="s">
        <v>3264</v>
      </c>
      <c r="U28" s="18" t="s">
        <v>3264</v>
      </c>
      <c r="V28" s="18" t="s">
        <v>3264</v>
      </c>
      <c r="W28" s="18" t="s">
        <v>3264</v>
      </c>
      <c r="X28" s="18" t="s">
        <v>3264</v>
      </c>
      <c r="Y28" s="18" t="s">
        <v>3256</v>
      </c>
      <c r="Z28" s="18" t="s">
        <v>3257</v>
      </c>
      <c r="AA28" s="18" t="s">
        <v>3258</v>
      </c>
      <c r="AB28" s="18" t="s">
        <v>3264</v>
      </c>
      <c r="AC28" s="18" t="s">
        <v>3260</v>
      </c>
      <c r="AD28" s="18" t="s">
        <v>3261</v>
      </c>
      <c r="AE28" s="18" t="s">
        <v>3264</v>
      </c>
      <c r="AF28" s="18" t="s">
        <v>304</v>
      </c>
      <c r="AG28" s="18" t="s">
        <v>304</v>
      </c>
      <c r="AH28" s="18" t="s">
        <v>304</v>
      </c>
    </row>
    <row r="29" spans="2:34" ht="15.75" hidden="1" customHeight="1">
      <c r="B29" s="18" t="s">
        <v>1738</v>
      </c>
      <c r="C29" s="18" t="s">
        <v>128</v>
      </c>
      <c r="D29" s="18" t="s">
        <v>1817</v>
      </c>
      <c r="E29" s="18" t="s">
        <v>151</v>
      </c>
      <c r="F29" s="18" t="s">
        <v>1818</v>
      </c>
      <c r="G29" s="18" t="s">
        <v>152</v>
      </c>
      <c r="H29" s="18" t="s">
        <v>1837</v>
      </c>
      <c r="I29" s="18" t="s">
        <v>1838</v>
      </c>
      <c r="J29" s="18" t="s">
        <v>329</v>
      </c>
      <c r="K29" s="18" t="s">
        <v>1249</v>
      </c>
      <c r="L29" s="18" t="s">
        <v>1839</v>
      </c>
      <c r="M29" s="18" t="s">
        <v>304</v>
      </c>
      <c r="N29" s="18" t="s">
        <v>498</v>
      </c>
      <c r="O29" s="18" t="s">
        <v>304</v>
      </c>
      <c r="P29" s="18"/>
      <c r="Q29" s="18" t="s">
        <v>304</v>
      </c>
      <c r="R29" s="18" t="s">
        <v>1839</v>
      </c>
      <c r="S29" s="18" t="s">
        <v>304</v>
      </c>
      <c r="T29" s="18" t="s">
        <v>3264</v>
      </c>
      <c r="U29" s="18" t="s">
        <v>3264</v>
      </c>
      <c r="V29" s="18" t="s">
        <v>3264</v>
      </c>
      <c r="W29" s="18" t="s">
        <v>3264</v>
      </c>
      <c r="X29" s="18" t="s">
        <v>3264</v>
      </c>
      <c r="Y29" s="18" t="s">
        <v>3264</v>
      </c>
      <c r="Z29" s="18" t="s">
        <v>3257</v>
      </c>
      <c r="AA29" s="18" t="s">
        <v>3258</v>
      </c>
      <c r="AB29" s="18" t="s">
        <v>3264</v>
      </c>
      <c r="AC29" s="18" t="s">
        <v>3264</v>
      </c>
      <c r="AD29" s="18" t="s">
        <v>3261</v>
      </c>
      <c r="AE29" s="18" t="s">
        <v>3264</v>
      </c>
      <c r="AF29" s="18" t="s">
        <v>304</v>
      </c>
      <c r="AG29" s="18" t="s">
        <v>304</v>
      </c>
      <c r="AH29" s="18" t="s">
        <v>304</v>
      </c>
    </row>
    <row r="30" spans="2:34" ht="15.75" hidden="1" customHeight="1">
      <c r="B30" s="18" t="s">
        <v>1738</v>
      </c>
      <c r="C30" s="18" t="s">
        <v>128</v>
      </c>
      <c r="D30" s="18" t="s">
        <v>1817</v>
      </c>
      <c r="E30" s="18" t="s">
        <v>151</v>
      </c>
      <c r="F30" s="18" t="s">
        <v>1818</v>
      </c>
      <c r="G30" s="18" t="s">
        <v>152</v>
      </c>
      <c r="H30" s="18" t="s">
        <v>1840</v>
      </c>
      <c r="I30" s="18" t="s">
        <v>1841</v>
      </c>
      <c r="J30" s="18" t="s">
        <v>329</v>
      </c>
      <c r="K30" s="18" t="s">
        <v>1249</v>
      </c>
      <c r="L30" s="18" t="s">
        <v>1842</v>
      </c>
      <c r="M30" s="18" t="s">
        <v>304</v>
      </c>
      <c r="N30" s="18" t="s">
        <v>498</v>
      </c>
      <c r="O30" s="18" t="s">
        <v>304</v>
      </c>
      <c r="P30" s="18"/>
      <c r="Q30" s="18" t="s">
        <v>304</v>
      </c>
      <c r="R30" s="18" t="s">
        <v>1842</v>
      </c>
      <c r="S30" s="18" t="s">
        <v>304</v>
      </c>
      <c r="T30" s="18" t="s">
        <v>3264</v>
      </c>
      <c r="U30" s="18" t="s">
        <v>3264</v>
      </c>
      <c r="V30" s="18" t="s">
        <v>3264</v>
      </c>
      <c r="W30" s="18" t="s">
        <v>3264</v>
      </c>
      <c r="X30" s="18" t="s">
        <v>3264</v>
      </c>
      <c r="Y30" s="18" t="s">
        <v>3264</v>
      </c>
      <c r="Z30" s="18" t="s">
        <v>3257</v>
      </c>
      <c r="AA30" s="18" t="s">
        <v>3258</v>
      </c>
      <c r="AB30" s="18" t="s">
        <v>3264</v>
      </c>
      <c r="AC30" s="18" t="s">
        <v>3264</v>
      </c>
      <c r="AD30" s="18" t="s">
        <v>3261</v>
      </c>
      <c r="AE30" s="18" t="s">
        <v>3264</v>
      </c>
      <c r="AF30" s="18" t="s">
        <v>304</v>
      </c>
      <c r="AG30" s="18" t="s">
        <v>304</v>
      </c>
      <c r="AH30" s="18" t="s">
        <v>304</v>
      </c>
    </row>
    <row r="31" spans="2:34" ht="15.75" hidden="1" customHeight="1">
      <c r="B31" s="18" t="s">
        <v>1738</v>
      </c>
      <c r="C31" s="18" t="s">
        <v>128</v>
      </c>
      <c r="D31" s="18" t="s">
        <v>1817</v>
      </c>
      <c r="E31" s="18" t="s">
        <v>151</v>
      </c>
      <c r="F31" s="18" t="s">
        <v>1818</v>
      </c>
      <c r="G31" s="18" t="s">
        <v>152</v>
      </c>
      <c r="H31" s="18" t="s">
        <v>1844</v>
      </c>
      <c r="I31" s="18" t="s">
        <v>1845</v>
      </c>
      <c r="J31" s="18" t="s">
        <v>329</v>
      </c>
      <c r="K31" s="18" t="s">
        <v>709</v>
      </c>
      <c r="L31" s="18" t="s">
        <v>1822</v>
      </c>
      <c r="M31" s="18" t="s">
        <v>304</v>
      </c>
      <c r="N31" s="18" t="s">
        <v>498</v>
      </c>
      <c r="O31" s="18" t="s">
        <v>304</v>
      </c>
      <c r="P31" s="18"/>
      <c r="Q31" s="18" t="s">
        <v>304</v>
      </c>
      <c r="R31" s="18" t="s">
        <v>1846</v>
      </c>
      <c r="S31" s="18" t="s">
        <v>304</v>
      </c>
      <c r="T31" s="18" t="s">
        <v>3264</v>
      </c>
      <c r="U31" s="18" t="s">
        <v>3264</v>
      </c>
      <c r="V31" s="18" t="s">
        <v>3264</v>
      </c>
      <c r="W31" s="18" t="s">
        <v>3264</v>
      </c>
      <c r="X31" s="18" t="s">
        <v>3264</v>
      </c>
      <c r="Y31" s="18" t="s">
        <v>3264</v>
      </c>
      <c r="Z31" s="18" t="s">
        <v>3257</v>
      </c>
      <c r="AA31" s="18" t="s">
        <v>3258</v>
      </c>
      <c r="AB31" s="18" t="s">
        <v>3264</v>
      </c>
      <c r="AC31" s="18" t="s">
        <v>3264</v>
      </c>
      <c r="AD31" s="18" t="s">
        <v>3261</v>
      </c>
      <c r="AE31" s="18" t="s">
        <v>3264</v>
      </c>
      <c r="AF31" s="18" t="s">
        <v>304</v>
      </c>
      <c r="AG31" s="18" t="s">
        <v>304</v>
      </c>
      <c r="AH31" s="18" t="s">
        <v>304</v>
      </c>
    </row>
    <row r="32" spans="2:34" ht="15.75" hidden="1" customHeight="1">
      <c r="B32" s="18" t="s">
        <v>1738</v>
      </c>
      <c r="C32" s="18" t="s">
        <v>128</v>
      </c>
      <c r="D32" s="18" t="s">
        <v>1817</v>
      </c>
      <c r="E32" s="18" t="s">
        <v>151</v>
      </c>
      <c r="F32" s="18" t="s">
        <v>1818</v>
      </c>
      <c r="G32" s="18" t="s">
        <v>152</v>
      </c>
      <c r="H32" s="18" t="s">
        <v>1847</v>
      </c>
      <c r="I32" s="18" t="s">
        <v>1848</v>
      </c>
      <c r="J32" s="18" t="s">
        <v>329</v>
      </c>
      <c r="K32" s="18" t="s">
        <v>709</v>
      </c>
      <c r="L32" s="18" t="s">
        <v>1849</v>
      </c>
      <c r="M32" s="18" t="s">
        <v>304</v>
      </c>
      <c r="N32" s="18" t="s">
        <v>498</v>
      </c>
      <c r="O32" s="18" t="s">
        <v>304</v>
      </c>
      <c r="P32" s="18"/>
      <c r="Q32" s="18" t="s">
        <v>304</v>
      </c>
      <c r="R32" s="18" t="s">
        <v>1850</v>
      </c>
      <c r="S32" s="18" t="s">
        <v>304</v>
      </c>
      <c r="T32" s="18" t="s">
        <v>3264</v>
      </c>
      <c r="U32" s="18" t="s">
        <v>3264</v>
      </c>
      <c r="V32" s="18" t="s">
        <v>3264</v>
      </c>
      <c r="W32" s="18" t="s">
        <v>3264</v>
      </c>
      <c r="X32" s="18" t="s">
        <v>3264</v>
      </c>
      <c r="Y32" s="18" t="s">
        <v>3264</v>
      </c>
      <c r="Z32" s="18" t="s">
        <v>3257</v>
      </c>
      <c r="AA32" s="18" t="s">
        <v>3258</v>
      </c>
      <c r="AB32" s="18" t="s">
        <v>3264</v>
      </c>
      <c r="AC32" s="18" t="s">
        <v>3264</v>
      </c>
      <c r="AD32" s="18" t="s">
        <v>3261</v>
      </c>
      <c r="AE32" s="18" t="s">
        <v>3264</v>
      </c>
      <c r="AF32" s="18" t="s">
        <v>304</v>
      </c>
      <c r="AG32" s="18" t="s">
        <v>304</v>
      </c>
      <c r="AH32" s="18" t="s">
        <v>304</v>
      </c>
    </row>
    <row r="33" spans="2:34" ht="15.75" hidden="1" customHeight="1">
      <c r="B33" s="18" t="s">
        <v>1738</v>
      </c>
      <c r="C33" s="18" t="s">
        <v>128</v>
      </c>
      <c r="D33" s="18" t="s">
        <v>1817</v>
      </c>
      <c r="E33" s="18" t="s">
        <v>151</v>
      </c>
      <c r="F33" s="18" t="s">
        <v>1818</v>
      </c>
      <c r="G33" s="18" t="s">
        <v>152</v>
      </c>
      <c r="H33" s="18" t="s">
        <v>1851</v>
      </c>
      <c r="I33" s="18" t="s">
        <v>1852</v>
      </c>
      <c r="J33" s="18" t="s">
        <v>329</v>
      </c>
      <c r="K33" s="18" t="s">
        <v>709</v>
      </c>
      <c r="L33" s="18" t="s">
        <v>1849</v>
      </c>
      <c r="M33" s="18" t="s">
        <v>304</v>
      </c>
      <c r="N33" s="18" t="s">
        <v>498</v>
      </c>
      <c r="O33" s="18" t="s">
        <v>304</v>
      </c>
      <c r="P33" s="18"/>
      <c r="Q33" s="18" t="s">
        <v>304</v>
      </c>
      <c r="R33" s="18" t="s">
        <v>1853</v>
      </c>
      <c r="S33" s="18" t="s">
        <v>304</v>
      </c>
      <c r="T33" s="18" t="s">
        <v>3264</v>
      </c>
      <c r="U33" s="18" t="s">
        <v>3264</v>
      </c>
      <c r="V33" s="18" t="s">
        <v>3264</v>
      </c>
      <c r="W33" s="18" t="s">
        <v>3264</v>
      </c>
      <c r="X33" s="18" t="s">
        <v>3264</v>
      </c>
      <c r="Y33" s="18" t="s">
        <v>3264</v>
      </c>
      <c r="Z33" s="18" t="s">
        <v>3257</v>
      </c>
      <c r="AA33" s="18" t="s">
        <v>3258</v>
      </c>
      <c r="AB33" s="18" t="s">
        <v>3264</v>
      </c>
      <c r="AC33" s="18" t="s">
        <v>3264</v>
      </c>
      <c r="AD33" s="18" t="s">
        <v>3261</v>
      </c>
      <c r="AE33" s="18" t="s">
        <v>3264</v>
      </c>
      <c r="AF33" s="18" t="s">
        <v>304</v>
      </c>
      <c r="AG33" s="18" t="s">
        <v>304</v>
      </c>
      <c r="AH33" s="18" t="s">
        <v>304</v>
      </c>
    </row>
    <row r="34" spans="2:34" ht="15.75" hidden="1" customHeight="1">
      <c r="B34" s="18" t="s">
        <v>1738</v>
      </c>
      <c r="C34" s="18" t="s">
        <v>128</v>
      </c>
      <c r="D34" s="18" t="s">
        <v>1817</v>
      </c>
      <c r="E34" s="18" t="s">
        <v>151</v>
      </c>
      <c r="F34" s="18" t="s">
        <v>1818</v>
      </c>
      <c r="G34" s="18" t="s">
        <v>152</v>
      </c>
      <c r="H34" s="18" t="s">
        <v>1854</v>
      </c>
      <c r="I34" s="18" t="s">
        <v>1855</v>
      </c>
      <c r="J34" s="18" t="s">
        <v>329</v>
      </c>
      <c r="K34" s="18" t="s">
        <v>709</v>
      </c>
      <c r="L34" s="18" t="s">
        <v>1849</v>
      </c>
      <c r="M34" s="18" t="s">
        <v>304</v>
      </c>
      <c r="N34" s="18" t="s">
        <v>498</v>
      </c>
      <c r="O34" s="18" t="s">
        <v>304</v>
      </c>
      <c r="P34" s="18"/>
      <c r="Q34" s="18" t="s">
        <v>304</v>
      </c>
      <c r="R34" s="18" t="s">
        <v>1856</v>
      </c>
      <c r="S34" s="18" t="s">
        <v>304</v>
      </c>
      <c r="T34" s="18" t="s">
        <v>3264</v>
      </c>
      <c r="U34" s="18" t="s">
        <v>3264</v>
      </c>
      <c r="V34" s="18" t="s">
        <v>3264</v>
      </c>
      <c r="W34" s="18" t="s">
        <v>3264</v>
      </c>
      <c r="X34" s="18" t="s">
        <v>3264</v>
      </c>
      <c r="Y34" s="18" t="s">
        <v>3264</v>
      </c>
      <c r="Z34" s="18" t="s">
        <v>3257</v>
      </c>
      <c r="AA34" s="18" t="s">
        <v>3258</v>
      </c>
      <c r="AB34" s="18" t="s">
        <v>3264</v>
      </c>
      <c r="AC34" s="18" t="s">
        <v>3264</v>
      </c>
      <c r="AD34" s="18" t="s">
        <v>3261</v>
      </c>
      <c r="AE34" s="18" t="s">
        <v>3264</v>
      </c>
      <c r="AF34" s="18" t="s">
        <v>304</v>
      </c>
      <c r="AG34" s="18" t="s">
        <v>304</v>
      </c>
      <c r="AH34" s="18" t="s">
        <v>304</v>
      </c>
    </row>
    <row r="35" spans="2:34" ht="15.75" hidden="1" customHeight="1">
      <c r="B35" s="18" t="s">
        <v>1738</v>
      </c>
      <c r="C35" s="18" t="s">
        <v>128</v>
      </c>
      <c r="D35" s="18" t="s">
        <v>1817</v>
      </c>
      <c r="E35" s="18" t="s">
        <v>151</v>
      </c>
      <c r="F35" s="18" t="s">
        <v>1818</v>
      </c>
      <c r="G35" s="18" t="s">
        <v>152</v>
      </c>
      <c r="H35" s="18" t="s">
        <v>1857</v>
      </c>
      <c r="I35" s="18" t="s">
        <v>1858</v>
      </c>
      <c r="J35" s="18" t="s">
        <v>329</v>
      </c>
      <c r="K35" s="18" t="s">
        <v>709</v>
      </c>
      <c r="L35" s="18" t="s">
        <v>1849</v>
      </c>
      <c r="M35" s="18" t="s">
        <v>304</v>
      </c>
      <c r="N35" s="18" t="s">
        <v>498</v>
      </c>
      <c r="O35" s="18" t="s">
        <v>304</v>
      </c>
      <c r="P35" s="18"/>
      <c r="Q35" s="18" t="s">
        <v>304</v>
      </c>
      <c r="R35" s="18" t="s">
        <v>1859</v>
      </c>
      <c r="S35" s="18" t="s">
        <v>304</v>
      </c>
      <c r="T35" s="18" t="s">
        <v>3264</v>
      </c>
      <c r="U35" s="18" t="s">
        <v>3264</v>
      </c>
      <c r="V35" s="18" t="s">
        <v>3264</v>
      </c>
      <c r="W35" s="18" t="s">
        <v>3264</v>
      </c>
      <c r="X35" s="18" t="s">
        <v>3264</v>
      </c>
      <c r="Y35" s="18" t="s">
        <v>3264</v>
      </c>
      <c r="Z35" s="18" t="s">
        <v>3257</v>
      </c>
      <c r="AA35" s="18" t="s">
        <v>3258</v>
      </c>
      <c r="AB35" s="18" t="s">
        <v>3264</v>
      </c>
      <c r="AC35" s="18" t="s">
        <v>3264</v>
      </c>
      <c r="AD35" s="18" t="s">
        <v>3261</v>
      </c>
      <c r="AE35" s="18" t="s">
        <v>3264</v>
      </c>
      <c r="AF35" s="18" t="s">
        <v>304</v>
      </c>
      <c r="AG35" s="18" t="s">
        <v>304</v>
      </c>
      <c r="AH35" s="18" t="s">
        <v>304</v>
      </c>
    </row>
    <row r="36" spans="2:34" ht="15.75" hidden="1" customHeight="1">
      <c r="B36" s="18" t="s">
        <v>1738</v>
      </c>
      <c r="C36" s="18" t="s">
        <v>128</v>
      </c>
      <c r="D36" s="18" t="s">
        <v>1817</v>
      </c>
      <c r="E36" s="18" t="s">
        <v>151</v>
      </c>
      <c r="F36" s="18" t="s">
        <v>1818</v>
      </c>
      <c r="G36" s="18" t="s">
        <v>152</v>
      </c>
      <c r="H36" s="18" t="s">
        <v>1860</v>
      </c>
      <c r="I36" s="18" t="s">
        <v>1861</v>
      </c>
      <c r="J36" s="18" t="s">
        <v>329</v>
      </c>
      <c r="K36" s="18" t="s">
        <v>709</v>
      </c>
      <c r="L36" s="18" t="s">
        <v>1862</v>
      </c>
      <c r="M36" s="18" t="s">
        <v>304</v>
      </c>
      <c r="N36" s="18" t="s">
        <v>498</v>
      </c>
      <c r="O36" s="18" t="s">
        <v>304</v>
      </c>
      <c r="P36" s="18"/>
      <c r="Q36" s="18" t="s">
        <v>304</v>
      </c>
      <c r="R36" s="18" t="s">
        <v>1863</v>
      </c>
      <c r="S36" s="18" t="s">
        <v>304</v>
      </c>
      <c r="T36" s="18" t="s">
        <v>3264</v>
      </c>
      <c r="U36" s="18" t="s">
        <v>3264</v>
      </c>
      <c r="V36" s="18" t="s">
        <v>3264</v>
      </c>
      <c r="W36" s="18" t="s">
        <v>3264</v>
      </c>
      <c r="X36" s="18" t="s">
        <v>3264</v>
      </c>
      <c r="Y36" s="18" t="s">
        <v>3264</v>
      </c>
      <c r="Z36" s="18" t="s">
        <v>3257</v>
      </c>
      <c r="AA36" s="18" t="s">
        <v>3258</v>
      </c>
      <c r="AB36" s="18" t="s">
        <v>3264</v>
      </c>
      <c r="AC36" s="18" t="s">
        <v>3264</v>
      </c>
      <c r="AD36" s="18" t="s">
        <v>3261</v>
      </c>
      <c r="AE36" s="18" t="s">
        <v>3264</v>
      </c>
      <c r="AF36" s="18" t="s">
        <v>304</v>
      </c>
      <c r="AG36" s="18" t="s">
        <v>304</v>
      </c>
      <c r="AH36" s="18" t="s">
        <v>304</v>
      </c>
    </row>
    <row r="37" spans="2:34" ht="15.75" hidden="1" customHeight="1">
      <c r="B37" s="18" t="s">
        <v>1738</v>
      </c>
      <c r="C37" s="18" t="s">
        <v>128</v>
      </c>
      <c r="D37" s="18" t="s">
        <v>1864</v>
      </c>
      <c r="E37" s="18" t="s">
        <v>153</v>
      </c>
      <c r="F37" s="18" t="s">
        <v>1865</v>
      </c>
      <c r="G37" s="18" t="s">
        <v>154</v>
      </c>
      <c r="H37" s="18" t="s">
        <v>1866</v>
      </c>
      <c r="I37" s="18" t="s">
        <v>1867</v>
      </c>
      <c r="J37" s="18" t="s">
        <v>329</v>
      </c>
      <c r="K37" s="18" t="s">
        <v>1795</v>
      </c>
      <c r="L37" s="18" t="s">
        <v>1868</v>
      </c>
      <c r="M37" s="18" t="s">
        <v>304</v>
      </c>
      <c r="N37" s="18" t="s">
        <v>498</v>
      </c>
      <c r="O37" s="18" t="s">
        <v>304</v>
      </c>
      <c r="P37" s="18"/>
      <c r="Q37" s="18" t="s">
        <v>304</v>
      </c>
      <c r="R37" s="18" t="s">
        <v>1870</v>
      </c>
      <c r="S37" s="18" t="s">
        <v>304</v>
      </c>
      <c r="T37" s="18" t="s">
        <v>3251</v>
      </c>
      <c r="U37" s="18" t="s">
        <v>3252</v>
      </c>
      <c r="V37" s="18" t="s">
        <v>3253</v>
      </c>
      <c r="W37" s="18" t="s">
        <v>3254</v>
      </c>
      <c r="X37" s="18" t="s">
        <v>3255</v>
      </c>
      <c r="Y37" s="18" t="s">
        <v>3264</v>
      </c>
      <c r="Z37" s="18" t="s">
        <v>3264</v>
      </c>
      <c r="AA37" s="18" t="s">
        <v>3264</v>
      </c>
      <c r="AB37" s="18" t="s">
        <v>3264</v>
      </c>
      <c r="AC37" s="18" t="s">
        <v>3264</v>
      </c>
      <c r="AD37" s="18" t="s">
        <v>3264</v>
      </c>
      <c r="AE37" s="18" t="s">
        <v>3264</v>
      </c>
      <c r="AF37" s="18" t="s">
        <v>304</v>
      </c>
      <c r="AG37" s="18" t="s">
        <v>304</v>
      </c>
      <c r="AH37" s="18" t="s">
        <v>304</v>
      </c>
    </row>
    <row r="38" spans="2:34" ht="15.75" hidden="1" customHeight="1">
      <c r="B38" s="18" t="s">
        <v>1738</v>
      </c>
      <c r="C38" s="18" t="s">
        <v>128</v>
      </c>
      <c r="D38" s="18" t="s">
        <v>1864</v>
      </c>
      <c r="E38" s="18" t="s">
        <v>153</v>
      </c>
      <c r="F38" s="18" t="s">
        <v>1865</v>
      </c>
      <c r="G38" s="18" t="s">
        <v>154</v>
      </c>
      <c r="H38" s="18" t="s">
        <v>1872</v>
      </c>
      <c r="I38" s="18" t="s">
        <v>1873</v>
      </c>
      <c r="J38" s="18" t="s">
        <v>301</v>
      </c>
      <c r="K38" s="18" t="s">
        <v>302</v>
      </c>
      <c r="L38" s="18" t="s">
        <v>1874</v>
      </c>
      <c r="M38" s="18" t="s">
        <v>304</v>
      </c>
      <c r="N38" s="18" t="s">
        <v>498</v>
      </c>
      <c r="O38" s="18" t="s">
        <v>304</v>
      </c>
      <c r="P38" s="18"/>
      <c r="Q38" s="18" t="s">
        <v>304</v>
      </c>
      <c r="R38" s="18" t="s">
        <v>1875</v>
      </c>
      <c r="S38" s="18" t="s">
        <v>304</v>
      </c>
      <c r="T38" s="18" t="s">
        <v>3251</v>
      </c>
      <c r="U38" s="18" t="s">
        <v>3252</v>
      </c>
      <c r="V38" s="18" t="s">
        <v>3253</v>
      </c>
      <c r="W38" s="18" t="s">
        <v>3254</v>
      </c>
      <c r="X38" s="18" t="s">
        <v>3255</v>
      </c>
      <c r="Y38" s="18" t="s">
        <v>3264</v>
      </c>
      <c r="Z38" s="18" t="s">
        <v>3264</v>
      </c>
      <c r="AA38" s="18" t="s">
        <v>3264</v>
      </c>
      <c r="AB38" s="18" t="s">
        <v>3264</v>
      </c>
      <c r="AC38" s="18" t="s">
        <v>3264</v>
      </c>
      <c r="AD38" s="18" t="s">
        <v>3264</v>
      </c>
      <c r="AE38" s="18" t="s">
        <v>3264</v>
      </c>
      <c r="AF38" s="18" t="s">
        <v>304</v>
      </c>
      <c r="AG38" s="18" t="s">
        <v>304</v>
      </c>
      <c r="AH38" s="18" t="s">
        <v>304</v>
      </c>
    </row>
    <row r="39" spans="2:34" ht="15.75" hidden="1" customHeight="1">
      <c r="B39" s="18" t="s">
        <v>1738</v>
      </c>
      <c r="C39" s="18" t="s">
        <v>128</v>
      </c>
      <c r="D39" s="18" t="s">
        <v>1864</v>
      </c>
      <c r="E39" s="18" t="s">
        <v>153</v>
      </c>
      <c r="F39" s="18" t="s">
        <v>1865</v>
      </c>
      <c r="G39" s="18" t="s">
        <v>154</v>
      </c>
      <c r="H39" s="18" t="s">
        <v>1876</v>
      </c>
      <c r="I39" s="18" t="s">
        <v>1877</v>
      </c>
      <c r="J39" s="18" t="s">
        <v>301</v>
      </c>
      <c r="K39" s="18" t="s">
        <v>1813</v>
      </c>
      <c r="L39" s="18" t="s">
        <v>1874</v>
      </c>
      <c r="M39" s="18" t="s">
        <v>304</v>
      </c>
      <c r="N39" s="18" t="s">
        <v>498</v>
      </c>
      <c r="O39" s="18" t="s">
        <v>304</v>
      </c>
      <c r="P39" s="18"/>
      <c r="Q39" s="18" t="s">
        <v>304</v>
      </c>
      <c r="R39" s="18" t="s">
        <v>1878</v>
      </c>
      <c r="S39" s="18" t="s">
        <v>304</v>
      </c>
      <c r="T39" s="18" t="s">
        <v>3251</v>
      </c>
      <c r="U39" s="18" t="s">
        <v>3252</v>
      </c>
      <c r="V39" s="18" t="s">
        <v>3253</v>
      </c>
      <c r="W39" s="18" t="s">
        <v>3254</v>
      </c>
      <c r="X39" s="18" t="s">
        <v>3255</v>
      </c>
      <c r="Y39" s="18" t="s">
        <v>3264</v>
      </c>
      <c r="Z39" s="18" t="s">
        <v>3264</v>
      </c>
      <c r="AA39" s="18" t="s">
        <v>3264</v>
      </c>
      <c r="AB39" s="18" t="s">
        <v>3264</v>
      </c>
      <c r="AC39" s="18" t="s">
        <v>3264</v>
      </c>
      <c r="AD39" s="18" t="s">
        <v>3264</v>
      </c>
      <c r="AE39" s="18" t="s">
        <v>3264</v>
      </c>
      <c r="AF39" s="18" t="s">
        <v>304</v>
      </c>
      <c r="AG39" s="18" t="s">
        <v>304</v>
      </c>
      <c r="AH39" s="18" t="s">
        <v>304</v>
      </c>
    </row>
    <row r="40" spans="2:34" ht="15.75" hidden="1" customHeight="1">
      <c r="B40" s="18" t="s">
        <v>1738</v>
      </c>
      <c r="C40" s="18" t="s">
        <v>128</v>
      </c>
      <c r="D40" s="18" t="s">
        <v>1864</v>
      </c>
      <c r="E40" s="18" t="s">
        <v>153</v>
      </c>
      <c r="F40" s="18" t="s">
        <v>1865</v>
      </c>
      <c r="G40" s="18" t="s">
        <v>154</v>
      </c>
      <c r="H40" s="18" t="s">
        <v>1879</v>
      </c>
      <c r="I40" s="18" t="s">
        <v>1880</v>
      </c>
      <c r="J40" s="18" t="s">
        <v>329</v>
      </c>
      <c r="K40" s="18" t="s">
        <v>1795</v>
      </c>
      <c r="L40" s="18" t="s">
        <v>1881</v>
      </c>
      <c r="M40" s="18" t="s">
        <v>304</v>
      </c>
      <c r="N40" s="18" t="s">
        <v>498</v>
      </c>
      <c r="O40" s="18" t="s">
        <v>304</v>
      </c>
      <c r="P40" s="18"/>
      <c r="Q40" s="18" t="s">
        <v>304</v>
      </c>
      <c r="R40" s="18" t="s">
        <v>1883</v>
      </c>
      <c r="S40" s="18" t="s">
        <v>304</v>
      </c>
      <c r="T40" s="18" t="s">
        <v>3264</v>
      </c>
      <c r="U40" s="18" t="s">
        <v>3264</v>
      </c>
      <c r="V40" s="18" t="s">
        <v>3253</v>
      </c>
      <c r="W40" s="18" t="s">
        <v>3254</v>
      </c>
      <c r="X40" s="18" t="s">
        <v>3255</v>
      </c>
      <c r="Y40" s="18" t="s">
        <v>3256</v>
      </c>
      <c r="Z40" s="18" t="s">
        <v>3257</v>
      </c>
      <c r="AA40" s="18" t="s">
        <v>3258</v>
      </c>
      <c r="AB40" s="18" t="s">
        <v>3264</v>
      </c>
      <c r="AC40" s="18" t="s">
        <v>3260</v>
      </c>
      <c r="AD40" s="18" t="s">
        <v>3261</v>
      </c>
      <c r="AE40" s="18" t="s">
        <v>3264</v>
      </c>
      <c r="AF40" s="18" t="s">
        <v>304</v>
      </c>
      <c r="AG40" s="18" t="s">
        <v>304</v>
      </c>
      <c r="AH40" s="18" t="s">
        <v>304</v>
      </c>
    </row>
    <row r="41" spans="2:34" ht="15.75" hidden="1" customHeight="1">
      <c r="B41" s="18" t="s">
        <v>1738</v>
      </c>
      <c r="C41" s="18" t="s">
        <v>128</v>
      </c>
      <c r="D41" s="18" t="s">
        <v>1864</v>
      </c>
      <c r="E41" s="18" t="s">
        <v>153</v>
      </c>
      <c r="F41" s="18" t="s">
        <v>1865</v>
      </c>
      <c r="G41" s="18" t="s">
        <v>154</v>
      </c>
      <c r="H41" s="18" t="s">
        <v>1884</v>
      </c>
      <c r="I41" s="18" t="s">
        <v>1885</v>
      </c>
      <c r="J41" s="18" t="s">
        <v>329</v>
      </c>
      <c r="K41" s="18" t="s">
        <v>1795</v>
      </c>
      <c r="L41" s="18" t="s">
        <v>1886</v>
      </c>
      <c r="M41" s="18" t="s">
        <v>304</v>
      </c>
      <c r="N41" s="18" t="s">
        <v>498</v>
      </c>
      <c r="O41" s="18" t="s">
        <v>304</v>
      </c>
      <c r="P41" s="18"/>
      <c r="Q41" s="18" t="s">
        <v>304</v>
      </c>
      <c r="R41" s="18" t="s">
        <v>1870</v>
      </c>
      <c r="S41" s="18" t="s">
        <v>304</v>
      </c>
      <c r="T41" s="18" t="s">
        <v>3264</v>
      </c>
      <c r="U41" s="18" t="s">
        <v>3252</v>
      </c>
      <c r="V41" s="18" t="s">
        <v>3253</v>
      </c>
      <c r="W41" s="18" t="s">
        <v>3254</v>
      </c>
      <c r="X41" s="18" t="s">
        <v>3255</v>
      </c>
      <c r="Y41" s="18" t="s">
        <v>3264</v>
      </c>
      <c r="Z41" s="18" t="s">
        <v>3264</v>
      </c>
      <c r="AA41" s="18" t="s">
        <v>3264</v>
      </c>
      <c r="AB41" s="18" t="s">
        <v>3264</v>
      </c>
      <c r="AC41" s="18" t="s">
        <v>3264</v>
      </c>
      <c r="AD41" s="18" t="s">
        <v>3264</v>
      </c>
      <c r="AE41" s="18" t="s">
        <v>3264</v>
      </c>
      <c r="AF41" s="18" t="s">
        <v>304</v>
      </c>
      <c r="AG41" s="18" t="s">
        <v>304</v>
      </c>
      <c r="AH41" s="18" t="s">
        <v>304</v>
      </c>
    </row>
    <row r="42" spans="2:34" ht="15.75" hidden="1" customHeight="1">
      <c r="B42" s="18" t="s">
        <v>1738</v>
      </c>
      <c r="C42" s="18" t="s">
        <v>128</v>
      </c>
      <c r="D42" s="18" t="s">
        <v>1888</v>
      </c>
      <c r="E42" s="18" t="s">
        <v>155</v>
      </c>
      <c r="F42" s="18" t="s">
        <v>1889</v>
      </c>
      <c r="G42" s="18" t="s">
        <v>156</v>
      </c>
      <c r="H42" s="18" t="s">
        <v>1890</v>
      </c>
      <c r="I42" s="18" t="s">
        <v>1891</v>
      </c>
      <c r="J42" s="18" t="s">
        <v>329</v>
      </c>
      <c r="K42" s="18" t="s">
        <v>1249</v>
      </c>
      <c r="L42" s="18" t="s">
        <v>1892</v>
      </c>
      <c r="M42" s="18" t="s">
        <v>304</v>
      </c>
      <c r="N42" s="18" t="s">
        <v>498</v>
      </c>
      <c r="O42" s="18" t="s">
        <v>304</v>
      </c>
      <c r="P42" s="18"/>
      <c r="Q42" s="18" t="s">
        <v>304</v>
      </c>
      <c r="R42" s="18" t="s">
        <v>1893</v>
      </c>
      <c r="S42" s="18" t="s">
        <v>304</v>
      </c>
      <c r="T42" s="18" t="s">
        <v>3264</v>
      </c>
      <c r="U42" s="18" t="s">
        <v>3264</v>
      </c>
      <c r="V42" s="18" t="s">
        <v>3264</v>
      </c>
      <c r="W42" s="18" t="s">
        <v>3254</v>
      </c>
      <c r="X42" s="18" t="s">
        <v>3255</v>
      </c>
      <c r="Y42" s="18" t="s">
        <v>3256</v>
      </c>
      <c r="Z42" s="18" t="s">
        <v>3257</v>
      </c>
      <c r="AA42" s="18" t="s">
        <v>3258</v>
      </c>
      <c r="AB42" s="18" t="s">
        <v>3264</v>
      </c>
      <c r="AC42" s="18" t="s">
        <v>3260</v>
      </c>
      <c r="AD42" s="18" t="s">
        <v>3261</v>
      </c>
      <c r="AE42" s="18" t="s">
        <v>3264</v>
      </c>
      <c r="AF42" s="18" t="s">
        <v>304</v>
      </c>
      <c r="AG42" s="18" t="s">
        <v>304</v>
      </c>
      <c r="AH42" s="18" t="s">
        <v>304</v>
      </c>
    </row>
    <row r="43" spans="2:34" ht="15.75" hidden="1" customHeight="1">
      <c r="B43" s="18" t="s">
        <v>1738</v>
      </c>
      <c r="C43" s="18" t="s">
        <v>128</v>
      </c>
      <c r="D43" s="18" t="s">
        <v>1888</v>
      </c>
      <c r="E43" s="18" t="s">
        <v>155</v>
      </c>
      <c r="F43" s="18" t="s">
        <v>1889</v>
      </c>
      <c r="G43" s="18" t="s">
        <v>156</v>
      </c>
      <c r="H43" s="18" t="s">
        <v>1894</v>
      </c>
      <c r="I43" s="18" t="s">
        <v>1895</v>
      </c>
      <c r="J43" s="18" t="s">
        <v>329</v>
      </c>
      <c r="K43" s="18" t="s">
        <v>1821</v>
      </c>
      <c r="L43" s="18" t="s">
        <v>1892</v>
      </c>
      <c r="M43" s="18" t="s">
        <v>304</v>
      </c>
      <c r="N43" s="18" t="s">
        <v>498</v>
      </c>
      <c r="O43" s="18" t="s">
        <v>304</v>
      </c>
      <c r="P43" s="18"/>
      <c r="Q43" s="18" t="s">
        <v>304</v>
      </c>
      <c r="R43" s="18" t="s">
        <v>1896</v>
      </c>
      <c r="S43" s="18" t="s">
        <v>304</v>
      </c>
      <c r="T43" s="18" t="s">
        <v>3264</v>
      </c>
      <c r="U43" s="18" t="s">
        <v>3264</v>
      </c>
      <c r="V43" s="18" t="s">
        <v>3253</v>
      </c>
      <c r="W43" s="18" t="s">
        <v>3254</v>
      </c>
      <c r="X43" s="18" t="s">
        <v>3255</v>
      </c>
      <c r="Y43" s="18" t="s">
        <v>3256</v>
      </c>
      <c r="Z43" s="18" t="s">
        <v>3257</v>
      </c>
      <c r="AA43" s="18" t="s">
        <v>3258</v>
      </c>
      <c r="AB43" s="18" t="s">
        <v>3264</v>
      </c>
      <c r="AC43" s="18" t="s">
        <v>3260</v>
      </c>
      <c r="AD43" s="18" t="s">
        <v>3261</v>
      </c>
      <c r="AE43" s="18" t="s">
        <v>3264</v>
      </c>
      <c r="AF43" s="18" t="s">
        <v>304</v>
      </c>
      <c r="AG43" s="18" t="s">
        <v>304</v>
      </c>
      <c r="AH43" s="18" t="s">
        <v>304</v>
      </c>
    </row>
    <row r="44" spans="2:34" ht="15.75" hidden="1" customHeight="1">
      <c r="B44" s="18" t="s">
        <v>2390</v>
      </c>
      <c r="C44" s="18" t="s">
        <v>165</v>
      </c>
      <c r="D44" s="18" t="s">
        <v>2391</v>
      </c>
      <c r="E44" s="18" t="s">
        <v>214</v>
      </c>
      <c r="F44" s="18" t="s">
        <v>2392</v>
      </c>
      <c r="G44" s="18" t="s">
        <v>215</v>
      </c>
      <c r="H44" s="18" t="s">
        <v>2393</v>
      </c>
      <c r="I44" s="18" t="s">
        <v>2394</v>
      </c>
      <c r="J44" s="18" t="s">
        <v>329</v>
      </c>
      <c r="K44" s="18" t="s">
        <v>709</v>
      </c>
      <c r="L44" s="18" t="s">
        <v>2395</v>
      </c>
      <c r="M44" s="18" t="s">
        <v>304</v>
      </c>
      <c r="N44" s="18" t="s">
        <v>2397</v>
      </c>
      <c r="O44" s="18" t="s">
        <v>304</v>
      </c>
      <c r="P44" s="18" t="s">
        <v>2397</v>
      </c>
      <c r="Q44" s="18" t="s">
        <v>304</v>
      </c>
      <c r="R44" s="18" t="s">
        <v>2398</v>
      </c>
      <c r="S44" s="18" t="s">
        <v>304</v>
      </c>
      <c r="T44" s="18" t="s">
        <v>3251</v>
      </c>
      <c r="U44" s="18" t="s">
        <v>3252</v>
      </c>
      <c r="V44" s="18" t="s">
        <v>3253</v>
      </c>
      <c r="W44" s="18" t="s">
        <v>3254</v>
      </c>
      <c r="X44" s="18" t="s">
        <v>3255</v>
      </c>
      <c r="Y44" s="18" t="s">
        <v>3264</v>
      </c>
      <c r="Z44" s="18" t="s">
        <v>3264</v>
      </c>
      <c r="AA44" s="18" t="s">
        <v>3264</v>
      </c>
      <c r="AB44" s="18" t="s">
        <v>3264</v>
      </c>
      <c r="AC44" s="18" t="s">
        <v>3264</v>
      </c>
      <c r="AD44" s="18" t="s">
        <v>3264</v>
      </c>
      <c r="AE44" s="18" t="s">
        <v>3264</v>
      </c>
      <c r="AF44" s="18" t="s">
        <v>304</v>
      </c>
      <c r="AG44" s="18" t="s">
        <v>329</v>
      </c>
      <c r="AH44" s="18" t="s">
        <v>304</v>
      </c>
    </row>
    <row r="45" spans="2:34" ht="15.75" hidden="1" customHeight="1">
      <c r="B45" s="18" t="s">
        <v>1738</v>
      </c>
      <c r="C45" s="18" t="s">
        <v>128</v>
      </c>
      <c r="D45" s="18" t="s">
        <v>1897</v>
      </c>
      <c r="E45" s="18" t="s">
        <v>157</v>
      </c>
      <c r="F45" s="18" t="s">
        <v>1898</v>
      </c>
      <c r="G45" s="18" t="s">
        <v>158</v>
      </c>
      <c r="H45" s="18" t="s">
        <v>1899</v>
      </c>
      <c r="I45" s="18" t="s">
        <v>1900</v>
      </c>
      <c r="J45" s="18" t="s">
        <v>329</v>
      </c>
      <c r="K45" s="18" t="s">
        <v>1795</v>
      </c>
      <c r="L45" s="18" t="s">
        <v>1901</v>
      </c>
      <c r="M45" s="18" t="s">
        <v>304</v>
      </c>
      <c r="N45" s="18" t="s">
        <v>498</v>
      </c>
      <c r="O45" s="18" t="s">
        <v>304</v>
      </c>
      <c r="P45" s="18"/>
      <c r="Q45" s="18" t="s">
        <v>304</v>
      </c>
      <c r="R45" s="18" t="s">
        <v>1903</v>
      </c>
      <c r="S45" s="18" t="s">
        <v>304</v>
      </c>
      <c r="T45" s="18" t="s">
        <v>3251</v>
      </c>
      <c r="U45" s="18" t="s">
        <v>3252</v>
      </c>
      <c r="V45" s="18" t="s">
        <v>3253</v>
      </c>
      <c r="W45" s="18" t="s">
        <v>3254</v>
      </c>
      <c r="X45" s="18" t="s">
        <v>3255</v>
      </c>
      <c r="Y45" s="18" t="s">
        <v>3264</v>
      </c>
      <c r="Z45" s="18" t="s">
        <v>3264</v>
      </c>
      <c r="AA45" s="18" t="s">
        <v>3264</v>
      </c>
      <c r="AB45" s="18" t="s">
        <v>3264</v>
      </c>
      <c r="AC45" s="18" t="s">
        <v>3264</v>
      </c>
      <c r="AD45" s="18" t="s">
        <v>3264</v>
      </c>
      <c r="AE45" s="18" t="s">
        <v>3264</v>
      </c>
      <c r="AF45" s="18" t="s">
        <v>304</v>
      </c>
      <c r="AG45" s="18" t="s">
        <v>304</v>
      </c>
      <c r="AH45" s="18" t="s">
        <v>304</v>
      </c>
    </row>
    <row r="46" spans="2:34" ht="15.75" hidden="1" customHeight="1">
      <c r="B46" s="18" t="s">
        <v>1738</v>
      </c>
      <c r="C46" s="18" t="s">
        <v>128</v>
      </c>
      <c r="D46" s="18" t="s">
        <v>1897</v>
      </c>
      <c r="E46" s="18" t="s">
        <v>157</v>
      </c>
      <c r="F46" s="18" t="s">
        <v>1898</v>
      </c>
      <c r="G46" s="18" t="s">
        <v>158</v>
      </c>
      <c r="H46" s="18" t="s">
        <v>1906</v>
      </c>
      <c r="I46" s="18" t="s">
        <v>1907</v>
      </c>
      <c r="J46" s="18" t="s">
        <v>329</v>
      </c>
      <c r="K46" s="18" t="s">
        <v>1795</v>
      </c>
      <c r="L46" s="18" t="s">
        <v>1908</v>
      </c>
      <c r="M46" s="18" t="s">
        <v>304</v>
      </c>
      <c r="N46" s="18" t="s">
        <v>498</v>
      </c>
      <c r="O46" s="18" t="s">
        <v>304</v>
      </c>
      <c r="P46" s="18"/>
      <c r="Q46" s="18" t="s">
        <v>304</v>
      </c>
      <c r="R46" s="18" t="s">
        <v>1909</v>
      </c>
      <c r="S46" s="18" t="s">
        <v>304</v>
      </c>
      <c r="T46" s="18" t="s">
        <v>3264</v>
      </c>
      <c r="U46" s="18" t="s">
        <v>3264</v>
      </c>
      <c r="V46" s="18" t="s">
        <v>3253</v>
      </c>
      <c r="W46" s="18" t="s">
        <v>3254</v>
      </c>
      <c r="X46" s="18" t="s">
        <v>3255</v>
      </c>
      <c r="Y46" s="18" t="s">
        <v>3264</v>
      </c>
      <c r="Z46" s="18" t="s">
        <v>3264</v>
      </c>
      <c r="AA46" s="18" t="s">
        <v>3264</v>
      </c>
      <c r="AB46" s="18" t="s">
        <v>3264</v>
      </c>
      <c r="AC46" s="18" t="s">
        <v>3264</v>
      </c>
      <c r="AD46" s="18" t="s">
        <v>3264</v>
      </c>
      <c r="AE46" s="18" t="s">
        <v>3264</v>
      </c>
      <c r="AF46" s="18" t="s">
        <v>304</v>
      </c>
      <c r="AG46" s="18" t="s">
        <v>304</v>
      </c>
      <c r="AH46" s="18" t="s">
        <v>304</v>
      </c>
    </row>
    <row r="47" spans="2:34" ht="15.75" hidden="1" customHeight="1">
      <c r="B47" s="18" t="s">
        <v>1738</v>
      </c>
      <c r="C47" s="18" t="s">
        <v>128</v>
      </c>
      <c r="D47" s="18" t="s">
        <v>1897</v>
      </c>
      <c r="E47" s="18" t="s">
        <v>157</v>
      </c>
      <c r="F47" s="18" t="s">
        <v>1898</v>
      </c>
      <c r="G47" s="18" t="s">
        <v>158</v>
      </c>
      <c r="H47" s="18" t="s">
        <v>1910</v>
      </c>
      <c r="I47" s="18" t="s">
        <v>1911</v>
      </c>
      <c r="J47" s="18" t="s">
        <v>329</v>
      </c>
      <c r="K47" s="18" t="s">
        <v>302</v>
      </c>
      <c r="L47" s="18" t="s">
        <v>1912</v>
      </c>
      <c r="M47" s="18" t="s">
        <v>304</v>
      </c>
      <c r="N47" s="18" t="s">
        <v>498</v>
      </c>
      <c r="O47" s="18" t="s">
        <v>304</v>
      </c>
      <c r="P47" s="18"/>
      <c r="Q47" s="18" t="s">
        <v>304</v>
      </c>
      <c r="R47" s="18" t="s">
        <v>1913</v>
      </c>
      <c r="S47" s="18" t="s">
        <v>304</v>
      </c>
      <c r="T47" s="18" t="s">
        <v>3251</v>
      </c>
      <c r="U47" s="18" t="s">
        <v>3252</v>
      </c>
      <c r="V47" s="18" t="s">
        <v>3253</v>
      </c>
      <c r="W47" s="18" t="s">
        <v>3254</v>
      </c>
      <c r="X47" s="18" t="s">
        <v>3255</v>
      </c>
      <c r="Y47" s="18" t="s">
        <v>3264</v>
      </c>
      <c r="Z47" s="18" t="s">
        <v>3264</v>
      </c>
      <c r="AA47" s="18" t="s">
        <v>3264</v>
      </c>
      <c r="AB47" s="18" t="s">
        <v>3264</v>
      </c>
      <c r="AC47" s="18" t="s">
        <v>3264</v>
      </c>
      <c r="AD47" s="18" t="s">
        <v>3264</v>
      </c>
      <c r="AE47" s="18" t="s">
        <v>3264</v>
      </c>
      <c r="AF47" s="18" t="s">
        <v>304</v>
      </c>
      <c r="AG47" s="18" t="s">
        <v>304</v>
      </c>
      <c r="AH47" s="18" t="s">
        <v>304</v>
      </c>
    </row>
    <row r="48" spans="2:34" ht="15.75" hidden="1" customHeight="1">
      <c r="B48" s="18" t="s">
        <v>1738</v>
      </c>
      <c r="C48" s="18" t="s">
        <v>128</v>
      </c>
      <c r="D48" s="18" t="s">
        <v>1897</v>
      </c>
      <c r="E48" s="18" t="s">
        <v>157</v>
      </c>
      <c r="F48" s="18" t="s">
        <v>1898</v>
      </c>
      <c r="G48" s="18" t="s">
        <v>158</v>
      </c>
      <c r="H48" s="18" t="s">
        <v>1914</v>
      </c>
      <c r="I48" s="18" t="s">
        <v>1915</v>
      </c>
      <c r="J48" s="18" t="s">
        <v>301</v>
      </c>
      <c r="K48" s="18" t="s">
        <v>1813</v>
      </c>
      <c r="L48" s="18" t="s">
        <v>1916</v>
      </c>
      <c r="M48" s="18" t="s">
        <v>304</v>
      </c>
      <c r="N48" s="18" t="s">
        <v>498</v>
      </c>
      <c r="O48" s="18" t="s">
        <v>304</v>
      </c>
      <c r="P48" s="18"/>
      <c r="Q48" s="18" t="s">
        <v>304</v>
      </c>
      <c r="R48" s="18" t="s">
        <v>1917</v>
      </c>
      <c r="S48" s="18" t="s">
        <v>304</v>
      </c>
      <c r="T48" s="18" t="s">
        <v>3251</v>
      </c>
      <c r="U48" s="18" t="s">
        <v>3252</v>
      </c>
      <c r="V48" s="18" t="s">
        <v>3253</v>
      </c>
      <c r="W48" s="18" t="s">
        <v>3254</v>
      </c>
      <c r="X48" s="18" t="s">
        <v>3255</v>
      </c>
      <c r="Y48" s="18" t="s">
        <v>3264</v>
      </c>
      <c r="Z48" s="18" t="s">
        <v>3264</v>
      </c>
      <c r="AA48" s="18" t="s">
        <v>3264</v>
      </c>
      <c r="AB48" s="18" t="s">
        <v>3264</v>
      </c>
      <c r="AC48" s="18" t="s">
        <v>3264</v>
      </c>
      <c r="AD48" s="18" t="s">
        <v>3264</v>
      </c>
      <c r="AE48" s="18" t="s">
        <v>3264</v>
      </c>
      <c r="AF48" s="18" t="s">
        <v>304</v>
      </c>
      <c r="AG48" s="18" t="s">
        <v>304</v>
      </c>
      <c r="AH48" s="18" t="s">
        <v>304</v>
      </c>
    </row>
    <row r="49" spans="2:34" ht="15.75" hidden="1" customHeight="1">
      <c r="B49" s="18" t="s">
        <v>1738</v>
      </c>
      <c r="C49" s="18" t="s">
        <v>128</v>
      </c>
      <c r="D49" s="18" t="s">
        <v>1897</v>
      </c>
      <c r="E49" s="18" t="s">
        <v>157</v>
      </c>
      <c r="F49" s="18" t="s">
        <v>1898</v>
      </c>
      <c r="G49" s="18" t="s">
        <v>158</v>
      </c>
      <c r="H49" s="18" t="s">
        <v>1918</v>
      </c>
      <c r="I49" s="18" t="s">
        <v>1919</v>
      </c>
      <c r="J49" s="18" t="s">
        <v>329</v>
      </c>
      <c r="K49" s="18" t="s">
        <v>1795</v>
      </c>
      <c r="L49" s="18" t="s">
        <v>1920</v>
      </c>
      <c r="M49" s="18" t="s">
        <v>304</v>
      </c>
      <c r="N49" s="18" t="s">
        <v>498</v>
      </c>
      <c r="O49" s="18" t="s">
        <v>304</v>
      </c>
      <c r="P49" s="18"/>
      <c r="Q49" s="18" t="s">
        <v>304</v>
      </c>
      <c r="R49" s="18" t="s">
        <v>1922</v>
      </c>
      <c r="S49" s="18" t="s">
        <v>304</v>
      </c>
      <c r="T49" s="18" t="s">
        <v>3264</v>
      </c>
      <c r="U49" s="18" t="s">
        <v>3264</v>
      </c>
      <c r="V49" s="18" t="s">
        <v>3253</v>
      </c>
      <c r="W49" s="18" t="s">
        <v>3254</v>
      </c>
      <c r="X49" s="18" t="s">
        <v>3255</v>
      </c>
      <c r="Y49" s="18" t="s">
        <v>3256</v>
      </c>
      <c r="Z49" s="18" t="s">
        <v>3257</v>
      </c>
      <c r="AA49" s="18" t="s">
        <v>3258</v>
      </c>
      <c r="AB49" s="18" t="s">
        <v>3264</v>
      </c>
      <c r="AC49" s="18" t="s">
        <v>3260</v>
      </c>
      <c r="AD49" s="18" t="s">
        <v>3261</v>
      </c>
      <c r="AE49" s="18" t="s">
        <v>3264</v>
      </c>
      <c r="AF49" s="18" t="s">
        <v>304</v>
      </c>
      <c r="AG49" s="18" t="s">
        <v>304</v>
      </c>
      <c r="AH49" s="18" t="s">
        <v>304</v>
      </c>
    </row>
    <row r="50" spans="2:34" ht="15.75" hidden="1" customHeight="1">
      <c r="B50" s="18" t="s">
        <v>1738</v>
      </c>
      <c r="C50" s="18" t="s">
        <v>128</v>
      </c>
      <c r="D50" s="18" t="s">
        <v>1897</v>
      </c>
      <c r="E50" s="18" t="s">
        <v>157</v>
      </c>
      <c r="F50" s="18" t="s">
        <v>1898</v>
      </c>
      <c r="G50" s="18" t="s">
        <v>158</v>
      </c>
      <c r="H50" s="18" t="s">
        <v>1923</v>
      </c>
      <c r="I50" s="18" t="s">
        <v>1924</v>
      </c>
      <c r="J50" s="18" t="s">
        <v>329</v>
      </c>
      <c r="K50" s="18" t="s">
        <v>1795</v>
      </c>
      <c r="L50" s="18" t="s">
        <v>1925</v>
      </c>
      <c r="M50" s="18" t="s">
        <v>304</v>
      </c>
      <c r="N50" s="18" t="s">
        <v>498</v>
      </c>
      <c r="O50" s="18" t="s">
        <v>304</v>
      </c>
      <c r="P50" s="18"/>
      <c r="Q50" s="18" t="s">
        <v>304</v>
      </c>
      <c r="R50" s="18" t="s">
        <v>1926</v>
      </c>
      <c r="S50" s="18" t="s">
        <v>304</v>
      </c>
      <c r="T50" s="18" t="s">
        <v>3264</v>
      </c>
      <c r="U50" s="18" t="s">
        <v>3264</v>
      </c>
      <c r="V50" s="18" t="s">
        <v>3253</v>
      </c>
      <c r="W50" s="18" t="s">
        <v>3254</v>
      </c>
      <c r="X50" s="18" t="s">
        <v>3255</v>
      </c>
      <c r="Y50" s="18" t="s">
        <v>3256</v>
      </c>
      <c r="Z50" s="18" t="s">
        <v>3257</v>
      </c>
      <c r="AA50" s="18" t="s">
        <v>3258</v>
      </c>
      <c r="AB50" s="18" t="s">
        <v>3264</v>
      </c>
      <c r="AC50" s="18" t="s">
        <v>3260</v>
      </c>
      <c r="AD50" s="18" t="s">
        <v>3261</v>
      </c>
      <c r="AE50" s="18" t="s">
        <v>3264</v>
      </c>
      <c r="AF50" s="18" t="s">
        <v>304</v>
      </c>
      <c r="AG50" s="18" t="s">
        <v>304</v>
      </c>
      <c r="AH50" s="18" t="s">
        <v>304</v>
      </c>
    </row>
    <row r="51" spans="2:34" ht="15.75" hidden="1" customHeight="1">
      <c r="B51" s="18" t="s">
        <v>1738</v>
      </c>
      <c r="C51" s="18" t="s">
        <v>128</v>
      </c>
      <c r="D51" s="18" t="s">
        <v>1897</v>
      </c>
      <c r="E51" s="18" t="s">
        <v>157</v>
      </c>
      <c r="F51" s="18" t="s">
        <v>1898</v>
      </c>
      <c r="G51" s="18" t="s">
        <v>158</v>
      </c>
      <c r="H51" s="18" t="s">
        <v>1927</v>
      </c>
      <c r="I51" s="18" t="s">
        <v>1928</v>
      </c>
      <c r="J51" s="18" t="s">
        <v>329</v>
      </c>
      <c r="K51" s="18" t="s">
        <v>1795</v>
      </c>
      <c r="L51" s="18" t="s">
        <v>1929</v>
      </c>
      <c r="M51" s="18" t="s">
        <v>304</v>
      </c>
      <c r="N51" s="18" t="s">
        <v>498</v>
      </c>
      <c r="O51" s="18" t="s">
        <v>304</v>
      </c>
      <c r="P51" s="18"/>
      <c r="Q51" s="18" t="s">
        <v>304</v>
      </c>
      <c r="R51" s="18" t="s">
        <v>1930</v>
      </c>
      <c r="S51" s="18" t="s">
        <v>304</v>
      </c>
      <c r="T51" s="18" t="s">
        <v>3264</v>
      </c>
      <c r="U51" s="18" t="s">
        <v>3264</v>
      </c>
      <c r="V51" s="18" t="s">
        <v>3253</v>
      </c>
      <c r="W51" s="18" t="s">
        <v>3254</v>
      </c>
      <c r="X51" s="18" t="s">
        <v>3255</v>
      </c>
      <c r="Y51" s="18" t="s">
        <v>3256</v>
      </c>
      <c r="Z51" s="18" t="s">
        <v>3257</v>
      </c>
      <c r="AA51" s="18" t="s">
        <v>3258</v>
      </c>
      <c r="AB51" s="18" t="s">
        <v>3264</v>
      </c>
      <c r="AC51" s="18" t="s">
        <v>3260</v>
      </c>
      <c r="AD51" s="18" t="s">
        <v>3261</v>
      </c>
      <c r="AE51" s="18" t="s">
        <v>3264</v>
      </c>
      <c r="AF51" s="18" t="s">
        <v>304</v>
      </c>
      <c r="AG51" s="18" t="s">
        <v>304</v>
      </c>
      <c r="AH51" s="18" t="s">
        <v>304</v>
      </c>
    </row>
    <row r="52" spans="2:34" ht="15.75" hidden="1" customHeight="1">
      <c r="B52" s="18" t="s">
        <v>1738</v>
      </c>
      <c r="C52" s="18" t="s">
        <v>128</v>
      </c>
      <c r="D52" s="18" t="s">
        <v>1897</v>
      </c>
      <c r="E52" s="18" t="s">
        <v>157</v>
      </c>
      <c r="F52" s="18" t="s">
        <v>1931</v>
      </c>
      <c r="G52" s="18" t="s">
        <v>159</v>
      </c>
      <c r="H52" s="18" t="s">
        <v>1932</v>
      </c>
      <c r="I52" s="18" t="s">
        <v>1933</v>
      </c>
      <c r="J52" s="18" t="s">
        <v>329</v>
      </c>
      <c r="K52" s="18" t="s">
        <v>1249</v>
      </c>
      <c r="L52" s="18" t="s">
        <v>1934</v>
      </c>
      <c r="M52" s="18" t="s">
        <v>304</v>
      </c>
      <c r="N52" s="18" t="s">
        <v>498</v>
      </c>
      <c r="O52" s="18" t="s">
        <v>304</v>
      </c>
      <c r="P52" s="18"/>
      <c r="Q52" s="18" t="s">
        <v>304</v>
      </c>
      <c r="R52" s="18" t="s">
        <v>1935</v>
      </c>
      <c r="S52" s="18" t="s">
        <v>304</v>
      </c>
      <c r="T52" s="18" t="s">
        <v>3264</v>
      </c>
      <c r="U52" s="18" t="s">
        <v>3264</v>
      </c>
      <c r="V52" s="18" t="s">
        <v>3264</v>
      </c>
      <c r="W52" s="18" t="s">
        <v>3264</v>
      </c>
      <c r="X52" s="18" t="s">
        <v>3264</v>
      </c>
      <c r="Y52" s="18" t="s">
        <v>3256</v>
      </c>
      <c r="Z52" s="18" t="s">
        <v>3257</v>
      </c>
      <c r="AA52" s="18" t="s">
        <v>3258</v>
      </c>
      <c r="AB52" s="18" t="s">
        <v>3264</v>
      </c>
      <c r="AC52" s="18" t="s">
        <v>3260</v>
      </c>
      <c r="AD52" s="18" t="s">
        <v>3261</v>
      </c>
      <c r="AE52" s="18" t="s">
        <v>3264</v>
      </c>
      <c r="AF52" s="18" t="s">
        <v>304</v>
      </c>
      <c r="AG52" s="18" t="s">
        <v>304</v>
      </c>
      <c r="AH52" s="18" t="s">
        <v>304</v>
      </c>
    </row>
    <row r="53" spans="2:34" ht="15.75" hidden="1" customHeight="1">
      <c r="B53" s="18" t="s">
        <v>1738</v>
      </c>
      <c r="C53" s="18" t="s">
        <v>128</v>
      </c>
      <c r="D53" s="18" t="s">
        <v>1897</v>
      </c>
      <c r="E53" s="18" t="s">
        <v>157</v>
      </c>
      <c r="F53" s="18" t="s">
        <v>1931</v>
      </c>
      <c r="G53" s="18" t="s">
        <v>159</v>
      </c>
      <c r="H53" s="18" t="s">
        <v>1936</v>
      </c>
      <c r="I53" s="18" t="s">
        <v>1937</v>
      </c>
      <c r="J53" s="18" t="s">
        <v>329</v>
      </c>
      <c r="K53" s="18" t="s">
        <v>1249</v>
      </c>
      <c r="L53" s="18" t="s">
        <v>1938</v>
      </c>
      <c r="M53" s="18" t="s">
        <v>304</v>
      </c>
      <c r="N53" s="18" t="s">
        <v>498</v>
      </c>
      <c r="O53" s="18" t="s">
        <v>304</v>
      </c>
      <c r="P53" s="18"/>
      <c r="Q53" s="18" t="s">
        <v>304</v>
      </c>
      <c r="R53" s="18" t="s">
        <v>1939</v>
      </c>
      <c r="S53" s="18" t="s">
        <v>304</v>
      </c>
      <c r="T53" s="18" t="s">
        <v>3264</v>
      </c>
      <c r="U53" s="18" t="s">
        <v>3264</v>
      </c>
      <c r="V53" s="18" t="s">
        <v>3264</v>
      </c>
      <c r="W53" s="18" t="s">
        <v>3264</v>
      </c>
      <c r="X53" s="18" t="s">
        <v>3264</v>
      </c>
      <c r="Y53" s="18" t="s">
        <v>3256</v>
      </c>
      <c r="Z53" s="18" t="s">
        <v>3257</v>
      </c>
      <c r="AA53" s="18" t="s">
        <v>3258</v>
      </c>
      <c r="AB53" s="18" t="s">
        <v>3264</v>
      </c>
      <c r="AC53" s="18" t="s">
        <v>3260</v>
      </c>
      <c r="AD53" s="18" t="s">
        <v>3261</v>
      </c>
      <c r="AE53" s="18" t="s">
        <v>3264</v>
      </c>
      <c r="AF53" s="18" t="s">
        <v>304</v>
      </c>
      <c r="AG53" s="18" t="s">
        <v>304</v>
      </c>
      <c r="AH53" s="18" t="s">
        <v>304</v>
      </c>
    </row>
    <row r="54" spans="2:34" ht="15.75" hidden="1" customHeight="1">
      <c r="B54" s="18" t="s">
        <v>1738</v>
      </c>
      <c r="C54" s="18" t="s">
        <v>128</v>
      </c>
      <c r="D54" s="18" t="s">
        <v>1897</v>
      </c>
      <c r="E54" s="18" t="s">
        <v>157</v>
      </c>
      <c r="F54" s="18" t="s">
        <v>1931</v>
      </c>
      <c r="G54" s="18" t="s">
        <v>159</v>
      </c>
      <c r="H54" s="18" t="s">
        <v>1940</v>
      </c>
      <c r="I54" s="18" t="s">
        <v>1941</v>
      </c>
      <c r="J54" s="18" t="s">
        <v>329</v>
      </c>
      <c r="K54" s="18" t="s">
        <v>1249</v>
      </c>
      <c r="L54" s="18" t="s">
        <v>1942</v>
      </c>
      <c r="M54" s="18" t="s">
        <v>304</v>
      </c>
      <c r="N54" s="18" t="s">
        <v>498</v>
      </c>
      <c r="O54" s="18" t="s">
        <v>304</v>
      </c>
      <c r="P54" s="18"/>
      <c r="Q54" s="18" t="s">
        <v>304</v>
      </c>
      <c r="R54" s="18" t="s">
        <v>1943</v>
      </c>
      <c r="S54" s="18" t="s">
        <v>304</v>
      </c>
      <c r="T54" s="18" t="s">
        <v>3264</v>
      </c>
      <c r="U54" s="18" t="s">
        <v>3264</v>
      </c>
      <c r="V54" s="18" t="s">
        <v>3264</v>
      </c>
      <c r="W54" s="18" t="s">
        <v>3264</v>
      </c>
      <c r="X54" s="18" t="s">
        <v>3264</v>
      </c>
      <c r="Y54" s="18" t="s">
        <v>3256</v>
      </c>
      <c r="Z54" s="18" t="s">
        <v>3257</v>
      </c>
      <c r="AA54" s="18" t="s">
        <v>3258</v>
      </c>
      <c r="AB54" s="18" t="s">
        <v>3264</v>
      </c>
      <c r="AC54" s="18" t="s">
        <v>3260</v>
      </c>
      <c r="AD54" s="18" t="s">
        <v>3261</v>
      </c>
      <c r="AE54" s="18" t="s">
        <v>3264</v>
      </c>
      <c r="AF54" s="18" t="s">
        <v>304</v>
      </c>
      <c r="AG54" s="18" t="s">
        <v>304</v>
      </c>
      <c r="AH54" s="18" t="s">
        <v>304</v>
      </c>
    </row>
    <row r="55" spans="2:34" ht="15.75" hidden="1" customHeight="1">
      <c r="B55" s="18" t="s">
        <v>1738</v>
      </c>
      <c r="C55" s="18" t="s">
        <v>128</v>
      </c>
      <c r="D55" s="18" t="s">
        <v>1897</v>
      </c>
      <c r="E55" s="18" t="s">
        <v>157</v>
      </c>
      <c r="F55" s="18" t="s">
        <v>1931</v>
      </c>
      <c r="G55" s="18" t="s">
        <v>159</v>
      </c>
      <c r="H55" s="18" t="s">
        <v>1944</v>
      </c>
      <c r="I55" s="18" t="s">
        <v>1945</v>
      </c>
      <c r="J55" s="18" t="s">
        <v>329</v>
      </c>
      <c r="K55" s="18" t="s">
        <v>1821</v>
      </c>
      <c r="L55" s="18" t="s">
        <v>1946</v>
      </c>
      <c r="M55" s="18" t="s">
        <v>304</v>
      </c>
      <c r="N55" s="18" t="s">
        <v>498</v>
      </c>
      <c r="O55" s="18" t="s">
        <v>304</v>
      </c>
      <c r="P55" s="18"/>
      <c r="Q55" s="18" t="s">
        <v>304</v>
      </c>
      <c r="R55" s="18" t="s">
        <v>1947</v>
      </c>
      <c r="S55" s="18" t="s">
        <v>304</v>
      </c>
      <c r="T55" s="18" t="s">
        <v>3264</v>
      </c>
      <c r="U55" s="18" t="s">
        <v>3264</v>
      </c>
      <c r="V55" s="18" t="s">
        <v>3264</v>
      </c>
      <c r="W55" s="18" t="s">
        <v>3264</v>
      </c>
      <c r="X55" s="18" t="s">
        <v>3264</v>
      </c>
      <c r="Y55" s="18" t="s">
        <v>3256</v>
      </c>
      <c r="Z55" s="18" t="s">
        <v>3257</v>
      </c>
      <c r="AA55" s="18" t="s">
        <v>3258</v>
      </c>
      <c r="AB55" s="18" t="s">
        <v>3264</v>
      </c>
      <c r="AC55" s="18" t="s">
        <v>3260</v>
      </c>
      <c r="AD55" s="18" t="s">
        <v>3261</v>
      </c>
      <c r="AE55" s="18" t="s">
        <v>3264</v>
      </c>
      <c r="AF55" s="18" t="s">
        <v>304</v>
      </c>
      <c r="AG55" s="18" t="s">
        <v>304</v>
      </c>
      <c r="AH55" s="18" t="s">
        <v>304</v>
      </c>
    </row>
    <row r="56" spans="2:34" ht="15.75" hidden="1" customHeight="1">
      <c r="B56" s="18" t="s">
        <v>1738</v>
      </c>
      <c r="C56" s="18" t="s">
        <v>128</v>
      </c>
      <c r="D56" s="18" t="s">
        <v>1948</v>
      </c>
      <c r="E56" s="18" t="s">
        <v>160</v>
      </c>
      <c r="F56" s="18" t="s">
        <v>1949</v>
      </c>
      <c r="G56" s="18" t="s">
        <v>161</v>
      </c>
      <c r="H56" s="18" t="s">
        <v>1950</v>
      </c>
      <c r="I56" s="18" t="s">
        <v>1951</v>
      </c>
      <c r="J56" s="18" t="s">
        <v>301</v>
      </c>
      <c r="K56" s="18" t="s">
        <v>1795</v>
      </c>
      <c r="L56" s="18" t="s">
        <v>1952</v>
      </c>
      <c r="M56" s="18" t="s">
        <v>304</v>
      </c>
      <c r="N56" s="18" t="s">
        <v>498</v>
      </c>
      <c r="O56" s="18" t="s">
        <v>304</v>
      </c>
      <c r="P56" s="18"/>
      <c r="Q56" s="18" t="s">
        <v>304</v>
      </c>
      <c r="R56" s="18" t="s">
        <v>1953</v>
      </c>
      <c r="S56" s="18" t="s">
        <v>304</v>
      </c>
      <c r="T56" s="18" t="s">
        <v>3251</v>
      </c>
      <c r="U56" s="18" t="s">
        <v>3252</v>
      </c>
      <c r="V56" s="18" t="s">
        <v>3253</v>
      </c>
      <c r="W56" s="18" t="s">
        <v>3254</v>
      </c>
      <c r="X56" s="18" t="s">
        <v>3255</v>
      </c>
      <c r="Y56" s="18" t="s">
        <v>3264</v>
      </c>
      <c r="Z56" s="18" t="s">
        <v>3264</v>
      </c>
      <c r="AA56" s="18" t="s">
        <v>3264</v>
      </c>
      <c r="AB56" s="18" t="s">
        <v>3264</v>
      </c>
      <c r="AC56" s="18" t="s">
        <v>3264</v>
      </c>
      <c r="AD56" s="18" t="s">
        <v>3264</v>
      </c>
      <c r="AE56" s="18" t="s">
        <v>3264</v>
      </c>
      <c r="AF56" s="18" t="s">
        <v>304</v>
      </c>
      <c r="AG56" s="18" t="s">
        <v>304</v>
      </c>
      <c r="AH56" s="18" t="s">
        <v>304</v>
      </c>
    </row>
    <row r="57" spans="2:34" ht="15.75" hidden="1" customHeight="1">
      <c r="B57" s="18" t="s">
        <v>1738</v>
      </c>
      <c r="C57" s="18" t="s">
        <v>128</v>
      </c>
      <c r="D57" s="18" t="s">
        <v>1948</v>
      </c>
      <c r="E57" s="18" t="s">
        <v>160</v>
      </c>
      <c r="F57" s="18" t="s">
        <v>1949</v>
      </c>
      <c r="G57" s="18" t="s">
        <v>161</v>
      </c>
      <c r="H57" s="18" t="s">
        <v>1956</v>
      </c>
      <c r="I57" s="18" t="s">
        <v>1957</v>
      </c>
      <c r="J57" s="18" t="s">
        <v>329</v>
      </c>
      <c r="K57" s="18" t="s">
        <v>1795</v>
      </c>
      <c r="L57" s="18" t="s">
        <v>1958</v>
      </c>
      <c r="M57" s="18" t="s">
        <v>304</v>
      </c>
      <c r="N57" s="18" t="s">
        <v>498</v>
      </c>
      <c r="O57" s="18" t="s">
        <v>304</v>
      </c>
      <c r="P57" s="18"/>
      <c r="Q57" s="18" t="s">
        <v>304</v>
      </c>
      <c r="R57" s="18" t="s">
        <v>1959</v>
      </c>
      <c r="S57" s="18" t="s">
        <v>304</v>
      </c>
      <c r="T57" s="18" t="s">
        <v>3251</v>
      </c>
      <c r="U57" s="18" t="s">
        <v>3252</v>
      </c>
      <c r="V57" s="18" t="s">
        <v>3253</v>
      </c>
      <c r="W57" s="18" t="s">
        <v>3254</v>
      </c>
      <c r="X57" s="18" t="s">
        <v>3255</v>
      </c>
      <c r="Y57" s="18" t="s">
        <v>3264</v>
      </c>
      <c r="Z57" s="18" t="s">
        <v>3264</v>
      </c>
      <c r="AA57" s="18" t="s">
        <v>3264</v>
      </c>
      <c r="AB57" s="18" t="s">
        <v>3264</v>
      </c>
      <c r="AC57" s="18" t="s">
        <v>3264</v>
      </c>
      <c r="AD57" s="18" t="s">
        <v>3264</v>
      </c>
      <c r="AE57" s="18" t="s">
        <v>3264</v>
      </c>
      <c r="AF57" s="18" t="s">
        <v>304</v>
      </c>
      <c r="AG57" s="18" t="s">
        <v>304</v>
      </c>
      <c r="AH57" s="18" t="s">
        <v>304</v>
      </c>
    </row>
    <row r="58" spans="2:34" ht="15.75" hidden="1" customHeight="1">
      <c r="B58" s="18" t="s">
        <v>1738</v>
      </c>
      <c r="C58" s="18" t="s">
        <v>128</v>
      </c>
      <c r="D58" s="18" t="s">
        <v>1948</v>
      </c>
      <c r="E58" s="18" t="s">
        <v>160</v>
      </c>
      <c r="F58" s="18" t="s">
        <v>1949</v>
      </c>
      <c r="G58" s="18" t="s">
        <v>161</v>
      </c>
      <c r="H58" s="18" t="s">
        <v>1960</v>
      </c>
      <c r="I58" s="18" t="s">
        <v>1961</v>
      </c>
      <c r="J58" s="18" t="s">
        <v>329</v>
      </c>
      <c r="K58" s="18" t="s">
        <v>302</v>
      </c>
      <c r="L58" s="18" t="s">
        <v>1962</v>
      </c>
      <c r="M58" s="18" t="s">
        <v>304</v>
      </c>
      <c r="N58" s="18" t="s">
        <v>498</v>
      </c>
      <c r="O58" s="18" t="s">
        <v>304</v>
      </c>
      <c r="P58" s="18"/>
      <c r="Q58" s="18" t="s">
        <v>304</v>
      </c>
      <c r="R58" s="18" t="s">
        <v>1963</v>
      </c>
      <c r="S58" s="18" t="s">
        <v>304</v>
      </c>
      <c r="T58" s="18" t="s">
        <v>3251</v>
      </c>
      <c r="U58" s="18" t="s">
        <v>3252</v>
      </c>
      <c r="V58" s="18" t="s">
        <v>3253</v>
      </c>
      <c r="W58" s="18" t="s">
        <v>3254</v>
      </c>
      <c r="X58" s="18" t="s">
        <v>3255</v>
      </c>
      <c r="Y58" s="18" t="s">
        <v>3264</v>
      </c>
      <c r="Z58" s="18" t="s">
        <v>3264</v>
      </c>
      <c r="AA58" s="18" t="s">
        <v>3264</v>
      </c>
      <c r="AB58" s="18" t="s">
        <v>3264</v>
      </c>
      <c r="AC58" s="18" t="s">
        <v>3264</v>
      </c>
      <c r="AD58" s="18" t="s">
        <v>3264</v>
      </c>
      <c r="AE58" s="18" t="s">
        <v>3264</v>
      </c>
      <c r="AF58" s="18" t="s">
        <v>304</v>
      </c>
      <c r="AG58" s="18" t="s">
        <v>304</v>
      </c>
      <c r="AH58" s="18" t="s">
        <v>304</v>
      </c>
    </row>
    <row r="59" spans="2:34" ht="15.75" hidden="1" customHeight="1">
      <c r="B59" s="18" t="s">
        <v>1738</v>
      </c>
      <c r="C59" s="18" t="s">
        <v>128</v>
      </c>
      <c r="D59" s="18" t="s">
        <v>1948</v>
      </c>
      <c r="E59" s="18" t="s">
        <v>160</v>
      </c>
      <c r="F59" s="18" t="s">
        <v>1949</v>
      </c>
      <c r="G59" s="18" t="s">
        <v>161</v>
      </c>
      <c r="H59" s="18" t="s">
        <v>1964</v>
      </c>
      <c r="I59" s="18" t="s">
        <v>1965</v>
      </c>
      <c r="J59" s="18" t="s">
        <v>301</v>
      </c>
      <c r="K59" s="18" t="s">
        <v>1813</v>
      </c>
      <c r="L59" s="18" t="s">
        <v>1966</v>
      </c>
      <c r="M59" s="18" t="s">
        <v>304</v>
      </c>
      <c r="N59" s="18" t="s">
        <v>498</v>
      </c>
      <c r="O59" s="18" t="s">
        <v>304</v>
      </c>
      <c r="P59" s="18"/>
      <c r="Q59" s="18" t="s">
        <v>304</v>
      </c>
      <c r="R59" s="18" t="s">
        <v>1967</v>
      </c>
      <c r="S59" s="18" t="s">
        <v>304</v>
      </c>
      <c r="T59" s="18" t="s">
        <v>3251</v>
      </c>
      <c r="U59" s="18" t="s">
        <v>3252</v>
      </c>
      <c r="V59" s="18" t="s">
        <v>3253</v>
      </c>
      <c r="W59" s="18" t="s">
        <v>3254</v>
      </c>
      <c r="X59" s="18" t="s">
        <v>3264</v>
      </c>
      <c r="Y59" s="18" t="s">
        <v>3264</v>
      </c>
      <c r="Z59" s="18" t="s">
        <v>3264</v>
      </c>
      <c r="AA59" s="18" t="s">
        <v>3264</v>
      </c>
      <c r="AB59" s="18" t="s">
        <v>3264</v>
      </c>
      <c r="AC59" s="18" t="s">
        <v>3264</v>
      </c>
      <c r="AD59" s="18" t="s">
        <v>3264</v>
      </c>
      <c r="AE59" s="18" t="s">
        <v>3264</v>
      </c>
      <c r="AF59" s="18" t="s">
        <v>304</v>
      </c>
      <c r="AG59" s="18" t="s">
        <v>304</v>
      </c>
      <c r="AH59" s="18" t="s">
        <v>304</v>
      </c>
    </row>
    <row r="60" spans="2:34" ht="15.75" hidden="1" customHeight="1">
      <c r="B60" s="18" t="s">
        <v>1738</v>
      </c>
      <c r="C60" s="18" t="s">
        <v>128</v>
      </c>
      <c r="D60" s="18" t="s">
        <v>1948</v>
      </c>
      <c r="E60" s="18" t="s">
        <v>160</v>
      </c>
      <c r="F60" s="18" t="s">
        <v>1949</v>
      </c>
      <c r="G60" s="18" t="s">
        <v>161</v>
      </c>
      <c r="H60" s="18" t="s">
        <v>1968</v>
      </c>
      <c r="I60" s="18" t="s">
        <v>1969</v>
      </c>
      <c r="J60" s="18" t="s">
        <v>329</v>
      </c>
      <c r="K60" s="18" t="s">
        <v>1795</v>
      </c>
      <c r="L60" s="18" t="s">
        <v>1970</v>
      </c>
      <c r="M60" s="18" t="s">
        <v>304</v>
      </c>
      <c r="N60" s="18" t="s">
        <v>498</v>
      </c>
      <c r="O60" s="18" t="s">
        <v>304</v>
      </c>
      <c r="P60" s="18"/>
      <c r="Q60" s="18" t="s">
        <v>304</v>
      </c>
      <c r="R60" s="18" t="s">
        <v>1971</v>
      </c>
      <c r="S60" s="18" t="s">
        <v>304</v>
      </c>
      <c r="T60" s="18" t="s">
        <v>3264</v>
      </c>
      <c r="U60" s="18" t="s">
        <v>3264</v>
      </c>
      <c r="V60" s="18" t="s">
        <v>3264</v>
      </c>
      <c r="W60" s="18" t="s">
        <v>3254</v>
      </c>
      <c r="X60" s="18" t="s">
        <v>3255</v>
      </c>
      <c r="Y60" s="18" t="s">
        <v>3256</v>
      </c>
      <c r="Z60" s="18" t="s">
        <v>3257</v>
      </c>
      <c r="AA60" s="18" t="s">
        <v>3258</v>
      </c>
      <c r="AB60" s="18" t="s">
        <v>3264</v>
      </c>
      <c r="AC60" s="18" t="s">
        <v>3260</v>
      </c>
      <c r="AD60" s="18" t="s">
        <v>3261</v>
      </c>
      <c r="AE60" s="18" t="s">
        <v>3264</v>
      </c>
      <c r="AF60" s="18" t="s">
        <v>304</v>
      </c>
      <c r="AG60" s="18" t="s">
        <v>304</v>
      </c>
      <c r="AH60" s="18" t="s">
        <v>304</v>
      </c>
    </row>
    <row r="61" spans="2:34" ht="15.75" hidden="1" customHeight="1">
      <c r="B61" s="18" t="s">
        <v>1738</v>
      </c>
      <c r="C61" s="18" t="s">
        <v>128</v>
      </c>
      <c r="D61" s="18" t="s">
        <v>1948</v>
      </c>
      <c r="E61" s="18" t="s">
        <v>160</v>
      </c>
      <c r="F61" s="18" t="s">
        <v>1972</v>
      </c>
      <c r="G61" s="18" t="s">
        <v>162</v>
      </c>
      <c r="H61" s="18" t="s">
        <v>1973</v>
      </c>
      <c r="I61" s="18" t="s">
        <v>1974</v>
      </c>
      <c r="J61" s="18" t="s">
        <v>329</v>
      </c>
      <c r="K61" s="18" t="s">
        <v>1249</v>
      </c>
      <c r="L61" s="18" t="s">
        <v>1975</v>
      </c>
      <c r="M61" s="18" t="s">
        <v>304</v>
      </c>
      <c r="N61" s="18" t="s">
        <v>498</v>
      </c>
      <c r="O61" s="18" t="s">
        <v>304</v>
      </c>
      <c r="P61" s="18"/>
      <c r="Q61" s="18" t="s">
        <v>304</v>
      </c>
      <c r="R61" s="18" t="s">
        <v>1976</v>
      </c>
      <c r="S61" s="18" t="s">
        <v>304</v>
      </c>
      <c r="T61" s="18" t="s">
        <v>3264</v>
      </c>
      <c r="U61" s="18" t="s">
        <v>3252</v>
      </c>
      <c r="V61" s="18" t="s">
        <v>3253</v>
      </c>
      <c r="W61" s="18" t="s">
        <v>3254</v>
      </c>
      <c r="X61" s="18" t="s">
        <v>3255</v>
      </c>
      <c r="Y61" s="18" t="s">
        <v>3256</v>
      </c>
      <c r="Z61" s="18" t="s">
        <v>3257</v>
      </c>
      <c r="AA61" s="18" t="s">
        <v>3258</v>
      </c>
      <c r="AB61" s="18" t="s">
        <v>3264</v>
      </c>
      <c r="AC61" s="18" t="s">
        <v>3260</v>
      </c>
      <c r="AD61" s="18" t="s">
        <v>3261</v>
      </c>
      <c r="AE61" s="18" t="s">
        <v>3264</v>
      </c>
      <c r="AF61" s="18" t="s">
        <v>304</v>
      </c>
      <c r="AG61" s="18" t="s">
        <v>304</v>
      </c>
      <c r="AH61" s="18" t="s">
        <v>304</v>
      </c>
    </row>
    <row r="62" spans="2:34" ht="15.75" hidden="1" customHeight="1">
      <c r="B62" s="18" t="s">
        <v>1738</v>
      </c>
      <c r="C62" s="18" t="s">
        <v>128</v>
      </c>
      <c r="D62" s="18" t="s">
        <v>1948</v>
      </c>
      <c r="E62" s="18" t="s">
        <v>160</v>
      </c>
      <c r="F62" s="18" t="s">
        <v>1972</v>
      </c>
      <c r="G62" s="18" t="s">
        <v>162</v>
      </c>
      <c r="H62" s="18" t="s">
        <v>1977</v>
      </c>
      <c r="I62" s="18" t="s">
        <v>1978</v>
      </c>
      <c r="J62" s="18" t="s">
        <v>329</v>
      </c>
      <c r="K62" s="18" t="s">
        <v>1249</v>
      </c>
      <c r="L62" s="18" t="s">
        <v>1979</v>
      </c>
      <c r="M62" s="18" t="s">
        <v>304</v>
      </c>
      <c r="N62" s="18" t="s">
        <v>498</v>
      </c>
      <c r="O62" s="18" t="s">
        <v>304</v>
      </c>
      <c r="P62" s="18"/>
      <c r="Q62" s="18" t="s">
        <v>304</v>
      </c>
      <c r="R62" s="18" t="s">
        <v>1980</v>
      </c>
      <c r="S62" s="18" t="s">
        <v>304</v>
      </c>
      <c r="T62" s="18" t="s">
        <v>3264</v>
      </c>
      <c r="U62" s="18" t="s">
        <v>3264</v>
      </c>
      <c r="V62" s="18" t="s">
        <v>3264</v>
      </c>
      <c r="W62" s="18" t="s">
        <v>3264</v>
      </c>
      <c r="X62" s="18" t="s">
        <v>3255</v>
      </c>
      <c r="Y62" s="18" t="s">
        <v>3256</v>
      </c>
      <c r="Z62" s="18" t="s">
        <v>3257</v>
      </c>
      <c r="AA62" s="18" t="s">
        <v>3258</v>
      </c>
      <c r="AB62" s="18" t="s">
        <v>3264</v>
      </c>
      <c r="AC62" s="18" t="s">
        <v>3260</v>
      </c>
      <c r="AD62" s="18" t="s">
        <v>3261</v>
      </c>
      <c r="AE62" s="18" t="s">
        <v>3264</v>
      </c>
      <c r="AF62" s="18" t="s">
        <v>304</v>
      </c>
      <c r="AG62" s="18" t="s">
        <v>304</v>
      </c>
      <c r="AH62" s="18" t="s">
        <v>304</v>
      </c>
    </row>
    <row r="63" spans="2:34" ht="15.75" hidden="1" customHeight="1">
      <c r="B63" s="18" t="s">
        <v>1738</v>
      </c>
      <c r="C63" s="18" t="s">
        <v>128</v>
      </c>
      <c r="D63" s="18" t="s">
        <v>1948</v>
      </c>
      <c r="E63" s="18" t="s">
        <v>160</v>
      </c>
      <c r="F63" s="18" t="s">
        <v>1972</v>
      </c>
      <c r="G63" s="18" t="s">
        <v>162</v>
      </c>
      <c r="H63" s="18" t="s">
        <v>1981</v>
      </c>
      <c r="I63" s="18" t="s">
        <v>1982</v>
      </c>
      <c r="J63" s="18" t="s">
        <v>329</v>
      </c>
      <c r="K63" s="18" t="s">
        <v>1249</v>
      </c>
      <c r="L63" s="18" t="s">
        <v>1983</v>
      </c>
      <c r="M63" s="18" t="s">
        <v>304</v>
      </c>
      <c r="N63" s="18" t="s">
        <v>498</v>
      </c>
      <c r="O63" s="18" t="s">
        <v>304</v>
      </c>
      <c r="P63" s="18"/>
      <c r="Q63" s="18" t="s">
        <v>304</v>
      </c>
      <c r="R63" s="18" t="s">
        <v>1985</v>
      </c>
      <c r="S63" s="18" t="s">
        <v>304</v>
      </c>
      <c r="T63" s="18" t="s">
        <v>3264</v>
      </c>
      <c r="U63" s="18" t="s">
        <v>3264</v>
      </c>
      <c r="V63" s="18" t="s">
        <v>3264</v>
      </c>
      <c r="W63" s="18" t="s">
        <v>3264</v>
      </c>
      <c r="X63" s="18" t="s">
        <v>3255</v>
      </c>
      <c r="Y63" s="18" t="s">
        <v>3256</v>
      </c>
      <c r="Z63" s="18" t="s">
        <v>3257</v>
      </c>
      <c r="AA63" s="18" t="s">
        <v>3258</v>
      </c>
      <c r="AB63" s="18" t="s">
        <v>3264</v>
      </c>
      <c r="AC63" s="18" t="s">
        <v>3260</v>
      </c>
      <c r="AD63" s="18" t="s">
        <v>3261</v>
      </c>
      <c r="AE63" s="18" t="s">
        <v>3264</v>
      </c>
      <c r="AF63" s="18" t="s">
        <v>304</v>
      </c>
      <c r="AG63" s="18" t="s">
        <v>304</v>
      </c>
      <c r="AH63" s="18" t="s">
        <v>304</v>
      </c>
    </row>
    <row r="64" spans="2:34" ht="15.75" hidden="1" customHeight="1">
      <c r="B64" s="18" t="s">
        <v>1738</v>
      </c>
      <c r="C64" s="18" t="s">
        <v>128</v>
      </c>
      <c r="D64" s="18" t="s">
        <v>1948</v>
      </c>
      <c r="E64" s="18" t="s">
        <v>160</v>
      </c>
      <c r="F64" s="18" t="s">
        <v>1972</v>
      </c>
      <c r="G64" s="18" t="s">
        <v>162</v>
      </c>
      <c r="H64" s="18" t="s">
        <v>1986</v>
      </c>
      <c r="I64" s="18" t="s">
        <v>1987</v>
      </c>
      <c r="J64" s="18" t="s">
        <v>329</v>
      </c>
      <c r="K64" s="18" t="s">
        <v>1249</v>
      </c>
      <c r="L64" s="18" t="s">
        <v>1988</v>
      </c>
      <c r="M64" s="18" t="s">
        <v>304</v>
      </c>
      <c r="N64" s="18" t="s">
        <v>498</v>
      </c>
      <c r="O64" s="18" t="s">
        <v>304</v>
      </c>
      <c r="P64" s="18"/>
      <c r="Q64" s="18" t="s">
        <v>304</v>
      </c>
      <c r="R64" s="18" t="s">
        <v>1985</v>
      </c>
      <c r="S64" s="18" t="s">
        <v>304</v>
      </c>
      <c r="T64" s="18" t="s">
        <v>3264</v>
      </c>
      <c r="U64" s="18" t="s">
        <v>3264</v>
      </c>
      <c r="V64" s="18" t="s">
        <v>3264</v>
      </c>
      <c r="W64" s="18" t="s">
        <v>3264</v>
      </c>
      <c r="X64" s="18" t="s">
        <v>3264</v>
      </c>
      <c r="Y64" s="18" t="s">
        <v>3264</v>
      </c>
      <c r="Z64" s="18" t="s">
        <v>3257</v>
      </c>
      <c r="AA64" s="18" t="s">
        <v>3258</v>
      </c>
      <c r="AB64" s="18" t="s">
        <v>3264</v>
      </c>
      <c r="AC64" s="18" t="s">
        <v>3264</v>
      </c>
      <c r="AD64" s="18" t="s">
        <v>3261</v>
      </c>
      <c r="AE64" s="18" t="s">
        <v>3264</v>
      </c>
      <c r="AF64" s="18" t="s">
        <v>304</v>
      </c>
      <c r="AG64" s="18" t="s">
        <v>304</v>
      </c>
      <c r="AH64" s="18" t="s">
        <v>304</v>
      </c>
    </row>
    <row r="65" spans="2:34" ht="15.75" hidden="1" customHeight="1">
      <c r="B65" s="18" t="s">
        <v>1738</v>
      </c>
      <c r="C65" s="18" t="s">
        <v>128</v>
      </c>
      <c r="D65" s="18" t="s">
        <v>1948</v>
      </c>
      <c r="E65" s="18" t="s">
        <v>160</v>
      </c>
      <c r="F65" s="18" t="s">
        <v>1972</v>
      </c>
      <c r="G65" s="18" t="s">
        <v>162</v>
      </c>
      <c r="H65" s="18" t="s">
        <v>1990</v>
      </c>
      <c r="I65" s="18" t="s">
        <v>1991</v>
      </c>
      <c r="J65" s="18" t="s">
        <v>329</v>
      </c>
      <c r="K65" s="18" t="s">
        <v>1821</v>
      </c>
      <c r="L65" s="18" t="s">
        <v>1992</v>
      </c>
      <c r="M65" s="18" t="s">
        <v>304</v>
      </c>
      <c r="N65" s="18" t="s">
        <v>498</v>
      </c>
      <c r="O65" s="18" t="s">
        <v>304</v>
      </c>
      <c r="P65" s="18"/>
      <c r="Q65" s="18" t="s">
        <v>304</v>
      </c>
      <c r="R65" s="18" t="s">
        <v>1993</v>
      </c>
      <c r="S65" s="18" t="s">
        <v>304</v>
      </c>
      <c r="T65" s="18" t="s">
        <v>3264</v>
      </c>
      <c r="U65" s="18" t="s">
        <v>3252</v>
      </c>
      <c r="V65" s="18" t="s">
        <v>3253</v>
      </c>
      <c r="W65" s="18" t="s">
        <v>3254</v>
      </c>
      <c r="X65" s="18" t="s">
        <v>3255</v>
      </c>
      <c r="Y65" s="18" t="s">
        <v>3256</v>
      </c>
      <c r="Z65" s="18" t="s">
        <v>3257</v>
      </c>
      <c r="AA65" s="18" t="s">
        <v>3258</v>
      </c>
      <c r="AB65" s="18" t="s">
        <v>3264</v>
      </c>
      <c r="AC65" s="18" t="s">
        <v>3260</v>
      </c>
      <c r="AD65" s="18" t="s">
        <v>3261</v>
      </c>
      <c r="AE65" s="18" t="s">
        <v>3264</v>
      </c>
      <c r="AF65" s="18" t="s">
        <v>304</v>
      </c>
      <c r="AG65" s="18" t="s">
        <v>304</v>
      </c>
      <c r="AH65" s="18" t="s">
        <v>304</v>
      </c>
    </row>
    <row r="66" spans="2:34" ht="15.75" hidden="1" customHeight="1">
      <c r="B66" s="18" t="s">
        <v>2390</v>
      </c>
      <c r="C66" s="18" t="s">
        <v>165</v>
      </c>
      <c r="D66" s="18" t="s">
        <v>2680</v>
      </c>
      <c r="E66" s="18" t="s">
        <v>202</v>
      </c>
      <c r="F66" s="18" t="s">
        <v>2681</v>
      </c>
      <c r="G66" s="18" t="s">
        <v>203</v>
      </c>
      <c r="H66" s="18" t="s">
        <v>2682</v>
      </c>
      <c r="I66" s="18" t="s">
        <v>2683</v>
      </c>
      <c r="J66" s="18" t="s">
        <v>329</v>
      </c>
      <c r="K66" s="18" t="s">
        <v>360</v>
      </c>
      <c r="L66" s="18" t="s">
        <v>2684</v>
      </c>
      <c r="M66" s="18" t="s">
        <v>3286</v>
      </c>
      <c r="N66" s="18" t="s">
        <v>2686</v>
      </c>
      <c r="O66" s="18" t="s">
        <v>643</v>
      </c>
      <c r="P66" s="18" t="s">
        <v>2687</v>
      </c>
      <c r="Q66" s="18" t="s">
        <v>304</v>
      </c>
      <c r="R66" s="18"/>
      <c r="S66" s="18" t="s">
        <v>304</v>
      </c>
      <c r="T66" s="18" t="s">
        <v>3251</v>
      </c>
      <c r="U66" s="18" t="s">
        <v>3252</v>
      </c>
      <c r="V66" s="18" t="s">
        <v>3253</v>
      </c>
      <c r="W66" s="18" t="s">
        <v>3254</v>
      </c>
      <c r="X66" s="18" t="s">
        <v>3255</v>
      </c>
      <c r="Y66" s="18" t="s">
        <v>3264</v>
      </c>
      <c r="Z66" s="18" t="s">
        <v>3264</v>
      </c>
      <c r="AA66" s="18" t="s">
        <v>3264</v>
      </c>
      <c r="AB66" s="18" t="s">
        <v>3264</v>
      </c>
      <c r="AC66" s="18" t="s">
        <v>3264</v>
      </c>
      <c r="AD66" s="18" t="s">
        <v>3264</v>
      </c>
      <c r="AE66" s="18" t="s">
        <v>3264</v>
      </c>
      <c r="AF66" s="18" t="s">
        <v>304</v>
      </c>
      <c r="AG66" s="18" t="s">
        <v>329</v>
      </c>
      <c r="AH66" s="18" t="s">
        <v>304</v>
      </c>
    </row>
    <row r="67" spans="2:34" ht="15.75" hidden="1" customHeight="1">
      <c r="B67" s="18" t="s">
        <v>2390</v>
      </c>
      <c r="C67" s="18" t="s">
        <v>165</v>
      </c>
      <c r="D67" s="18" t="s">
        <v>2399</v>
      </c>
      <c r="E67" s="18" t="s">
        <v>170</v>
      </c>
      <c r="F67" s="18" t="s">
        <v>2400</v>
      </c>
      <c r="G67" s="18" t="s">
        <v>171</v>
      </c>
      <c r="H67" s="18" t="s">
        <v>2401</v>
      </c>
      <c r="I67" s="18" t="s">
        <v>2402</v>
      </c>
      <c r="J67" s="18" t="s">
        <v>301</v>
      </c>
      <c r="K67" s="18" t="s">
        <v>330</v>
      </c>
      <c r="L67" s="18" t="s">
        <v>2403</v>
      </c>
      <c r="M67" s="18" t="s">
        <v>304</v>
      </c>
      <c r="N67" s="18" t="s">
        <v>2404</v>
      </c>
      <c r="O67" s="18" t="s">
        <v>304</v>
      </c>
      <c r="P67" s="18" t="s">
        <v>2405</v>
      </c>
      <c r="Q67" s="18" t="s">
        <v>304</v>
      </c>
      <c r="R67" s="18"/>
      <c r="S67" s="18" t="s">
        <v>304</v>
      </c>
      <c r="T67" s="18" t="s">
        <v>3264</v>
      </c>
      <c r="U67" s="18" t="s">
        <v>3264</v>
      </c>
      <c r="V67" s="18" t="s">
        <v>3253</v>
      </c>
      <c r="W67" s="18" t="s">
        <v>3254</v>
      </c>
      <c r="X67" s="18" t="s">
        <v>3255</v>
      </c>
      <c r="Y67" s="18" t="s">
        <v>3264</v>
      </c>
      <c r="Z67" s="18" t="s">
        <v>3264</v>
      </c>
      <c r="AA67" s="18" t="s">
        <v>3264</v>
      </c>
      <c r="AB67" s="18" t="s">
        <v>3264</v>
      </c>
      <c r="AC67" s="18" t="s">
        <v>3264</v>
      </c>
      <c r="AD67" s="18" t="s">
        <v>3264</v>
      </c>
      <c r="AE67" s="18" t="s">
        <v>3262</v>
      </c>
      <c r="AF67" s="18" t="s">
        <v>304</v>
      </c>
      <c r="AG67" s="18" t="s">
        <v>301</v>
      </c>
      <c r="AH67" s="18" t="s">
        <v>3287</v>
      </c>
    </row>
    <row r="68" spans="2:34" ht="15.75" hidden="1" customHeight="1">
      <c r="B68" s="18" t="s">
        <v>2390</v>
      </c>
      <c r="C68" s="18" t="s">
        <v>165</v>
      </c>
      <c r="D68" s="18" t="s">
        <v>2399</v>
      </c>
      <c r="E68" s="18" t="s">
        <v>170</v>
      </c>
      <c r="F68" s="18" t="s">
        <v>2400</v>
      </c>
      <c r="G68" s="18" t="s">
        <v>171</v>
      </c>
      <c r="H68" s="18" t="s">
        <v>2406</v>
      </c>
      <c r="I68" s="18" t="s">
        <v>2407</v>
      </c>
      <c r="J68" s="18" t="s">
        <v>301</v>
      </c>
      <c r="K68" s="18" t="s">
        <v>330</v>
      </c>
      <c r="L68" s="18" t="s">
        <v>2408</v>
      </c>
      <c r="M68" s="18" t="s">
        <v>304</v>
      </c>
      <c r="N68" s="18" t="s">
        <v>2409</v>
      </c>
      <c r="O68" s="18" t="s">
        <v>304</v>
      </c>
      <c r="P68" s="18" t="s">
        <v>2405</v>
      </c>
      <c r="Q68" s="18" t="s">
        <v>304</v>
      </c>
      <c r="R68" s="18"/>
      <c r="S68" s="18" t="s">
        <v>304</v>
      </c>
      <c r="T68" s="18" t="s">
        <v>3251</v>
      </c>
      <c r="U68" s="18" t="s">
        <v>3252</v>
      </c>
      <c r="V68" s="18" t="s">
        <v>3253</v>
      </c>
      <c r="W68" s="18" t="s">
        <v>3254</v>
      </c>
      <c r="X68" s="18" t="s">
        <v>3255</v>
      </c>
      <c r="Y68" s="18" t="s">
        <v>3264</v>
      </c>
      <c r="Z68" s="18" t="s">
        <v>3264</v>
      </c>
      <c r="AA68" s="18" t="s">
        <v>3264</v>
      </c>
      <c r="AB68" s="18" t="s">
        <v>3264</v>
      </c>
      <c r="AC68" s="18" t="s">
        <v>3264</v>
      </c>
      <c r="AD68" s="18" t="s">
        <v>3264</v>
      </c>
      <c r="AE68" s="18" t="s">
        <v>3262</v>
      </c>
      <c r="AF68" s="18" t="s">
        <v>304</v>
      </c>
      <c r="AG68" s="18" t="s">
        <v>301</v>
      </c>
      <c r="AH68" s="18" t="s">
        <v>3287</v>
      </c>
    </row>
    <row r="69" spans="2:34" ht="15.75" hidden="1" customHeight="1">
      <c r="B69" s="18" t="s">
        <v>2390</v>
      </c>
      <c r="C69" s="18" t="s">
        <v>165</v>
      </c>
      <c r="D69" s="18" t="s">
        <v>2410</v>
      </c>
      <c r="E69" s="18" t="s">
        <v>204</v>
      </c>
      <c r="F69" s="18" t="s">
        <v>2411</v>
      </c>
      <c r="G69" s="18" t="s">
        <v>205</v>
      </c>
      <c r="H69" s="18" t="s">
        <v>2412</v>
      </c>
      <c r="I69" s="18" t="s">
        <v>2413</v>
      </c>
      <c r="J69" s="18" t="s">
        <v>329</v>
      </c>
      <c r="K69" s="18" t="s">
        <v>302</v>
      </c>
      <c r="L69" s="18" t="s">
        <v>2414</v>
      </c>
      <c r="M69" s="18" t="s">
        <v>304</v>
      </c>
      <c r="N69" s="18" t="s">
        <v>2416</v>
      </c>
      <c r="O69" s="18" t="s">
        <v>304</v>
      </c>
      <c r="P69" s="18" t="s">
        <v>2418</v>
      </c>
      <c r="Q69" s="18" t="s">
        <v>304</v>
      </c>
      <c r="R69" s="18" t="s">
        <v>2419</v>
      </c>
      <c r="S69" s="18" t="s">
        <v>304</v>
      </c>
      <c r="T69" s="18" t="s">
        <v>3251</v>
      </c>
      <c r="U69" s="18" t="s">
        <v>3252</v>
      </c>
      <c r="V69" s="18" t="s">
        <v>3253</v>
      </c>
      <c r="W69" s="18" t="s">
        <v>3254</v>
      </c>
      <c r="X69" s="18" t="s">
        <v>3255</v>
      </c>
      <c r="Y69" s="18" t="s">
        <v>3264</v>
      </c>
      <c r="Z69" s="18" t="s">
        <v>3264</v>
      </c>
      <c r="AA69" s="18" t="s">
        <v>3264</v>
      </c>
      <c r="AB69" s="18" t="s">
        <v>3264</v>
      </c>
      <c r="AC69" s="18" t="s">
        <v>3264</v>
      </c>
      <c r="AD69" s="18" t="s">
        <v>3264</v>
      </c>
      <c r="AE69" s="18" t="s">
        <v>3264</v>
      </c>
      <c r="AF69" s="18" t="s">
        <v>304</v>
      </c>
      <c r="AG69" s="18" t="s">
        <v>301</v>
      </c>
      <c r="AH69" s="18" t="s">
        <v>3288</v>
      </c>
    </row>
    <row r="70" spans="2:34" ht="15.75" hidden="1" customHeight="1">
      <c r="B70" s="18" t="s">
        <v>2390</v>
      </c>
      <c r="C70" s="18" t="s">
        <v>165</v>
      </c>
      <c r="D70" s="18" t="s">
        <v>2410</v>
      </c>
      <c r="E70" s="18" t="s">
        <v>204</v>
      </c>
      <c r="F70" s="18" t="s">
        <v>2420</v>
      </c>
      <c r="G70" s="18" t="s">
        <v>206</v>
      </c>
      <c r="H70" s="18" t="s">
        <v>2421</v>
      </c>
      <c r="I70" s="18" t="s">
        <v>2422</v>
      </c>
      <c r="J70" s="18" t="s">
        <v>329</v>
      </c>
      <c r="K70" s="18" t="s">
        <v>302</v>
      </c>
      <c r="L70" s="18" t="s">
        <v>2423</v>
      </c>
      <c r="M70" s="18" t="s">
        <v>304</v>
      </c>
      <c r="N70" s="18" t="s">
        <v>2425</v>
      </c>
      <c r="O70" s="18" t="s">
        <v>304</v>
      </c>
      <c r="P70" s="18" t="s">
        <v>2427</v>
      </c>
      <c r="Q70" s="18" t="s">
        <v>304</v>
      </c>
      <c r="R70" s="18" t="s">
        <v>2429</v>
      </c>
      <c r="S70" s="18" t="s">
        <v>304</v>
      </c>
      <c r="T70" s="18" t="s">
        <v>3264</v>
      </c>
      <c r="U70" s="18" t="s">
        <v>3264</v>
      </c>
      <c r="V70" s="18" t="s">
        <v>3264</v>
      </c>
      <c r="W70" s="18" t="s">
        <v>3264</v>
      </c>
      <c r="X70" s="18" t="s">
        <v>3255</v>
      </c>
      <c r="Y70" s="18" t="s">
        <v>3256</v>
      </c>
      <c r="Z70" s="18" t="s">
        <v>3257</v>
      </c>
      <c r="AA70" s="18" t="s">
        <v>3258</v>
      </c>
      <c r="AB70" s="18" t="s">
        <v>3264</v>
      </c>
      <c r="AC70" s="18" t="s">
        <v>3260</v>
      </c>
      <c r="AD70" s="18" t="s">
        <v>3261</v>
      </c>
      <c r="AE70" s="18" t="s">
        <v>3264</v>
      </c>
      <c r="AF70" s="18" t="s">
        <v>304</v>
      </c>
      <c r="AG70" s="18" t="s">
        <v>329</v>
      </c>
      <c r="AH70" s="18" t="s">
        <v>304</v>
      </c>
    </row>
    <row r="71" spans="2:34" ht="15.75" hidden="1" customHeight="1">
      <c r="B71" s="18" t="s">
        <v>2390</v>
      </c>
      <c r="C71" s="18" t="s">
        <v>165</v>
      </c>
      <c r="D71" s="18" t="s">
        <v>2431</v>
      </c>
      <c r="E71" s="18" t="s">
        <v>166</v>
      </c>
      <c r="F71" s="18" t="s">
        <v>2432</v>
      </c>
      <c r="G71" s="18" t="s">
        <v>167</v>
      </c>
      <c r="H71" s="18" t="s">
        <v>2433</v>
      </c>
      <c r="I71" s="18" t="s">
        <v>2434</v>
      </c>
      <c r="J71" s="18" t="s">
        <v>329</v>
      </c>
      <c r="K71" s="18" t="s">
        <v>464</v>
      </c>
      <c r="L71" s="18" t="s">
        <v>2435</v>
      </c>
      <c r="M71" s="18" t="s">
        <v>304</v>
      </c>
      <c r="N71" s="18" t="s">
        <v>2437</v>
      </c>
      <c r="O71" s="18" t="s">
        <v>304</v>
      </c>
      <c r="P71" s="18" t="s">
        <v>2427</v>
      </c>
      <c r="Q71" s="18" t="s">
        <v>304</v>
      </c>
      <c r="R71" s="18" t="s">
        <v>2438</v>
      </c>
      <c r="S71" s="18" t="s">
        <v>304</v>
      </c>
      <c r="T71" s="18" t="s">
        <v>3251</v>
      </c>
      <c r="U71" s="18" t="s">
        <v>3252</v>
      </c>
      <c r="V71" s="18" t="s">
        <v>3253</v>
      </c>
      <c r="W71" s="18" t="s">
        <v>3254</v>
      </c>
      <c r="X71" s="18" t="s">
        <v>3255</v>
      </c>
      <c r="Y71" s="18" t="s">
        <v>3256</v>
      </c>
      <c r="Z71" s="18" t="s">
        <v>3257</v>
      </c>
      <c r="AA71" s="18" t="s">
        <v>3264</v>
      </c>
      <c r="AB71" s="18" t="s">
        <v>3264</v>
      </c>
      <c r="AC71" s="18" t="s">
        <v>3264</v>
      </c>
      <c r="AD71" s="18" t="s">
        <v>3264</v>
      </c>
      <c r="AE71" s="18" t="s">
        <v>3264</v>
      </c>
      <c r="AF71" s="18" t="s">
        <v>304</v>
      </c>
      <c r="AG71" s="18" t="s">
        <v>301</v>
      </c>
      <c r="AH71" s="18" t="s">
        <v>3287</v>
      </c>
    </row>
    <row r="72" spans="2:34" ht="15.75" hidden="1" customHeight="1">
      <c r="B72" s="18" t="s">
        <v>2390</v>
      </c>
      <c r="C72" s="18" t="s">
        <v>165</v>
      </c>
      <c r="D72" s="18" t="s">
        <v>2431</v>
      </c>
      <c r="E72" s="18" t="s">
        <v>166</v>
      </c>
      <c r="F72" s="18" t="s">
        <v>2441</v>
      </c>
      <c r="G72" s="18" t="s">
        <v>168</v>
      </c>
      <c r="H72" s="18" t="s">
        <v>2442</v>
      </c>
      <c r="I72" s="18" t="s">
        <v>2443</v>
      </c>
      <c r="J72" s="18" t="s">
        <v>329</v>
      </c>
      <c r="K72" s="18" t="s">
        <v>464</v>
      </c>
      <c r="L72" s="18" t="s">
        <v>2444</v>
      </c>
      <c r="M72" s="18" t="s">
        <v>304</v>
      </c>
      <c r="N72" s="18" t="s">
        <v>2446</v>
      </c>
      <c r="O72" s="18" t="s">
        <v>304</v>
      </c>
      <c r="P72" s="18" t="s">
        <v>2418</v>
      </c>
      <c r="Q72" s="18" t="s">
        <v>304</v>
      </c>
      <c r="R72" s="18" t="s">
        <v>2447</v>
      </c>
      <c r="S72" s="18" t="s">
        <v>304</v>
      </c>
      <c r="T72" s="18" t="s">
        <v>3251</v>
      </c>
      <c r="U72" s="18" t="s">
        <v>3252</v>
      </c>
      <c r="V72" s="18" t="s">
        <v>3253</v>
      </c>
      <c r="W72" s="18" t="s">
        <v>3254</v>
      </c>
      <c r="X72" s="18" t="s">
        <v>3255</v>
      </c>
      <c r="Y72" s="18" t="s">
        <v>3264</v>
      </c>
      <c r="Z72" s="18" t="s">
        <v>3264</v>
      </c>
      <c r="AA72" s="18" t="s">
        <v>3264</v>
      </c>
      <c r="AB72" s="18" t="s">
        <v>3264</v>
      </c>
      <c r="AC72" s="18" t="s">
        <v>3264</v>
      </c>
      <c r="AD72" s="18" t="s">
        <v>3264</v>
      </c>
      <c r="AE72" s="18" t="s">
        <v>3264</v>
      </c>
      <c r="AF72" s="18" t="s">
        <v>304</v>
      </c>
      <c r="AG72" s="18" t="s">
        <v>301</v>
      </c>
      <c r="AH72" s="18" t="s">
        <v>3287</v>
      </c>
    </row>
    <row r="73" spans="2:34" ht="15.75" hidden="1" customHeight="1">
      <c r="B73" s="18" t="s">
        <v>2390</v>
      </c>
      <c r="C73" s="18" t="s">
        <v>165</v>
      </c>
      <c r="D73" s="18" t="s">
        <v>2431</v>
      </c>
      <c r="E73" s="18" t="s">
        <v>166</v>
      </c>
      <c r="F73" s="18" t="s">
        <v>2448</v>
      </c>
      <c r="G73" s="18" t="s">
        <v>169</v>
      </c>
      <c r="H73" s="18" t="s">
        <v>2449</v>
      </c>
      <c r="I73" s="18" t="s">
        <v>2450</v>
      </c>
      <c r="J73" s="18" t="s">
        <v>329</v>
      </c>
      <c r="K73" s="18" t="s">
        <v>464</v>
      </c>
      <c r="L73" s="18" t="s">
        <v>2451</v>
      </c>
      <c r="M73" s="18" t="s">
        <v>304</v>
      </c>
      <c r="N73" s="18" t="s">
        <v>2453</v>
      </c>
      <c r="O73" s="18" t="s">
        <v>304</v>
      </c>
      <c r="P73" s="18" t="s">
        <v>2418</v>
      </c>
      <c r="Q73" s="18" t="s">
        <v>304</v>
      </c>
      <c r="R73" s="18" t="s">
        <v>3208</v>
      </c>
      <c r="S73" s="18" t="s">
        <v>304</v>
      </c>
      <c r="T73" s="18" t="s">
        <v>3251</v>
      </c>
      <c r="U73" s="18" t="s">
        <v>3252</v>
      </c>
      <c r="V73" s="18" t="s">
        <v>3253</v>
      </c>
      <c r="W73" s="18" t="s">
        <v>3254</v>
      </c>
      <c r="X73" s="18" t="s">
        <v>3255</v>
      </c>
      <c r="Y73" s="18" t="s">
        <v>3256</v>
      </c>
      <c r="Z73" s="18" t="s">
        <v>3257</v>
      </c>
      <c r="AA73" s="18" t="s">
        <v>3264</v>
      </c>
      <c r="AB73" s="18" t="s">
        <v>3264</v>
      </c>
      <c r="AC73" s="18" t="s">
        <v>3264</v>
      </c>
      <c r="AD73" s="18" t="s">
        <v>3264</v>
      </c>
      <c r="AE73" s="18" t="s">
        <v>3262</v>
      </c>
      <c r="AF73" s="18" t="s">
        <v>304</v>
      </c>
      <c r="AG73" s="18" t="s">
        <v>301</v>
      </c>
      <c r="AH73" s="18" t="s">
        <v>3287</v>
      </c>
    </row>
    <row r="74" spans="2:34" ht="15.75" hidden="1" customHeight="1">
      <c r="B74" s="18" t="s">
        <v>2390</v>
      </c>
      <c r="C74" s="18" t="s">
        <v>165</v>
      </c>
      <c r="D74" s="18" t="s">
        <v>2456</v>
      </c>
      <c r="E74" s="18" t="s">
        <v>207</v>
      </c>
      <c r="F74" s="18" t="s">
        <v>2457</v>
      </c>
      <c r="G74" s="18" t="s">
        <v>208</v>
      </c>
      <c r="H74" s="18" t="s">
        <v>2458</v>
      </c>
      <c r="I74" s="18" t="s">
        <v>2459</v>
      </c>
      <c r="J74" s="18" t="s">
        <v>329</v>
      </c>
      <c r="K74" s="18" t="s">
        <v>464</v>
      </c>
      <c r="L74" s="18" t="s">
        <v>2460</v>
      </c>
      <c r="M74" s="18" t="s">
        <v>304</v>
      </c>
      <c r="N74" s="18" t="s">
        <v>2462</v>
      </c>
      <c r="O74" s="18" t="s">
        <v>304</v>
      </c>
      <c r="P74" s="18" t="s">
        <v>2427</v>
      </c>
      <c r="Q74" s="18" t="s">
        <v>304</v>
      </c>
      <c r="R74" s="18" t="s">
        <v>2464</v>
      </c>
      <c r="S74" s="18" t="s">
        <v>304</v>
      </c>
      <c r="T74" s="18" t="s">
        <v>3251</v>
      </c>
      <c r="U74" s="18" t="s">
        <v>3252</v>
      </c>
      <c r="V74" s="18" t="s">
        <v>3253</v>
      </c>
      <c r="W74" s="18" t="s">
        <v>3254</v>
      </c>
      <c r="X74" s="18" t="s">
        <v>3255</v>
      </c>
      <c r="Y74" s="18" t="s">
        <v>3264</v>
      </c>
      <c r="Z74" s="18" t="s">
        <v>3264</v>
      </c>
      <c r="AA74" s="18" t="s">
        <v>3264</v>
      </c>
      <c r="AB74" s="18" t="s">
        <v>3264</v>
      </c>
      <c r="AC74" s="18" t="s">
        <v>3264</v>
      </c>
      <c r="AD74" s="18" t="s">
        <v>3264</v>
      </c>
      <c r="AE74" s="18" t="s">
        <v>3264</v>
      </c>
      <c r="AF74" s="18" t="s">
        <v>304</v>
      </c>
      <c r="AG74" s="18" t="s">
        <v>301</v>
      </c>
      <c r="AH74" s="18" t="s">
        <v>3288</v>
      </c>
    </row>
    <row r="75" spans="2:34" ht="15.75" hidden="1" customHeight="1">
      <c r="B75" s="18" t="s">
        <v>2390</v>
      </c>
      <c r="C75" s="18" t="s">
        <v>165</v>
      </c>
      <c r="D75" s="18" t="s">
        <v>2456</v>
      </c>
      <c r="E75" s="18" t="s">
        <v>207</v>
      </c>
      <c r="F75" s="18" t="s">
        <v>3209</v>
      </c>
      <c r="G75" s="18" t="s">
        <v>209</v>
      </c>
      <c r="H75" s="18" t="s">
        <v>3210</v>
      </c>
      <c r="I75" s="18" t="s">
        <v>3211</v>
      </c>
      <c r="J75" s="18" t="s">
        <v>301</v>
      </c>
      <c r="K75" s="18" t="s">
        <v>464</v>
      </c>
      <c r="L75" s="18" t="s">
        <v>3212</v>
      </c>
      <c r="M75" s="18" t="s">
        <v>304</v>
      </c>
      <c r="N75" s="18" t="s">
        <v>3213</v>
      </c>
      <c r="O75" s="18" t="s">
        <v>304</v>
      </c>
      <c r="P75" s="18" t="s">
        <v>3214</v>
      </c>
      <c r="Q75" s="18" t="s">
        <v>304</v>
      </c>
      <c r="R75" s="18" t="s">
        <v>3215</v>
      </c>
      <c r="S75" s="18" t="s">
        <v>304</v>
      </c>
      <c r="T75" s="18"/>
      <c r="U75" s="18"/>
      <c r="V75" s="18"/>
      <c r="W75" s="18"/>
      <c r="X75" s="18"/>
      <c r="Y75" s="18"/>
      <c r="Z75" s="18"/>
      <c r="AA75" s="18"/>
      <c r="AB75" s="18"/>
      <c r="AC75" s="18"/>
      <c r="AD75" s="18"/>
      <c r="AE75" s="18"/>
      <c r="AF75" s="18" t="s">
        <v>304</v>
      </c>
      <c r="AG75" s="18" t="s">
        <v>301</v>
      </c>
      <c r="AH75" s="18" t="s">
        <v>3289</v>
      </c>
    </row>
    <row r="76" spans="2:34" ht="15.75" hidden="1" customHeight="1">
      <c r="B76" s="18" t="s">
        <v>2390</v>
      </c>
      <c r="C76" s="18" t="s">
        <v>165</v>
      </c>
      <c r="D76" s="18" t="s">
        <v>2470</v>
      </c>
      <c r="E76" s="18" t="s">
        <v>210</v>
      </c>
      <c r="F76" s="18" t="s">
        <v>2471</v>
      </c>
      <c r="G76" s="18" t="s">
        <v>211</v>
      </c>
      <c r="H76" s="18" t="s">
        <v>2472</v>
      </c>
      <c r="I76" s="18" t="s">
        <v>2473</v>
      </c>
      <c r="J76" s="18" t="s">
        <v>329</v>
      </c>
      <c r="K76" s="18" t="s">
        <v>464</v>
      </c>
      <c r="L76" s="18" t="s">
        <v>2474</v>
      </c>
      <c r="M76" s="18" t="s">
        <v>304</v>
      </c>
      <c r="N76" s="18" t="s">
        <v>2476</v>
      </c>
      <c r="O76" s="18" t="s">
        <v>304</v>
      </c>
      <c r="P76" s="18" t="s">
        <v>2427</v>
      </c>
      <c r="Q76" s="18" t="s">
        <v>304</v>
      </c>
      <c r="R76" s="18" t="s">
        <v>2477</v>
      </c>
      <c r="S76" s="18" t="s">
        <v>304</v>
      </c>
      <c r="T76" s="18" t="s">
        <v>3251</v>
      </c>
      <c r="U76" s="18" t="s">
        <v>3252</v>
      </c>
      <c r="V76" s="18" t="s">
        <v>3253</v>
      </c>
      <c r="W76" s="18" t="s">
        <v>3254</v>
      </c>
      <c r="X76" s="18" t="s">
        <v>3255</v>
      </c>
      <c r="Y76" s="18" t="s">
        <v>3264</v>
      </c>
      <c r="Z76" s="18" t="s">
        <v>3264</v>
      </c>
      <c r="AA76" s="18" t="s">
        <v>3264</v>
      </c>
      <c r="AB76" s="18" t="s">
        <v>3264</v>
      </c>
      <c r="AC76" s="18" t="s">
        <v>3264</v>
      </c>
      <c r="AD76" s="18" t="s">
        <v>3264</v>
      </c>
      <c r="AE76" s="18" t="s">
        <v>3264</v>
      </c>
      <c r="AF76" s="18" t="s">
        <v>304</v>
      </c>
      <c r="AG76" s="18" t="s">
        <v>301</v>
      </c>
      <c r="AH76" s="18" t="s">
        <v>3288</v>
      </c>
    </row>
    <row r="77" spans="2:34" ht="15.75" hidden="1" customHeight="1">
      <c r="B77" s="18" t="s">
        <v>2390</v>
      </c>
      <c r="C77" s="18" t="s">
        <v>165</v>
      </c>
      <c r="D77" s="18" t="s">
        <v>2470</v>
      </c>
      <c r="E77" s="18" t="s">
        <v>210</v>
      </c>
      <c r="F77" s="18" t="s">
        <v>2478</v>
      </c>
      <c r="G77" s="18" t="s">
        <v>212</v>
      </c>
      <c r="H77" s="18" t="s">
        <v>2479</v>
      </c>
      <c r="I77" s="18" t="s">
        <v>2480</v>
      </c>
      <c r="J77" s="18" t="s">
        <v>329</v>
      </c>
      <c r="K77" s="18" t="s">
        <v>464</v>
      </c>
      <c r="L77" s="18" t="s">
        <v>2481</v>
      </c>
      <c r="M77" s="18" t="s">
        <v>304</v>
      </c>
      <c r="N77" s="18" t="s">
        <v>2483</v>
      </c>
      <c r="O77" s="18" t="s">
        <v>304</v>
      </c>
      <c r="P77" s="18" t="s">
        <v>2427</v>
      </c>
      <c r="Q77" s="18" t="s">
        <v>304</v>
      </c>
      <c r="R77" s="18" t="s">
        <v>2484</v>
      </c>
      <c r="S77" s="18" t="s">
        <v>304</v>
      </c>
      <c r="T77" s="18" t="s">
        <v>3251</v>
      </c>
      <c r="U77" s="18" t="s">
        <v>3252</v>
      </c>
      <c r="V77" s="18" t="s">
        <v>3253</v>
      </c>
      <c r="W77" s="18" t="s">
        <v>3254</v>
      </c>
      <c r="X77" s="18" t="s">
        <v>3255</v>
      </c>
      <c r="Y77" s="18" t="s">
        <v>3264</v>
      </c>
      <c r="Z77" s="18" t="s">
        <v>3264</v>
      </c>
      <c r="AA77" s="18" t="s">
        <v>3264</v>
      </c>
      <c r="AB77" s="18" t="s">
        <v>3264</v>
      </c>
      <c r="AC77" s="18" t="s">
        <v>3264</v>
      </c>
      <c r="AD77" s="18" t="s">
        <v>3264</v>
      </c>
      <c r="AE77" s="18" t="s">
        <v>3264</v>
      </c>
      <c r="AF77" s="18" t="s">
        <v>304</v>
      </c>
      <c r="AG77" s="18" t="s">
        <v>301</v>
      </c>
      <c r="AH77" s="18" t="s">
        <v>3288</v>
      </c>
    </row>
    <row r="78" spans="2:34" ht="15.75" hidden="1" customHeight="1">
      <c r="B78" s="18" t="s">
        <v>2390</v>
      </c>
      <c r="C78" s="18" t="s">
        <v>165</v>
      </c>
      <c r="D78" s="18" t="s">
        <v>2470</v>
      </c>
      <c r="E78" s="18" t="s">
        <v>210</v>
      </c>
      <c r="F78" s="18" t="s">
        <v>2485</v>
      </c>
      <c r="G78" s="18" t="s">
        <v>213</v>
      </c>
      <c r="H78" s="18" t="s">
        <v>2486</v>
      </c>
      <c r="I78" s="18" t="s">
        <v>2487</v>
      </c>
      <c r="J78" s="18" t="s">
        <v>329</v>
      </c>
      <c r="K78" s="18" t="s">
        <v>464</v>
      </c>
      <c r="L78" s="18" t="s">
        <v>2488</v>
      </c>
      <c r="M78" s="18" t="s">
        <v>304</v>
      </c>
      <c r="N78" s="18" t="s">
        <v>2490</v>
      </c>
      <c r="O78" s="18" t="s">
        <v>304</v>
      </c>
      <c r="P78" s="18" t="s">
        <v>2427</v>
      </c>
      <c r="Q78" s="18" t="s">
        <v>304</v>
      </c>
      <c r="R78" s="18" t="s">
        <v>2491</v>
      </c>
      <c r="S78" s="18" t="s">
        <v>304</v>
      </c>
      <c r="T78" s="18" t="s">
        <v>3251</v>
      </c>
      <c r="U78" s="18" t="s">
        <v>3252</v>
      </c>
      <c r="V78" s="18" t="s">
        <v>3253</v>
      </c>
      <c r="W78" s="18" t="s">
        <v>3254</v>
      </c>
      <c r="X78" s="18" t="s">
        <v>3255</v>
      </c>
      <c r="Y78" s="18" t="s">
        <v>3264</v>
      </c>
      <c r="Z78" s="18" t="s">
        <v>3264</v>
      </c>
      <c r="AA78" s="18" t="s">
        <v>3264</v>
      </c>
      <c r="AB78" s="18" t="s">
        <v>3264</v>
      </c>
      <c r="AC78" s="18" t="s">
        <v>3264</v>
      </c>
      <c r="AD78" s="18" t="s">
        <v>3264</v>
      </c>
      <c r="AE78" s="18" t="s">
        <v>3264</v>
      </c>
      <c r="AF78" s="18" t="s">
        <v>304</v>
      </c>
      <c r="AG78" s="18" t="s">
        <v>301</v>
      </c>
      <c r="AH78" s="18" t="s">
        <v>3288</v>
      </c>
    </row>
    <row r="79" spans="2:34" ht="15.75" hidden="1" customHeight="1">
      <c r="B79" s="18" t="s">
        <v>2390</v>
      </c>
      <c r="C79" s="18" t="s">
        <v>165</v>
      </c>
      <c r="D79" s="18" t="s">
        <v>2391</v>
      </c>
      <c r="E79" s="18" t="s">
        <v>214</v>
      </c>
      <c r="F79" s="18" t="s">
        <v>2492</v>
      </c>
      <c r="G79" s="18" t="s">
        <v>216</v>
      </c>
      <c r="H79" s="18" t="s">
        <v>2493</v>
      </c>
      <c r="I79" s="18" t="s">
        <v>2494</v>
      </c>
      <c r="J79" s="18" t="s">
        <v>329</v>
      </c>
      <c r="K79" s="18" t="s">
        <v>709</v>
      </c>
      <c r="L79" s="18" t="s">
        <v>2495</v>
      </c>
      <c r="M79" s="18" t="s">
        <v>304</v>
      </c>
      <c r="N79" s="18" t="s">
        <v>2427</v>
      </c>
      <c r="O79" s="18" t="s">
        <v>304</v>
      </c>
      <c r="P79" s="18" t="s">
        <v>2397</v>
      </c>
      <c r="Q79" s="18" t="s">
        <v>304</v>
      </c>
      <c r="R79" s="18" t="s">
        <v>2497</v>
      </c>
      <c r="S79" s="18" t="s">
        <v>304</v>
      </c>
      <c r="T79" s="18" t="s">
        <v>3264</v>
      </c>
      <c r="U79" s="18" t="s">
        <v>3264</v>
      </c>
      <c r="V79" s="18" t="s">
        <v>3264</v>
      </c>
      <c r="W79" s="18" t="s">
        <v>3254</v>
      </c>
      <c r="X79" s="18" t="s">
        <v>3255</v>
      </c>
      <c r="Y79" s="18" t="s">
        <v>3256</v>
      </c>
      <c r="Z79" s="18" t="s">
        <v>3257</v>
      </c>
      <c r="AA79" s="18" t="s">
        <v>3258</v>
      </c>
      <c r="AB79" s="18" t="s">
        <v>3264</v>
      </c>
      <c r="AC79" s="18" t="s">
        <v>3260</v>
      </c>
      <c r="AD79" s="18" t="s">
        <v>3261</v>
      </c>
      <c r="AE79" s="18" t="s">
        <v>3264</v>
      </c>
      <c r="AF79" s="18" t="s">
        <v>304</v>
      </c>
      <c r="AG79" s="18" t="s">
        <v>329</v>
      </c>
      <c r="AH79" s="18" t="s">
        <v>304</v>
      </c>
    </row>
    <row r="80" spans="2:34" ht="15.75" hidden="1" customHeight="1">
      <c r="B80" s="18" t="s">
        <v>2390</v>
      </c>
      <c r="C80" s="18" t="s">
        <v>165</v>
      </c>
      <c r="D80" s="18" t="s">
        <v>2498</v>
      </c>
      <c r="E80" s="18" t="s">
        <v>172</v>
      </c>
      <c r="F80" s="18" t="s">
        <v>2499</v>
      </c>
      <c r="G80" s="18" t="s">
        <v>173</v>
      </c>
      <c r="H80" s="18" t="s">
        <v>2500</v>
      </c>
      <c r="I80" s="18" t="s">
        <v>2501</v>
      </c>
      <c r="J80" s="18" t="s">
        <v>329</v>
      </c>
      <c r="K80" s="18" t="s">
        <v>1234</v>
      </c>
      <c r="L80" s="18" t="s">
        <v>2502</v>
      </c>
      <c r="M80" s="18" t="s">
        <v>3290</v>
      </c>
      <c r="N80" s="18" t="s">
        <v>2504</v>
      </c>
      <c r="O80" s="18" t="s">
        <v>304</v>
      </c>
      <c r="P80" s="18" t="s">
        <v>2505</v>
      </c>
      <c r="Q80" s="18" t="s">
        <v>304</v>
      </c>
      <c r="R80" s="18" t="s">
        <v>2506</v>
      </c>
      <c r="S80" s="18" t="s">
        <v>304</v>
      </c>
      <c r="T80" s="18" t="s">
        <v>3264</v>
      </c>
      <c r="U80" s="18" t="s">
        <v>3264</v>
      </c>
      <c r="V80" s="18" t="s">
        <v>3264</v>
      </c>
      <c r="W80" s="18" t="s">
        <v>3264</v>
      </c>
      <c r="X80" s="18" t="s">
        <v>3255</v>
      </c>
      <c r="Y80" s="18" t="s">
        <v>3256</v>
      </c>
      <c r="Z80" s="18" t="s">
        <v>3257</v>
      </c>
      <c r="AA80" s="18" t="s">
        <v>3258</v>
      </c>
      <c r="AB80" s="18" t="s">
        <v>3264</v>
      </c>
      <c r="AC80" s="18" t="s">
        <v>3260</v>
      </c>
      <c r="AD80" s="18" t="s">
        <v>3261</v>
      </c>
      <c r="AE80" s="18" t="s">
        <v>3264</v>
      </c>
      <c r="AF80" s="18" t="s">
        <v>304</v>
      </c>
      <c r="AG80" s="18" t="s">
        <v>329</v>
      </c>
      <c r="AH80" s="18" t="s">
        <v>304</v>
      </c>
    </row>
    <row r="81" spans="2:34" ht="15.75" hidden="1" customHeight="1">
      <c r="B81" s="18" t="s">
        <v>2390</v>
      </c>
      <c r="C81" s="18" t="s">
        <v>165</v>
      </c>
      <c r="D81" s="18" t="s">
        <v>2498</v>
      </c>
      <c r="E81" s="18" t="s">
        <v>172</v>
      </c>
      <c r="F81" s="18" t="s">
        <v>2508</v>
      </c>
      <c r="G81" s="18" t="s">
        <v>174</v>
      </c>
      <c r="H81" s="18" t="s">
        <v>2509</v>
      </c>
      <c r="I81" s="18" t="s">
        <v>2510</v>
      </c>
      <c r="J81" s="18" t="s">
        <v>329</v>
      </c>
      <c r="K81" s="18" t="s">
        <v>1249</v>
      </c>
      <c r="L81" s="18" t="s">
        <v>2511</v>
      </c>
      <c r="M81" s="18" t="s">
        <v>304</v>
      </c>
      <c r="N81" s="18" t="s">
        <v>2513</v>
      </c>
      <c r="O81" s="18" t="s">
        <v>304</v>
      </c>
      <c r="P81" s="18" t="s">
        <v>2514</v>
      </c>
      <c r="Q81" s="18" t="s">
        <v>304</v>
      </c>
      <c r="R81" s="18" t="s">
        <v>2515</v>
      </c>
      <c r="S81" s="18" t="s">
        <v>304</v>
      </c>
      <c r="T81" s="18" t="s">
        <v>3264</v>
      </c>
      <c r="U81" s="18" t="s">
        <v>3264</v>
      </c>
      <c r="V81" s="18" t="s">
        <v>3264</v>
      </c>
      <c r="W81" s="18" t="s">
        <v>3264</v>
      </c>
      <c r="X81" s="18" t="s">
        <v>3264</v>
      </c>
      <c r="Y81" s="18" t="s">
        <v>3256</v>
      </c>
      <c r="Z81" s="18" t="s">
        <v>3257</v>
      </c>
      <c r="AA81" s="18" t="s">
        <v>3258</v>
      </c>
      <c r="AB81" s="18" t="s">
        <v>3264</v>
      </c>
      <c r="AC81" s="18" t="s">
        <v>3260</v>
      </c>
      <c r="AD81" s="18" t="s">
        <v>3261</v>
      </c>
      <c r="AE81" s="18" t="s">
        <v>3264</v>
      </c>
      <c r="AF81" s="18" t="s">
        <v>304</v>
      </c>
      <c r="AG81" s="18" t="s">
        <v>329</v>
      </c>
      <c r="AH81" s="18" t="s">
        <v>304</v>
      </c>
    </row>
    <row r="82" spans="2:34" ht="15.75" hidden="1" customHeight="1">
      <c r="B82" s="18" t="s">
        <v>2390</v>
      </c>
      <c r="C82" s="18" t="s">
        <v>165</v>
      </c>
      <c r="D82" s="18" t="s">
        <v>2516</v>
      </c>
      <c r="E82" s="18" t="s">
        <v>175</v>
      </c>
      <c r="F82" s="18" t="s">
        <v>2517</v>
      </c>
      <c r="G82" s="18" t="s">
        <v>176</v>
      </c>
      <c r="H82" s="18" t="s">
        <v>2518</v>
      </c>
      <c r="I82" s="18" t="s">
        <v>2519</v>
      </c>
      <c r="J82" s="18" t="s">
        <v>329</v>
      </c>
      <c r="K82" s="18" t="s">
        <v>1234</v>
      </c>
      <c r="L82" s="18" t="s">
        <v>2520</v>
      </c>
      <c r="M82" s="18" t="s">
        <v>2520</v>
      </c>
      <c r="N82" s="18" t="s">
        <v>2522</v>
      </c>
      <c r="O82" s="18" t="s">
        <v>304</v>
      </c>
      <c r="P82" s="18" t="s">
        <v>2523</v>
      </c>
      <c r="Q82" s="18" t="s">
        <v>304</v>
      </c>
      <c r="R82" s="18" t="s">
        <v>2524</v>
      </c>
      <c r="S82" s="18" t="s">
        <v>304</v>
      </c>
      <c r="T82" s="18" t="s">
        <v>3264</v>
      </c>
      <c r="U82" s="18" t="s">
        <v>3264</v>
      </c>
      <c r="V82" s="18" t="s">
        <v>3264</v>
      </c>
      <c r="W82" s="18" t="s">
        <v>3264</v>
      </c>
      <c r="X82" s="18" t="s">
        <v>3255</v>
      </c>
      <c r="Y82" s="18" t="s">
        <v>3256</v>
      </c>
      <c r="Z82" s="18" t="s">
        <v>3257</v>
      </c>
      <c r="AA82" s="18" t="s">
        <v>3258</v>
      </c>
      <c r="AB82" s="18" t="s">
        <v>3264</v>
      </c>
      <c r="AC82" s="18" t="s">
        <v>3260</v>
      </c>
      <c r="AD82" s="18" t="s">
        <v>3261</v>
      </c>
      <c r="AE82" s="18" t="s">
        <v>3264</v>
      </c>
      <c r="AF82" s="18" t="s">
        <v>304</v>
      </c>
      <c r="AG82" s="18" t="s">
        <v>329</v>
      </c>
      <c r="AH82" s="18" t="s">
        <v>304</v>
      </c>
    </row>
    <row r="83" spans="2:34" ht="15.75" hidden="1" customHeight="1">
      <c r="B83" s="18" t="s">
        <v>2390</v>
      </c>
      <c r="C83" s="18" t="s">
        <v>165</v>
      </c>
      <c r="D83" s="18" t="s">
        <v>2516</v>
      </c>
      <c r="E83" s="18" t="s">
        <v>175</v>
      </c>
      <c r="F83" s="18" t="s">
        <v>2526</v>
      </c>
      <c r="G83" s="18" t="s">
        <v>177</v>
      </c>
      <c r="H83" s="18" t="s">
        <v>2527</v>
      </c>
      <c r="I83" s="18" t="s">
        <v>2528</v>
      </c>
      <c r="J83" s="18" t="s">
        <v>329</v>
      </c>
      <c r="K83" s="18" t="s">
        <v>1249</v>
      </c>
      <c r="L83" s="18" t="s">
        <v>2529</v>
      </c>
      <c r="M83" s="18" t="s">
        <v>304</v>
      </c>
      <c r="N83" s="18" t="s">
        <v>2531</v>
      </c>
      <c r="O83" s="18" t="s">
        <v>304</v>
      </c>
      <c r="P83" s="18" t="s">
        <v>2532</v>
      </c>
      <c r="Q83" s="18" t="s">
        <v>304</v>
      </c>
      <c r="R83" s="18" t="s">
        <v>2515</v>
      </c>
      <c r="S83" s="18" t="s">
        <v>304</v>
      </c>
      <c r="T83" s="18" t="s">
        <v>3264</v>
      </c>
      <c r="U83" s="18" t="s">
        <v>3264</v>
      </c>
      <c r="V83" s="18" t="s">
        <v>3264</v>
      </c>
      <c r="W83" s="18" t="s">
        <v>3264</v>
      </c>
      <c r="X83" s="18" t="s">
        <v>3264</v>
      </c>
      <c r="Y83" s="18" t="s">
        <v>3256</v>
      </c>
      <c r="Z83" s="18" t="s">
        <v>3257</v>
      </c>
      <c r="AA83" s="18" t="s">
        <v>3258</v>
      </c>
      <c r="AB83" s="18" t="s">
        <v>3264</v>
      </c>
      <c r="AC83" s="18" t="s">
        <v>3260</v>
      </c>
      <c r="AD83" s="18" t="s">
        <v>3261</v>
      </c>
      <c r="AE83" s="18" t="s">
        <v>3264</v>
      </c>
      <c r="AF83" s="18" t="s">
        <v>304</v>
      </c>
      <c r="AG83" s="18" t="s">
        <v>329</v>
      </c>
      <c r="AH83" s="18" t="s">
        <v>304</v>
      </c>
    </row>
    <row r="84" spans="2:34" ht="15.75" hidden="1" customHeight="1">
      <c r="B84" s="18" t="s">
        <v>2390</v>
      </c>
      <c r="C84" s="18" t="s">
        <v>165</v>
      </c>
      <c r="D84" s="18" t="s">
        <v>2533</v>
      </c>
      <c r="E84" s="18" t="s">
        <v>178</v>
      </c>
      <c r="F84" s="18" t="s">
        <v>2534</v>
      </c>
      <c r="G84" s="18" t="s">
        <v>179</v>
      </c>
      <c r="H84" s="18" t="s">
        <v>2535</v>
      </c>
      <c r="I84" s="18" t="s">
        <v>2536</v>
      </c>
      <c r="J84" s="18" t="s">
        <v>329</v>
      </c>
      <c r="K84" s="18" t="s">
        <v>1234</v>
      </c>
      <c r="L84" s="18" t="s">
        <v>2537</v>
      </c>
      <c r="M84" s="18" t="s">
        <v>304</v>
      </c>
      <c r="N84" s="18" t="s">
        <v>2539</v>
      </c>
      <c r="O84" s="18" t="s">
        <v>304</v>
      </c>
      <c r="P84" s="18" t="s">
        <v>2540</v>
      </c>
      <c r="Q84" s="18" t="s">
        <v>304</v>
      </c>
      <c r="R84" s="18" t="s">
        <v>2541</v>
      </c>
      <c r="S84" s="18" t="s">
        <v>304</v>
      </c>
      <c r="T84" s="18" t="s">
        <v>3264</v>
      </c>
      <c r="U84" s="18" t="s">
        <v>3264</v>
      </c>
      <c r="V84" s="18" t="s">
        <v>3264</v>
      </c>
      <c r="W84" s="18" t="s">
        <v>3264</v>
      </c>
      <c r="X84" s="18" t="s">
        <v>3255</v>
      </c>
      <c r="Y84" s="18" t="s">
        <v>3256</v>
      </c>
      <c r="Z84" s="18" t="s">
        <v>3257</v>
      </c>
      <c r="AA84" s="18" t="s">
        <v>3258</v>
      </c>
      <c r="AB84" s="18" t="s">
        <v>3264</v>
      </c>
      <c r="AC84" s="18" t="s">
        <v>3260</v>
      </c>
      <c r="AD84" s="18" t="s">
        <v>3261</v>
      </c>
      <c r="AE84" s="18" t="s">
        <v>3264</v>
      </c>
      <c r="AF84" s="18" t="s">
        <v>304</v>
      </c>
      <c r="AG84" s="18" t="s">
        <v>329</v>
      </c>
      <c r="AH84" s="18" t="s">
        <v>304</v>
      </c>
    </row>
    <row r="85" spans="2:34" ht="15.75" hidden="1" customHeight="1">
      <c r="B85" s="18" t="s">
        <v>2390</v>
      </c>
      <c r="C85" s="18" t="s">
        <v>165</v>
      </c>
      <c r="D85" s="18" t="s">
        <v>2533</v>
      </c>
      <c r="E85" s="18" t="s">
        <v>178</v>
      </c>
      <c r="F85" s="18" t="s">
        <v>2543</v>
      </c>
      <c r="G85" s="18" t="s">
        <v>180</v>
      </c>
      <c r="H85" s="18" t="s">
        <v>2544</v>
      </c>
      <c r="I85" s="18" t="s">
        <v>2545</v>
      </c>
      <c r="J85" s="18" t="s">
        <v>329</v>
      </c>
      <c r="K85" s="18" t="s">
        <v>1249</v>
      </c>
      <c r="L85" s="18" t="s">
        <v>2546</v>
      </c>
      <c r="M85" s="18" t="s">
        <v>304</v>
      </c>
      <c r="N85" s="18" t="s">
        <v>2539</v>
      </c>
      <c r="O85" s="18" t="s">
        <v>304</v>
      </c>
      <c r="P85" s="18" t="s">
        <v>2548</v>
      </c>
      <c r="Q85" s="18" t="s">
        <v>304</v>
      </c>
      <c r="R85" s="18" t="s">
        <v>2515</v>
      </c>
      <c r="S85" s="18" t="s">
        <v>304</v>
      </c>
      <c r="T85" s="18" t="s">
        <v>3264</v>
      </c>
      <c r="U85" s="18" t="s">
        <v>3264</v>
      </c>
      <c r="V85" s="18" t="s">
        <v>3264</v>
      </c>
      <c r="W85" s="18" t="s">
        <v>3264</v>
      </c>
      <c r="X85" s="18" t="s">
        <v>3264</v>
      </c>
      <c r="Y85" s="18" t="s">
        <v>3256</v>
      </c>
      <c r="Z85" s="18" t="s">
        <v>3257</v>
      </c>
      <c r="AA85" s="18" t="s">
        <v>3258</v>
      </c>
      <c r="AB85" s="18" t="s">
        <v>3264</v>
      </c>
      <c r="AC85" s="18" t="s">
        <v>3260</v>
      </c>
      <c r="AD85" s="18" t="s">
        <v>3261</v>
      </c>
      <c r="AE85" s="18" t="s">
        <v>3264</v>
      </c>
      <c r="AF85" s="18" t="s">
        <v>304</v>
      </c>
      <c r="AG85" s="18" t="s">
        <v>329</v>
      </c>
      <c r="AH85" s="18" t="s">
        <v>304</v>
      </c>
    </row>
    <row r="86" spans="2:34" ht="15.75" hidden="1" customHeight="1">
      <c r="B86" s="18" t="s">
        <v>2390</v>
      </c>
      <c r="C86" s="18" t="s">
        <v>165</v>
      </c>
      <c r="D86" s="18" t="s">
        <v>2550</v>
      </c>
      <c r="E86" s="18" t="s">
        <v>181</v>
      </c>
      <c r="F86" s="18" t="s">
        <v>2551</v>
      </c>
      <c r="G86" s="18" t="s">
        <v>182</v>
      </c>
      <c r="H86" s="18" t="s">
        <v>2552</v>
      </c>
      <c r="I86" s="18" t="s">
        <v>2553</v>
      </c>
      <c r="J86" s="18" t="s">
        <v>329</v>
      </c>
      <c r="K86" s="18" t="s">
        <v>1234</v>
      </c>
      <c r="L86" s="18" t="s">
        <v>2554</v>
      </c>
      <c r="M86" s="18" t="s">
        <v>304</v>
      </c>
      <c r="N86" s="18" t="s">
        <v>2556</v>
      </c>
      <c r="O86" s="18" t="s">
        <v>304</v>
      </c>
      <c r="P86" s="18" t="s">
        <v>2557</v>
      </c>
      <c r="Q86" s="18" t="s">
        <v>304</v>
      </c>
      <c r="R86" s="18" t="s">
        <v>2558</v>
      </c>
      <c r="S86" s="18" t="s">
        <v>304</v>
      </c>
      <c r="T86" s="18" t="s">
        <v>3264</v>
      </c>
      <c r="U86" s="18" t="s">
        <v>3264</v>
      </c>
      <c r="V86" s="18" t="s">
        <v>3264</v>
      </c>
      <c r="W86" s="18" t="s">
        <v>3264</v>
      </c>
      <c r="X86" s="18" t="s">
        <v>3255</v>
      </c>
      <c r="Y86" s="18" t="s">
        <v>3256</v>
      </c>
      <c r="Z86" s="18" t="s">
        <v>3257</v>
      </c>
      <c r="AA86" s="18" t="s">
        <v>3258</v>
      </c>
      <c r="AB86" s="18" t="s">
        <v>3264</v>
      </c>
      <c r="AC86" s="18" t="s">
        <v>3260</v>
      </c>
      <c r="AD86" s="18" t="s">
        <v>3261</v>
      </c>
      <c r="AE86" s="18" t="s">
        <v>3264</v>
      </c>
      <c r="AF86" s="18" t="s">
        <v>304</v>
      </c>
      <c r="AG86" s="18" t="s">
        <v>329</v>
      </c>
      <c r="AH86" s="18" t="s">
        <v>304</v>
      </c>
    </row>
    <row r="87" spans="2:34" ht="15.75" hidden="1" customHeight="1">
      <c r="B87" s="18" t="s">
        <v>2390</v>
      </c>
      <c r="C87" s="18" t="s">
        <v>165</v>
      </c>
      <c r="D87" s="18" t="s">
        <v>2550</v>
      </c>
      <c r="E87" s="18" t="s">
        <v>181</v>
      </c>
      <c r="F87" s="18" t="s">
        <v>2560</v>
      </c>
      <c r="G87" s="18" t="s">
        <v>183</v>
      </c>
      <c r="H87" s="18" t="s">
        <v>2561</v>
      </c>
      <c r="I87" s="18" t="s">
        <v>2562</v>
      </c>
      <c r="J87" s="18" t="s">
        <v>329</v>
      </c>
      <c r="K87" s="18" t="s">
        <v>1249</v>
      </c>
      <c r="L87" s="18" t="s">
        <v>2563</v>
      </c>
      <c r="M87" s="18" t="s">
        <v>3291</v>
      </c>
      <c r="N87" s="18" t="s">
        <v>2565</v>
      </c>
      <c r="O87" s="18" t="s">
        <v>304</v>
      </c>
      <c r="P87" s="18" t="s">
        <v>2566</v>
      </c>
      <c r="Q87" s="18" t="s">
        <v>304</v>
      </c>
      <c r="R87" s="18" t="s">
        <v>2515</v>
      </c>
      <c r="S87" s="18" t="s">
        <v>304</v>
      </c>
      <c r="T87" s="18" t="s">
        <v>3264</v>
      </c>
      <c r="U87" s="18" t="s">
        <v>3264</v>
      </c>
      <c r="V87" s="18" t="s">
        <v>3264</v>
      </c>
      <c r="W87" s="18" t="s">
        <v>3264</v>
      </c>
      <c r="X87" s="18" t="s">
        <v>3255</v>
      </c>
      <c r="Y87" s="18" t="s">
        <v>3256</v>
      </c>
      <c r="Z87" s="18" t="s">
        <v>3257</v>
      </c>
      <c r="AA87" s="18" t="s">
        <v>3258</v>
      </c>
      <c r="AB87" s="18" t="s">
        <v>3264</v>
      </c>
      <c r="AC87" s="18" t="s">
        <v>3260</v>
      </c>
      <c r="AD87" s="18" t="s">
        <v>3261</v>
      </c>
      <c r="AE87" s="18" t="s">
        <v>3264</v>
      </c>
      <c r="AF87" s="18" t="s">
        <v>304</v>
      </c>
      <c r="AG87" s="18" t="s">
        <v>329</v>
      </c>
      <c r="AH87" s="18" t="s">
        <v>304</v>
      </c>
    </row>
    <row r="88" spans="2:34" ht="15.75" hidden="1" customHeight="1">
      <c r="B88" s="18" t="s">
        <v>2390</v>
      </c>
      <c r="C88" s="18" t="s">
        <v>165</v>
      </c>
      <c r="D88" s="18" t="s">
        <v>2568</v>
      </c>
      <c r="E88" s="18" t="s">
        <v>184</v>
      </c>
      <c r="F88" s="18" t="s">
        <v>2569</v>
      </c>
      <c r="G88" s="18" t="s">
        <v>185</v>
      </c>
      <c r="H88" s="18" t="s">
        <v>2570</v>
      </c>
      <c r="I88" s="18" t="s">
        <v>2571</v>
      </c>
      <c r="J88" s="18" t="s">
        <v>329</v>
      </c>
      <c r="K88" s="18" t="s">
        <v>1234</v>
      </c>
      <c r="L88" s="18" t="s">
        <v>2572</v>
      </c>
      <c r="M88" s="18" t="s">
        <v>304</v>
      </c>
      <c r="N88" s="18" t="s">
        <v>2539</v>
      </c>
      <c r="O88" s="18" t="s">
        <v>304</v>
      </c>
      <c r="P88" s="18" t="s">
        <v>2574</v>
      </c>
      <c r="Q88" s="18" t="s">
        <v>304</v>
      </c>
      <c r="R88" s="18" t="s">
        <v>2575</v>
      </c>
      <c r="S88" s="18" t="s">
        <v>304</v>
      </c>
      <c r="T88" s="18" t="s">
        <v>3264</v>
      </c>
      <c r="U88" s="18" t="s">
        <v>3264</v>
      </c>
      <c r="V88" s="18" t="s">
        <v>3264</v>
      </c>
      <c r="W88" s="18" t="s">
        <v>3264</v>
      </c>
      <c r="X88" s="18" t="s">
        <v>3255</v>
      </c>
      <c r="Y88" s="18" t="s">
        <v>3256</v>
      </c>
      <c r="Z88" s="18" t="s">
        <v>3257</v>
      </c>
      <c r="AA88" s="18" t="s">
        <v>3258</v>
      </c>
      <c r="AB88" s="18" t="s">
        <v>3264</v>
      </c>
      <c r="AC88" s="18" t="s">
        <v>3260</v>
      </c>
      <c r="AD88" s="18" t="s">
        <v>3261</v>
      </c>
      <c r="AE88" s="18" t="s">
        <v>3264</v>
      </c>
      <c r="AF88" s="18" t="s">
        <v>304</v>
      </c>
      <c r="AG88" s="18" t="s">
        <v>329</v>
      </c>
      <c r="AH88" s="18" t="s">
        <v>304</v>
      </c>
    </row>
    <row r="89" spans="2:34" ht="15.75" hidden="1" customHeight="1">
      <c r="B89" s="18" t="s">
        <v>2390</v>
      </c>
      <c r="C89" s="18" t="s">
        <v>165</v>
      </c>
      <c r="D89" s="18" t="s">
        <v>2568</v>
      </c>
      <c r="E89" s="18" t="s">
        <v>184</v>
      </c>
      <c r="F89" s="18" t="s">
        <v>2577</v>
      </c>
      <c r="G89" s="18" t="s">
        <v>186</v>
      </c>
      <c r="H89" s="18" t="s">
        <v>2578</v>
      </c>
      <c r="I89" s="18" t="s">
        <v>2579</v>
      </c>
      <c r="J89" s="18" t="s">
        <v>329</v>
      </c>
      <c r="K89" s="18" t="s">
        <v>1249</v>
      </c>
      <c r="L89" s="18" t="s">
        <v>2580</v>
      </c>
      <c r="M89" s="18" t="s">
        <v>304</v>
      </c>
      <c r="N89" s="18" t="s">
        <v>2565</v>
      </c>
      <c r="O89" s="18" t="s">
        <v>304</v>
      </c>
      <c r="P89" s="18" t="s">
        <v>2582</v>
      </c>
      <c r="Q89" s="18" t="s">
        <v>304</v>
      </c>
      <c r="R89" s="18" t="s">
        <v>2515</v>
      </c>
      <c r="S89" s="18" t="s">
        <v>304</v>
      </c>
      <c r="T89" s="18" t="s">
        <v>3264</v>
      </c>
      <c r="U89" s="18" t="s">
        <v>3264</v>
      </c>
      <c r="V89" s="18" t="s">
        <v>3264</v>
      </c>
      <c r="W89" s="18" t="s">
        <v>3264</v>
      </c>
      <c r="X89" s="18" t="s">
        <v>3264</v>
      </c>
      <c r="Y89" s="18" t="s">
        <v>3256</v>
      </c>
      <c r="Z89" s="18" t="s">
        <v>3257</v>
      </c>
      <c r="AA89" s="18" t="s">
        <v>3258</v>
      </c>
      <c r="AB89" s="18" t="s">
        <v>3264</v>
      </c>
      <c r="AC89" s="18" t="s">
        <v>3260</v>
      </c>
      <c r="AD89" s="18" t="s">
        <v>3261</v>
      </c>
      <c r="AE89" s="18" t="s">
        <v>3264</v>
      </c>
      <c r="AF89" s="18" t="s">
        <v>304</v>
      </c>
      <c r="AG89" s="18" t="s">
        <v>329</v>
      </c>
      <c r="AH89" s="18" t="s">
        <v>304</v>
      </c>
    </row>
    <row r="90" spans="2:34" ht="15.75" hidden="1" customHeight="1">
      <c r="B90" s="18" t="s">
        <v>2390</v>
      </c>
      <c r="C90" s="18" t="s">
        <v>165</v>
      </c>
      <c r="D90" s="18" t="s">
        <v>2583</v>
      </c>
      <c r="E90" s="18" t="s">
        <v>187</v>
      </c>
      <c r="F90" s="18" t="s">
        <v>2584</v>
      </c>
      <c r="G90" s="18" t="s">
        <v>188</v>
      </c>
      <c r="H90" s="18" t="s">
        <v>2585</v>
      </c>
      <c r="I90" s="18" t="s">
        <v>2586</v>
      </c>
      <c r="J90" s="18" t="s">
        <v>329</v>
      </c>
      <c r="K90" s="18" t="s">
        <v>1234</v>
      </c>
      <c r="L90" s="18" t="s">
        <v>2587</v>
      </c>
      <c r="M90" s="18" t="s">
        <v>304</v>
      </c>
      <c r="N90" s="18" t="s">
        <v>2589</v>
      </c>
      <c r="O90" s="18" t="s">
        <v>304</v>
      </c>
      <c r="P90" s="18" t="s">
        <v>2590</v>
      </c>
      <c r="Q90" s="18" t="s">
        <v>304</v>
      </c>
      <c r="R90" s="18" t="s">
        <v>2591</v>
      </c>
      <c r="S90" s="18" t="s">
        <v>304</v>
      </c>
      <c r="T90" s="18" t="s">
        <v>3264</v>
      </c>
      <c r="U90" s="18" t="s">
        <v>3264</v>
      </c>
      <c r="V90" s="18" t="s">
        <v>3264</v>
      </c>
      <c r="W90" s="18" t="s">
        <v>3264</v>
      </c>
      <c r="X90" s="18" t="s">
        <v>3255</v>
      </c>
      <c r="Y90" s="18" t="s">
        <v>3256</v>
      </c>
      <c r="Z90" s="18" t="s">
        <v>3257</v>
      </c>
      <c r="AA90" s="18" t="s">
        <v>3258</v>
      </c>
      <c r="AB90" s="18" t="s">
        <v>3264</v>
      </c>
      <c r="AC90" s="18" t="s">
        <v>3260</v>
      </c>
      <c r="AD90" s="18" t="s">
        <v>3261</v>
      </c>
      <c r="AE90" s="18" t="s">
        <v>3264</v>
      </c>
      <c r="AF90" s="18" t="s">
        <v>304</v>
      </c>
      <c r="AG90" s="18" t="s">
        <v>329</v>
      </c>
      <c r="AH90" s="18" t="s">
        <v>304</v>
      </c>
    </row>
    <row r="91" spans="2:34" ht="15.75" hidden="1" customHeight="1">
      <c r="B91" s="18" t="s">
        <v>2390</v>
      </c>
      <c r="C91" s="18" t="s">
        <v>165</v>
      </c>
      <c r="D91" s="18" t="s">
        <v>2583</v>
      </c>
      <c r="E91" s="18" t="s">
        <v>187</v>
      </c>
      <c r="F91" s="18" t="s">
        <v>2594</v>
      </c>
      <c r="G91" s="18" t="s">
        <v>189</v>
      </c>
      <c r="H91" s="18" t="s">
        <v>2595</v>
      </c>
      <c r="I91" s="18" t="s">
        <v>2596</v>
      </c>
      <c r="J91" s="18" t="s">
        <v>329</v>
      </c>
      <c r="K91" s="18" t="s">
        <v>1249</v>
      </c>
      <c r="L91" s="18" t="s">
        <v>2597</v>
      </c>
      <c r="M91" s="18" t="s">
        <v>304</v>
      </c>
      <c r="N91" s="18" t="s">
        <v>2565</v>
      </c>
      <c r="O91" s="18" t="s">
        <v>304</v>
      </c>
      <c r="P91" s="18" t="s">
        <v>2599</v>
      </c>
      <c r="Q91" s="18" t="s">
        <v>304</v>
      </c>
      <c r="R91" s="18" t="s">
        <v>2515</v>
      </c>
      <c r="S91" s="18" t="s">
        <v>304</v>
      </c>
      <c r="T91" s="18" t="s">
        <v>3264</v>
      </c>
      <c r="U91" s="18" t="s">
        <v>3264</v>
      </c>
      <c r="V91" s="18" t="s">
        <v>3264</v>
      </c>
      <c r="W91" s="18" t="s">
        <v>3264</v>
      </c>
      <c r="X91" s="18" t="s">
        <v>3264</v>
      </c>
      <c r="Y91" s="18" t="s">
        <v>3256</v>
      </c>
      <c r="Z91" s="18" t="s">
        <v>3257</v>
      </c>
      <c r="AA91" s="18" t="s">
        <v>3258</v>
      </c>
      <c r="AB91" s="18" t="s">
        <v>3264</v>
      </c>
      <c r="AC91" s="18" t="s">
        <v>3260</v>
      </c>
      <c r="AD91" s="18" t="s">
        <v>3261</v>
      </c>
      <c r="AE91" s="18" t="s">
        <v>3264</v>
      </c>
      <c r="AF91" s="18" t="s">
        <v>304</v>
      </c>
      <c r="AG91" s="18" t="s">
        <v>329</v>
      </c>
      <c r="AH91" s="18" t="s">
        <v>304</v>
      </c>
    </row>
    <row r="92" spans="2:34" ht="15.75" hidden="1" customHeight="1">
      <c r="B92" s="18" t="s">
        <v>2390</v>
      </c>
      <c r="C92" s="18" t="s">
        <v>165</v>
      </c>
      <c r="D92" s="18" t="s">
        <v>2600</v>
      </c>
      <c r="E92" s="18" t="s">
        <v>190</v>
      </c>
      <c r="F92" s="18" t="s">
        <v>2601</v>
      </c>
      <c r="G92" s="18" t="s">
        <v>191</v>
      </c>
      <c r="H92" s="18" t="s">
        <v>2602</v>
      </c>
      <c r="I92" s="18" t="s">
        <v>2603</v>
      </c>
      <c r="J92" s="18" t="s">
        <v>329</v>
      </c>
      <c r="K92" s="18" t="s">
        <v>1234</v>
      </c>
      <c r="L92" s="18" t="s">
        <v>2604</v>
      </c>
      <c r="M92" s="18" t="s">
        <v>304</v>
      </c>
      <c r="N92" s="18" t="s">
        <v>2539</v>
      </c>
      <c r="O92" s="18" t="s">
        <v>304</v>
      </c>
      <c r="P92" s="18" t="s">
        <v>2606</v>
      </c>
      <c r="Q92" s="18" t="s">
        <v>304</v>
      </c>
      <c r="R92" s="18" t="s">
        <v>2607</v>
      </c>
      <c r="S92" s="18" t="s">
        <v>304</v>
      </c>
      <c r="T92" s="18" t="s">
        <v>3264</v>
      </c>
      <c r="U92" s="18" t="s">
        <v>3264</v>
      </c>
      <c r="V92" s="18" t="s">
        <v>3264</v>
      </c>
      <c r="W92" s="18" t="s">
        <v>3264</v>
      </c>
      <c r="X92" s="18" t="s">
        <v>3255</v>
      </c>
      <c r="Y92" s="18" t="s">
        <v>3256</v>
      </c>
      <c r="Z92" s="18" t="s">
        <v>3257</v>
      </c>
      <c r="AA92" s="18" t="s">
        <v>3258</v>
      </c>
      <c r="AB92" s="18" t="s">
        <v>3264</v>
      </c>
      <c r="AC92" s="18" t="s">
        <v>3260</v>
      </c>
      <c r="AD92" s="18" t="s">
        <v>3261</v>
      </c>
      <c r="AE92" s="18" t="s">
        <v>3264</v>
      </c>
      <c r="AF92" s="18" t="s">
        <v>304</v>
      </c>
      <c r="AG92" s="18" t="s">
        <v>329</v>
      </c>
      <c r="AH92" s="18" t="s">
        <v>304</v>
      </c>
    </row>
    <row r="93" spans="2:34" ht="15.75" hidden="1" customHeight="1">
      <c r="B93" s="18" t="s">
        <v>2390</v>
      </c>
      <c r="C93" s="18" t="s">
        <v>165</v>
      </c>
      <c r="D93" s="18" t="s">
        <v>2600</v>
      </c>
      <c r="E93" s="18" t="s">
        <v>190</v>
      </c>
      <c r="F93" s="18" t="s">
        <v>2609</v>
      </c>
      <c r="G93" s="18" t="s">
        <v>192</v>
      </c>
      <c r="H93" s="18" t="s">
        <v>2610</v>
      </c>
      <c r="I93" s="18" t="s">
        <v>2611</v>
      </c>
      <c r="J93" s="18" t="s">
        <v>329</v>
      </c>
      <c r="K93" s="18" t="s">
        <v>1249</v>
      </c>
      <c r="L93" s="18" t="s">
        <v>2612</v>
      </c>
      <c r="M93" s="18" t="s">
        <v>304</v>
      </c>
      <c r="N93" s="18" t="s">
        <v>2565</v>
      </c>
      <c r="O93" s="18" t="s">
        <v>304</v>
      </c>
      <c r="P93" s="18" t="s">
        <v>2582</v>
      </c>
      <c r="Q93" s="18" t="s">
        <v>304</v>
      </c>
      <c r="R93" s="18" t="s">
        <v>2515</v>
      </c>
      <c r="S93" s="18" t="s">
        <v>304</v>
      </c>
      <c r="T93" s="18" t="s">
        <v>3264</v>
      </c>
      <c r="U93" s="18" t="s">
        <v>3264</v>
      </c>
      <c r="V93" s="18" t="s">
        <v>3264</v>
      </c>
      <c r="W93" s="18" t="s">
        <v>3264</v>
      </c>
      <c r="X93" s="18" t="s">
        <v>3264</v>
      </c>
      <c r="Y93" s="18" t="s">
        <v>3264</v>
      </c>
      <c r="Z93" s="18" t="s">
        <v>3257</v>
      </c>
      <c r="AA93" s="18" t="s">
        <v>3258</v>
      </c>
      <c r="AB93" s="18" t="s">
        <v>3264</v>
      </c>
      <c r="AC93" s="18" t="s">
        <v>3264</v>
      </c>
      <c r="AD93" s="18" t="s">
        <v>3261</v>
      </c>
      <c r="AE93" s="18" t="s">
        <v>3264</v>
      </c>
      <c r="AF93" s="18" t="s">
        <v>304</v>
      </c>
      <c r="AG93" s="18" t="s">
        <v>329</v>
      </c>
      <c r="AH93" s="18" t="s">
        <v>304</v>
      </c>
    </row>
    <row r="94" spans="2:34" ht="15.75" hidden="1" customHeight="1">
      <c r="B94" s="18" t="s">
        <v>2390</v>
      </c>
      <c r="C94" s="18" t="s">
        <v>165</v>
      </c>
      <c r="D94" s="18" t="s">
        <v>2615</v>
      </c>
      <c r="E94" s="18" t="s">
        <v>193</v>
      </c>
      <c r="F94" s="18" t="s">
        <v>2616</v>
      </c>
      <c r="G94" s="18" t="s">
        <v>194</v>
      </c>
      <c r="H94" s="18" t="s">
        <v>2617</v>
      </c>
      <c r="I94" s="18" t="s">
        <v>2618</v>
      </c>
      <c r="J94" s="18" t="s">
        <v>329</v>
      </c>
      <c r="K94" s="18" t="s">
        <v>1234</v>
      </c>
      <c r="L94" s="18" t="s">
        <v>2619</v>
      </c>
      <c r="M94" s="18" t="s">
        <v>304</v>
      </c>
      <c r="N94" s="18" t="s">
        <v>2621</v>
      </c>
      <c r="O94" s="18" t="s">
        <v>304</v>
      </c>
      <c r="P94" s="18" t="s">
        <v>2622</v>
      </c>
      <c r="Q94" s="18" t="s">
        <v>304</v>
      </c>
      <c r="R94" s="18" t="s">
        <v>2623</v>
      </c>
      <c r="S94" s="18" t="s">
        <v>304</v>
      </c>
      <c r="T94" s="18" t="s">
        <v>3264</v>
      </c>
      <c r="U94" s="18" t="s">
        <v>3264</v>
      </c>
      <c r="V94" s="18" t="s">
        <v>3264</v>
      </c>
      <c r="W94" s="18" t="s">
        <v>3264</v>
      </c>
      <c r="X94" s="18" t="s">
        <v>3255</v>
      </c>
      <c r="Y94" s="18" t="s">
        <v>3256</v>
      </c>
      <c r="Z94" s="18" t="s">
        <v>3257</v>
      </c>
      <c r="AA94" s="18" t="s">
        <v>3258</v>
      </c>
      <c r="AB94" s="18" t="s">
        <v>3264</v>
      </c>
      <c r="AC94" s="18" t="s">
        <v>3260</v>
      </c>
      <c r="AD94" s="18" t="s">
        <v>3261</v>
      </c>
      <c r="AE94" s="18" t="s">
        <v>3264</v>
      </c>
      <c r="AF94" s="18" t="s">
        <v>304</v>
      </c>
      <c r="AG94" s="18" t="s">
        <v>329</v>
      </c>
      <c r="AH94" s="18" t="s">
        <v>304</v>
      </c>
    </row>
    <row r="95" spans="2:34" ht="15.75" hidden="1" customHeight="1">
      <c r="B95" s="18" t="s">
        <v>2390</v>
      </c>
      <c r="C95" s="18" t="s">
        <v>165</v>
      </c>
      <c r="D95" s="18" t="s">
        <v>2615</v>
      </c>
      <c r="E95" s="18" t="s">
        <v>193</v>
      </c>
      <c r="F95" s="18" t="s">
        <v>2625</v>
      </c>
      <c r="G95" s="18" t="s">
        <v>195</v>
      </c>
      <c r="H95" s="18" t="s">
        <v>2626</v>
      </c>
      <c r="I95" s="18" t="s">
        <v>2627</v>
      </c>
      <c r="J95" s="18" t="s">
        <v>329</v>
      </c>
      <c r="K95" s="18" t="s">
        <v>1249</v>
      </c>
      <c r="L95" s="18" t="s">
        <v>2628</v>
      </c>
      <c r="M95" s="18" t="s">
        <v>304</v>
      </c>
      <c r="N95" s="18" t="s">
        <v>2630</v>
      </c>
      <c r="O95" s="18" t="s">
        <v>304</v>
      </c>
      <c r="P95" s="18" t="s">
        <v>2630</v>
      </c>
      <c r="Q95" s="18" t="s">
        <v>304</v>
      </c>
      <c r="R95" s="18" t="s">
        <v>2515</v>
      </c>
      <c r="S95" s="18" t="s">
        <v>304</v>
      </c>
      <c r="T95" s="18" t="s">
        <v>3264</v>
      </c>
      <c r="U95" s="18" t="s">
        <v>3264</v>
      </c>
      <c r="V95" s="18" t="s">
        <v>3264</v>
      </c>
      <c r="W95" s="18" t="s">
        <v>3264</v>
      </c>
      <c r="X95" s="18" t="s">
        <v>3264</v>
      </c>
      <c r="Y95" s="18" t="s">
        <v>3256</v>
      </c>
      <c r="Z95" s="18" t="s">
        <v>3257</v>
      </c>
      <c r="AA95" s="18" t="s">
        <v>3258</v>
      </c>
      <c r="AB95" s="18" t="s">
        <v>3264</v>
      </c>
      <c r="AC95" s="18" t="s">
        <v>3260</v>
      </c>
      <c r="AD95" s="18" t="s">
        <v>3261</v>
      </c>
      <c r="AE95" s="18" t="s">
        <v>3264</v>
      </c>
      <c r="AF95" s="18" t="s">
        <v>304</v>
      </c>
      <c r="AG95" s="18" t="s">
        <v>329</v>
      </c>
      <c r="AH95" s="18" t="s">
        <v>304</v>
      </c>
    </row>
    <row r="96" spans="2:34" ht="15.75" hidden="1" customHeight="1">
      <c r="B96" s="18" t="s">
        <v>2390</v>
      </c>
      <c r="C96" s="18" t="s">
        <v>165</v>
      </c>
      <c r="D96" s="18" t="s">
        <v>2631</v>
      </c>
      <c r="E96" s="18" t="s">
        <v>196</v>
      </c>
      <c r="F96" s="18" t="s">
        <v>2632</v>
      </c>
      <c r="G96" s="18" t="s">
        <v>197</v>
      </c>
      <c r="H96" s="18" t="s">
        <v>2633</v>
      </c>
      <c r="I96" s="18" t="s">
        <v>2634</v>
      </c>
      <c r="J96" s="18" t="s">
        <v>329</v>
      </c>
      <c r="K96" s="18" t="s">
        <v>1234</v>
      </c>
      <c r="L96" s="18" t="s">
        <v>2635</v>
      </c>
      <c r="M96" s="18" t="s">
        <v>304</v>
      </c>
      <c r="N96" s="18" t="s">
        <v>2637</v>
      </c>
      <c r="O96" s="18" t="s">
        <v>304</v>
      </c>
      <c r="P96" s="18" t="s">
        <v>2606</v>
      </c>
      <c r="Q96" s="18" t="s">
        <v>304</v>
      </c>
      <c r="R96" s="18" t="s">
        <v>2638</v>
      </c>
      <c r="S96" s="18" t="s">
        <v>304</v>
      </c>
      <c r="T96" s="18" t="s">
        <v>3264</v>
      </c>
      <c r="U96" s="18" t="s">
        <v>3264</v>
      </c>
      <c r="V96" s="18" t="s">
        <v>3264</v>
      </c>
      <c r="W96" s="18" t="s">
        <v>3264</v>
      </c>
      <c r="X96" s="18" t="s">
        <v>3255</v>
      </c>
      <c r="Y96" s="18" t="s">
        <v>3256</v>
      </c>
      <c r="Z96" s="18" t="s">
        <v>3257</v>
      </c>
      <c r="AA96" s="18" t="s">
        <v>3258</v>
      </c>
      <c r="AB96" s="18" t="s">
        <v>3264</v>
      </c>
      <c r="AC96" s="18" t="s">
        <v>3260</v>
      </c>
      <c r="AD96" s="18" t="s">
        <v>3261</v>
      </c>
      <c r="AE96" s="18" t="s">
        <v>3264</v>
      </c>
      <c r="AF96" s="18" t="s">
        <v>304</v>
      </c>
      <c r="AG96" s="18" t="s">
        <v>329</v>
      </c>
      <c r="AH96" s="18" t="s">
        <v>304</v>
      </c>
    </row>
    <row r="97" spans="2:34" ht="15.75" hidden="1" customHeight="1">
      <c r="B97" s="18" t="s">
        <v>2390</v>
      </c>
      <c r="C97" s="18" t="s">
        <v>165</v>
      </c>
      <c r="D97" s="18" t="s">
        <v>2631</v>
      </c>
      <c r="E97" s="18" t="s">
        <v>196</v>
      </c>
      <c r="F97" s="18" t="s">
        <v>2641</v>
      </c>
      <c r="G97" s="18" t="s">
        <v>198</v>
      </c>
      <c r="H97" s="18" t="s">
        <v>2642</v>
      </c>
      <c r="I97" s="18" t="s">
        <v>2643</v>
      </c>
      <c r="J97" s="18" t="s">
        <v>329</v>
      </c>
      <c r="K97" s="18" t="s">
        <v>1249</v>
      </c>
      <c r="L97" s="18" t="s">
        <v>2644</v>
      </c>
      <c r="M97" s="18" t="s">
        <v>304</v>
      </c>
      <c r="N97" s="18" t="s">
        <v>2589</v>
      </c>
      <c r="O97" s="18" t="s">
        <v>304</v>
      </c>
      <c r="P97" s="18" t="s">
        <v>2646</v>
      </c>
      <c r="Q97" s="18" t="s">
        <v>304</v>
      </c>
      <c r="R97" s="18" t="s">
        <v>2515</v>
      </c>
      <c r="S97" s="18" t="s">
        <v>304</v>
      </c>
      <c r="T97" s="18" t="s">
        <v>3264</v>
      </c>
      <c r="U97" s="18" t="s">
        <v>3264</v>
      </c>
      <c r="V97" s="18" t="s">
        <v>3264</v>
      </c>
      <c r="W97" s="18" t="s">
        <v>3264</v>
      </c>
      <c r="X97" s="18" t="s">
        <v>3264</v>
      </c>
      <c r="Y97" s="18" t="s">
        <v>3256</v>
      </c>
      <c r="Z97" s="18" t="s">
        <v>3257</v>
      </c>
      <c r="AA97" s="18" t="s">
        <v>3258</v>
      </c>
      <c r="AB97" s="18" t="s">
        <v>3264</v>
      </c>
      <c r="AC97" s="18" t="s">
        <v>3260</v>
      </c>
      <c r="AD97" s="18" t="s">
        <v>3261</v>
      </c>
      <c r="AE97" s="18" t="s">
        <v>3264</v>
      </c>
      <c r="AF97" s="18" t="s">
        <v>304</v>
      </c>
      <c r="AG97" s="18" t="s">
        <v>329</v>
      </c>
      <c r="AH97" s="18" t="s">
        <v>304</v>
      </c>
    </row>
    <row r="98" spans="2:34" ht="15.75" hidden="1" customHeight="1">
      <c r="B98" s="18" t="s">
        <v>2390</v>
      </c>
      <c r="C98" s="18" t="s">
        <v>165</v>
      </c>
      <c r="D98" s="18" t="s">
        <v>2647</v>
      </c>
      <c r="E98" s="18" t="s">
        <v>199</v>
      </c>
      <c r="F98" s="18" t="s">
        <v>2648</v>
      </c>
      <c r="G98" s="18" t="s">
        <v>200</v>
      </c>
      <c r="H98" s="18" t="s">
        <v>2649</v>
      </c>
      <c r="I98" s="18" t="s">
        <v>2650</v>
      </c>
      <c r="J98" s="18" t="s">
        <v>329</v>
      </c>
      <c r="K98" s="18" t="s">
        <v>1234</v>
      </c>
      <c r="L98" s="18" t="s">
        <v>2651</v>
      </c>
      <c r="M98" s="18" t="s">
        <v>304</v>
      </c>
      <c r="N98" s="18" t="s">
        <v>2589</v>
      </c>
      <c r="O98" s="18" t="s">
        <v>304</v>
      </c>
      <c r="P98" s="18" t="s">
        <v>2574</v>
      </c>
      <c r="Q98" s="18" t="s">
        <v>304</v>
      </c>
      <c r="R98" s="18" t="s">
        <v>2653</v>
      </c>
      <c r="S98" s="18" t="s">
        <v>304</v>
      </c>
      <c r="T98" s="18" t="s">
        <v>3264</v>
      </c>
      <c r="U98" s="18" t="s">
        <v>3264</v>
      </c>
      <c r="V98" s="18" t="s">
        <v>3264</v>
      </c>
      <c r="W98" s="18" t="s">
        <v>3264</v>
      </c>
      <c r="X98" s="18" t="s">
        <v>3255</v>
      </c>
      <c r="Y98" s="18" t="s">
        <v>3256</v>
      </c>
      <c r="Z98" s="18" t="s">
        <v>3257</v>
      </c>
      <c r="AA98" s="18" t="s">
        <v>3258</v>
      </c>
      <c r="AB98" s="18" t="s">
        <v>3264</v>
      </c>
      <c r="AC98" s="18" t="s">
        <v>3260</v>
      </c>
      <c r="AD98" s="18" t="s">
        <v>3261</v>
      </c>
      <c r="AE98" s="18" t="s">
        <v>3264</v>
      </c>
      <c r="AF98" s="18" t="s">
        <v>304</v>
      </c>
      <c r="AG98" s="18" t="s">
        <v>329</v>
      </c>
      <c r="AH98" s="18" t="s">
        <v>304</v>
      </c>
    </row>
    <row r="99" spans="2:34" ht="15.75" hidden="1" customHeight="1">
      <c r="B99" s="18" t="s">
        <v>2390</v>
      </c>
      <c r="C99" s="18" t="s">
        <v>165</v>
      </c>
      <c r="D99" s="18" t="s">
        <v>2647</v>
      </c>
      <c r="E99" s="18" t="s">
        <v>199</v>
      </c>
      <c r="F99" s="18" t="s">
        <v>2655</v>
      </c>
      <c r="G99" s="18" t="s">
        <v>201</v>
      </c>
      <c r="H99" s="18" t="s">
        <v>2656</v>
      </c>
      <c r="I99" s="18" t="s">
        <v>2657</v>
      </c>
      <c r="J99" s="18" t="s">
        <v>329</v>
      </c>
      <c r="K99" s="18" t="s">
        <v>1249</v>
      </c>
      <c r="L99" s="18" t="s">
        <v>2658</v>
      </c>
      <c r="M99" s="18" t="s">
        <v>304</v>
      </c>
      <c r="N99" s="18" t="s">
        <v>2630</v>
      </c>
      <c r="O99" s="18" t="s">
        <v>304</v>
      </c>
      <c r="P99" s="18" t="s">
        <v>2582</v>
      </c>
      <c r="Q99" s="18" t="s">
        <v>304</v>
      </c>
      <c r="R99" s="18" t="s">
        <v>2515</v>
      </c>
      <c r="S99" s="18" t="s">
        <v>304</v>
      </c>
      <c r="T99" s="18" t="s">
        <v>3264</v>
      </c>
      <c r="U99" s="18" t="s">
        <v>3264</v>
      </c>
      <c r="V99" s="18" t="s">
        <v>3264</v>
      </c>
      <c r="W99" s="18" t="s">
        <v>3264</v>
      </c>
      <c r="X99" s="18" t="s">
        <v>3255</v>
      </c>
      <c r="Y99" s="18" t="s">
        <v>3256</v>
      </c>
      <c r="Z99" s="18" t="s">
        <v>3257</v>
      </c>
      <c r="AA99" s="18" t="s">
        <v>3258</v>
      </c>
      <c r="AB99" s="18" t="s">
        <v>3264</v>
      </c>
      <c r="AC99" s="18" t="s">
        <v>3260</v>
      </c>
      <c r="AD99" s="18" t="s">
        <v>3261</v>
      </c>
      <c r="AE99" s="18" t="s">
        <v>3264</v>
      </c>
      <c r="AF99" s="18" t="s">
        <v>304</v>
      </c>
      <c r="AG99" s="18" t="s">
        <v>329</v>
      </c>
      <c r="AH99" s="18" t="s">
        <v>304</v>
      </c>
    </row>
    <row r="100" spans="2:34" ht="15.75" hidden="1" customHeight="1">
      <c r="B100" s="18" t="s">
        <v>2390</v>
      </c>
      <c r="C100" s="18" t="s">
        <v>165</v>
      </c>
      <c r="D100" s="18" t="s">
        <v>2661</v>
      </c>
      <c r="E100" s="18" t="s">
        <v>217</v>
      </c>
      <c r="F100" s="18" t="s">
        <v>2662</v>
      </c>
      <c r="G100" s="18" t="s">
        <v>218</v>
      </c>
      <c r="H100" s="18" t="s">
        <v>2663</v>
      </c>
      <c r="I100" s="18" t="s">
        <v>2664</v>
      </c>
      <c r="J100" s="18" t="s">
        <v>329</v>
      </c>
      <c r="K100" s="18" t="s">
        <v>709</v>
      </c>
      <c r="L100" s="18" t="s">
        <v>2665</v>
      </c>
      <c r="M100" s="18" t="s">
        <v>304</v>
      </c>
      <c r="N100" s="18" t="s">
        <v>2667</v>
      </c>
      <c r="O100" s="18" t="s">
        <v>304</v>
      </c>
      <c r="P100" s="18" t="s">
        <v>2669</v>
      </c>
      <c r="Q100" s="18" t="s">
        <v>304</v>
      </c>
      <c r="R100" s="18" t="s">
        <v>2670</v>
      </c>
      <c r="S100" s="18" t="s">
        <v>304</v>
      </c>
      <c r="T100" s="18" t="s">
        <v>3264</v>
      </c>
      <c r="U100" s="18" t="s">
        <v>3264</v>
      </c>
      <c r="V100" s="18" t="s">
        <v>3264</v>
      </c>
      <c r="W100" s="18" t="s">
        <v>3264</v>
      </c>
      <c r="X100" s="18" t="s">
        <v>3255</v>
      </c>
      <c r="Y100" s="18" t="s">
        <v>3256</v>
      </c>
      <c r="Z100" s="18" t="s">
        <v>3257</v>
      </c>
      <c r="AA100" s="18" t="s">
        <v>3258</v>
      </c>
      <c r="AB100" s="18" t="s">
        <v>3264</v>
      </c>
      <c r="AC100" s="18" t="s">
        <v>3260</v>
      </c>
      <c r="AD100" s="18" t="s">
        <v>3261</v>
      </c>
      <c r="AE100" s="18" t="s">
        <v>3264</v>
      </c>
      <c r="AF100" s="18" t="s">
        <v>304</v>
      </c>
      <c r="AG100" s="18" t="s">
        <v>329</v>
      </c>
      <c r="AH100" s="18" t="s">
        <v>304</v>
      </c>
    </row>
    <row r="101" spans="2:34" ht="15.75" hidden="1" customHeight="1">
      <c r="B101" s="18" t="s">
        <v>2390</v>
      </c>
      <c r="C101" s="18" t="s">
        <v>165</v>
      </c>
      <c r="D101" s="18" t="s">
        <v>2661</v>
      </c>
      <c r="E101" s="18" t="s">
        <v>217</v>
      </c>
      <c r="F101" s="18" t="s">
        <v>2672</v>
      </c>
      <c r="G101" s="18" t="s">
        <v>219</v>
      </c>
      <c r="H101" s="18" t="s">
        <v>2673</v>
      </c>
      <c r="I101" s="18" t="s">
        <v>2674</v>
      </c>
      <c r="J101" s="18" t="s">
        <v>329</v>
      </c>
      <c r="K101" s="18" t="s">
        <v>709</v>
      </c>
      <c r="L101" s="18" t="s">
        <v>2675</v>
      </c>
      <c r="M101" s="18" t="s">
        <v>3292</v>
      </c>
      <c r="N101" s="18" t="s">
        <v>2677</v>
      </c>
      <c r="O101" s="18" t="s">
        <v>304</v>
      </c>
      <c r="P101" s="18" t="s">
        <v>2678</v>
      </c>
      <c r="Q101" s="18" t="s">
        <v>304</v>
      </c>
      <c r="R101" s="18" t="s">
        <v>2670</v>
      </c>
      <c r="S101" s="18" t="s">
        <v>304</v>
      </c>
      <c r="T101" s="18" t="s">
        <v>3251</v>
      </c>
      <c r="U101" s="18" t="s">
        <v>3252</v>
      </c>
      <c r="V101" s="18" t="s">
        <v>3253</v>
      </c>
      <c r="W101" s="18" t="s">
        <v>3254</v>
      </c>
      <c r="X101" s="18" t="s">
        <v>3255</v>
      </c>
      <c r="Y101" s="18" t="s">
        <v>3264</v>
      </c>
      <c r="Z101" s="18" t="s">
        <v>3264</v>
      </c>
      <c r="AA101" s="18" t="s">
        <v>3264</v>
      </c>
      <c r="AB101" s="18" t="s">
        <v>3264</v>
      </c>
      <c r="AC101" s="18" t="s">
        <v>3264</v>
      </c>
      <c r="AD101" s="18" t="s">
        <v>3264</v>
      </c>
      <c r="AE101" s="18" t="s">
        <v>3264</v>
      </c>
      <c r="AF101" s="18" t="s">
        <v>304</v>
      </c>
      <c r="AG101" s="18" t="s">
        <v>329</v>
      </c>
      <c r="AH101" s="18" t="s">
        <v>304</v>
      </c>
    </row>
    <row r="102" spans="2:34" ht="15.75" hidden="1" customHeight="1">
      <c r="B102" s="18" t="s">
        <v>2782</v>
      </c>
      <c r="C102" s="18" t="s">
        <v>242</v>
      </c>
      <c r="D102" s="18" t="s">
        <v>2783</v>
      </c>
      <c r="E102" s="18" t="s">
        <v>243</v>
      </c>
      <c r="F102" s="18" t="s">
        <v>2784</v>
      </c>
      <c r="G102" s="18" t="s">
        <v>245</v>
      </c>
      <c r="H102" s="18" t="s">
        <v>2785</v>
      </c>
      <c r="I102" s="18" t="s">
        <v>2786</v>
      </c>
      <c r="J102" s="18" t="s">
        <v>301</v>
      </c>
      <c r="K102" s="18" t="s">
        <v>709</v>
      </c>
      <c r="L102" s="18" t="s">
        <v>2787</v>
      </c>
      <c r="M102" s="18" t="s">
        <v>304</v>
      </c>
      <c r="N102" s="18" t="s">
        <v>498</v>
      </c>
      <c r="O102" s="18" t="s">
        <v>304</v>
      </c>
      <c r="P102" s="18" t="s">
        <v>2789</v>
      </c>
      <c r="Q102" s="18" t="s">
        <v>304</v>
      </c>
      <c r="R102" s="18" t="s">
        <v>2790</v>
      </c>
      <c r="S102" s="18" t="s">
        <v>304</v>
      </c>
      <c r="T102" s="18" t="s">
        <v>3264</v>
      </c>
      <c r="U102" s="18" t="s">
        <v>3264</v>
      </c>
      <c r="V102" s="18" t="s">
        <v>3264</v>
      </c>
      <c r="W102" s="18" t="s">
        <v>3264</v>
      </c>
      <c r="X102" s="18" t="s">
        <v>3255</v>
      </c>
      <c r="Y102" s="18" t="s">
        <v>3256</v>
      </c>
      <c r="Z102" s="18" t="s">
        <v>3257</v>
      </c>
      <c r="AA102" s="18" t="s">
        <v>3258</v>
      </c>
      <c r="AB102" s="18" t="s">
        <v>3264</v>
      </c>
      <c r="AC102" s="18" t="s">
        <v>3260</v>
      </c>
      <c r="AD102" s="18" t="s">
        <v>3261</v>
      </c>
      <c r="AE102" s="18" t="s">
        <v>3264</v>
      </c>
      <c r="AF102" s="18" t="s">
        <v>304</v>
      </c>
      <c r="AG102" s="18" t="s">
        <v>304</v>
      </c>
      <c r="AH102" s="18" t="s">
        <v>304</v>
      </c>
    </row>
    <row r="103" spans="2:34" ht="15.75" hidden="1" customHeight="1">
      <c r="B103" s="18" t="s">
        <v>2782</v>
      </c>
      <c r="C103" s="18" t="s">
        <v>242</v>
      </c>
      <c r="D103" s="18" t="s">
        <v>2783</v>
      </c>
      <c r="E103" s="18" t="s">
        <v>243</v>
      </c>
      <c r="F103" s="18" t="s">
        <v>2784</v>
      </c>
      <c r="G103" s="18" t="s">
        <v>245</v>
      </c>
      <c r="H103" s="18" t="s">
        <v>2793</v>
      </c>
      <c r="I103" s="18" t="s">
        <v>2794</v>
      </c>
      <c r="J103" s="18" t="s">
        <v>329</v>
      </c>
      <c r="K103" s="18" t="s">
        <v>709</v>
      </c>
      <c r="L103" s="18" t="s">
        <v>2795</v>
      </c>
      <c r="M103" s="18" t="s">
        <v>304</v>
      </c>
      <c r="N103" s="18" t="s">
        <v>498</v>
      </c>
      <c r="O103" s="18" t="s">
        <v>304</v>
      </c>
      <c r="P103" s="18" t="s">
        <v>2789</v>
      </c>
      <c r="Q103" s="18" t="s">
        <v>304</v>
      </c>
      <c r="R103" s="18" t="s">
        <v>2797</v>
      </c>
      <c r="S103" s="18" t="s">
        <v>304</v>
      </c>
      <c r="T103" s="18" t="s">
        <v>3264</v>
      </c>
      <c r="U103" s="18" t="s">
        <v>3264</v>
      </c>
      <c r="V103" s="18" t="s">
        <v>3264</v>
      </c>
      <c r="W103" s="18" t="s">
        <v>3264</v>
      </c>
      <c r="X103" s="18" t="s">
        <v>3255</v>
      </c>
      <c r="Y103" s="18" t="s">
        <v>3256</v>
      </c>
      <c r="Z103" s="18" t="s">
        <v>3257</v>
      </c>
      <c r="AA103" s="18" t="s">
        <v>3258</v>
      </c>
      <c r="AB103" s="18" t="s">
        <v>3264</v>
      </c>
      <c r="AC103" s="18" t="s">
        <v>3260</v>
      </c>
      <c r="AD103" s="18" t="s">
        <v>3261</v>
      </c>
      <c r="AE103" s="18" t="s">
        <v>3264</v>
      </c>
      <c r="AF103" s="18" t="s">
        <v>304</v>
      </c>
      <c r="AG103" s="18" t="s">
        <v>304</v>
      </c>
      <c r="AH103" s="18" t="s">
        <v>304</v>
      </c>
    </row>
    <row r="104" spans="2:34" ht="15.75" hidden="1" customHeight="1">
      <c r="B104" s="18" t="s">
        <v>2782</v>
      </c>
      <c r="C104" s="18" t="s">
        <v>242</v>
      </c>
      <c r="D104" s="18" t="s">
        <v>2783</v>
      </c>
      <c r="E104" s="18" t="s">
        <v>243</v>
      </c>
      <c r="F104" s="18" t="s">
        <v>2784</v>
      </c>
      <c r="G104" s="18" t="s">
        <v>245</v>
      </c>
      <c r="H104" s="18" t="s">
        <v>2798</v>
      </c>
      <c r="I104" s="18" t="s">
        <v>2799</v>
      </c>
      <c r="J104" s="18" t="s">
        <v>329</v>
      </c>
      <c r="K104" s="18" t="s">
        <v>709</v>
      </c>
      <c r="L104" s="18" t="s">
        <v>2800</v>
      </c>
      <c r="M104" s="18" t="s">
        <v>304</v>
      </c>
      <c r="N104" s="18" t="s">
        <v>498</v>
      </c>
      <c r="O104" s="18" t="s">
        <v>304</v>
      </c>
      <c r="P104" s="18" t="s">
        <v>2789</v>
      </c>
      <c r="Q104" s="18" t="s">
        <v>304</v>
      </c>
      <c r="R104" s="18" t="s">
        <v>2802</v>
      </c>
      <c r="S104" s="18" t="s">
        <v>304</v>
      </c>
      <c r="T104" s="18" t="s">
        <v>3264</v>
      </c>
      <c r="U104" s="18" t="s">
        <v>3264</v>
      </c>
      <c r="V104" s="18" t="s">
        <v>3264</v>
      </c>
      <c r="W104" s="18" t="s">
        <v>3264</v>
      </c>
      <c r="X104" s="18" t="s">
        <v>3255</v>
      </c>
      <c r="Y104" s="18" t="s">
        <v>3256</v>
      </c>
      <c r="Z104" s="18" t="s">
        <v>3257</v>
      </c>
      <c r="AA104" s="18" t="s">
        <v>3258</v>
      </c>
      <c r="AB104" s="18" t="s">
        <v>3264</v>
      </c>
      <c r="AC104" s="18" t="s">
        <v>3260</v>
      </c>
      <c r="AD104" s="18" t="s">
        <v>3261</v>
      </c>
      <c r="AE104" s="18" t="s">
        <v>3264</v>
      </c>
      <c r="AF104" s="18" t="s">
        <v>304</v>
      </c>
      <c r="AG104" s="18" t="s">
        <v>304</v>
      </c>
      <c r="AH104" s="18" t="s">
        <v>304</v>
      </c>
    </row>
    <row r="105" spans="2:34" ht="15.75" hidden="1" customHeight="1">
      <c r="B105" s="18" t="s">
        <v>2782</v>
      </c>
      <c r="C105" s="18" t="s">
        <v>242</v>
      </c>
      <c r="D105" s="18" t="s">
        <v>2783</v>
      </c>
      <c r="E105" s="18" t="s">
        <v>243</v>
      </c>
      <c r="F105" s="18" t="s">
        <v>2784</v>
      </c>
      <c r="G105" s="18" t="s">
        <v>245</v>
      </c>
      <c r="H105" s="18" t="s">
        <v>2803</v>
      </c>
      <c r="I105" s="18" t="s">
        <v>2804</v>
      </c>
      <c r="J105" s="18" t="s">
        <v>301</v>
      </c>
      <c r="K105" s="18" t="s">
        <v>709</v>
      </c>
      <c r="L105" s="18" t="s">
        <v>2805</v>
      </c>
      <c r="M105" s="18" t="s">
        <v>304</v>
      </c>
      <c r="N105" s="18" t="s">
        <v>498</v>
      </c>
      <c r="O105" s="18" t="s">
        <v>304</v>
      </c>
      <c r="P105" s="18"/>
      <c r="Q105" s="18" t="s">
        <v>304</v>
      </c>
      <c r="R105" s="18" t="s">
        <v>2807</v>
      </c>
      <c r="S105" s="18" t="s">
        <v>304</v>
      </c>
      <c r="T105" s="18" t="s">
        <v>3264</v>
      </c>
      <c r="U105" s="18" t="s">
        <v>3264</v>
      </c>
      <c r="V105" s="18" t="s">
        <v>3264</v>
      </c>
      <c r="W105" s="18" t="s">
        <v>3264</v>
      </c>
      <c r="X105" s="18" t="s">
        <v>3255</v>
      </c>
      <c r="Y105" s="18" t="s">
        <v>3256</v>
      </c>
      <c r="Z105" s="18" t="s">
        <v>3257</v>
      </c>
      <c r="AA105" s="18" t="s">
        <v>3258</v>
      </c>
      <c r="AB105" s="18" t="s">
        <v>3264</v>
      </c>
      <c r="AC105" s="18" t="s">
        <v>3260</v>
      </c>
      <c r="AD105" s="18" t="s">
        <v>3261</v>
      </c>
      <c r="AE105" s="18" t="s">
        <v>3264</v>
      </c>
      <c r="AF105" s="18" t="s">
        <v>304</v>
      </c>
      <c r="AG105" s="18" t="s">
        <v>304</v>
      </c>
      <c r="AH105" s="18" t="s">
        <v>304</v>
      </c>
    </row>
    <row r="106" spans="2:34" ht="15.75" hidden="1" customHeight="1">
      <c r="B106" s="18" t="s">
        <v>2782</v>
      </c>
      <c r="C106" s="18" t="s">
        <v>242</v>
      </c>
      <c r="D106" s="18" t="s">
        <v>2783</v>
      </c>
      <c r="E106" s="18" t="s">
        <v>243</v>
      </c>
      <c r="F106" s="18" t="s">
        <v>2784</v>
      </c>
      <c r="G106" s="18" t="s">
        <v>245</v>
      </c>
      <c r="H106" s="18" t="s">
        <v>2808</v>
      </c>
      <c r="I106" s="18" t="s">
        <v>2809</v>
      </c>
      <c r="J106" s="18" t="s">
        <v>329</v>
      </c>
      <c r="K106" s="18" t="s">
        <v>709</v>
      </c>
      <c r="L106" s="18" t="s">
        <v>2810</v>
      </c>
      <c r="M106" s="18" t="s">
        <v>304</v>
      </c>
      <c r="N106" s="18" t="s">
        <v>498</v>
      </c>
      <c r="O106" s="18" t="s">
        <v>304</v>
      </c>
      <c r="P106" s="18"/>
      <c r="Q106" s="18" t="s">
        <v>304</v>
      </c>
      <c r="R106" s="18" t="s">
        <v>2812</v>
      </c>
      <c r="S106" s="18" t="s">
        <v>304</v>
      </c>
      <c r="T106" s="18" t="s">
        <v>3264</v>
      </c>
      <c r="U106" s="18" t="s">
        <v>3264</v>
      </c>
      <c r="V106" s="18" t="s">
        <v>3264</v>
      </c>
      <c r="W106" s="18" t="s">
        <v>3254</v>
      </c>
      <c r="X106" s="18" t="s">
        <v>3255</v>
      </c>
      <c r="Y106" s="18" t="s">
        <v>3256</v>
      </c>
      <c r="Z106" s="18" t="s">
        <v>3257</v>
      </c>
      <c r="AA106" s="18" t="s">
        <v>3258</v>
      </c>
      <c r="AB106" s="18" t="s">
        <v>3264</v>
      </c>
      <c r="AC106" s="18" t="s">
        <v>3260</v>
      </c>
      <c r="AD106" s="18" t="s">
        <v>3261</v>
      </c>
      <c r="AE106" s="18" t="s">
        <v>3264</v>
      </c>
      <c r="AF106" s="18" t="s">
        <v>304</v>
      </c>
      <c r="AG106" s="18" t="s">
        <v>304</v>
      </c>
      <c r="AH106" s="18" t="s">
        <v>304</v>
      </c>
    </row>
    <row r="107" spans="2:34" ht="15.75" hidden="1" customHeight="1">
      <c r="B107" s="18" t="s">
        <v>2782</v>
      </c>
      <c r="C107" s="18" t="s">
        <v>242</v>
      </c>
      <c r="D107" s="18" t="s">
        <v>2783</v>
      </c>
      <c r="E107" s="18" t="s">
        <v>243</v>
      </c>
      <c r="F107" s="18" t="s">
        <v>2784</v>
      </c>
      <c r="G107" s="18" t="s">
        <v>245</v>
      </c>
      <c r="H107" s="18" t="s">
        <v>2813</v>
      </c>
      <c r="I107" s="18" t="s">
        <v>2814</v>
      </c>
      <c r="J107" s="18" t="s">
        <v>329</v>
      </c>
      <c r="K107" s="18" t="s">
        <v>709</v>
      </c>
      <c r="L107" s="18" t="s">
        <v>2815</v>
      </c>
      <c r="M107" s="18" t="s">
        <v>304</v>
      </c>
      <c r="N107" s="18" t="s">
        <v>498</v>
      </c>
      <c r="O107" s="18" t="s">
        <v>304</v>
      </c>
      <c r="P107" s="18"/>
      <c r="Q107" s="18" t="s">
        <v>304</v>
      </c>
      <c r="R107" s="18" t="s">
        <v>2817</v>
      </c>
      <c r="S107" s="18" t="s">
        <v>304</v>
      </c>
      <c r="T107" s="18" t="s">
        <v>3264</v>
      </c>
      <c r="U107" s="18" t="s">
        <v>3264</v>
      </c>
      <c r="V107" s="18" t="s">
        <v>3264</v>
      </c>
      <c r="W107" s="18" t="s">
        <v>3254</v>
      </c>
      <c r="X107" s="18" t="s">
        <v>3255</v>
      </c>
      <c r="Y107" s="18" t="s">
        <v>3256</v>
      </c>
      <c r="Z107" s="18" t="s">
        <v>3257</v>
      </c>
      <c r="AA107" s="18" t="s">
        <v>3258</v>
      </c>
      <c r="AB107" s="18" t="s">
        <v>3264</v>
      </c>
      <c r="AC107" s="18" t="s">
        <v>3260</v>
      </c>
      <c r="AD107" s="18" t="s">
        <v>3261</v>
      </c>
      <c r="AE107" s="18" t="s">
        <v>3264</v>
      </c>
      <c r="AF107" s="18" t="s">
        <v>304</v>
      </c>
      <c r="AG107" s="18" t="s">
        <v>304</v>
      </c>
      <c r="AH107" s="18" t="s">
        <v>304</v>
      </c>
    </row>
    <row r="108" spans="2:34" ht="15.75" hidden="1" customHeight="1">
      <c r="B108" s="18" t="s">
        <v>2782</v>
      </c>
      <c r="C108" s="18" t="s">
        <v>242</v>
      </c>
      <c r="D108" s="18" t="s">
        <v>2783</v>
      </c>
      <c r="E108" s="18" t="s">
        <v>243</v>
      </c>
      <c r="F108" s="18" t="s">
        <v>2784</v>
      </c>
      <c r="G108" s="18" t="s">
        <v>245</v>
      </c>
      <c r="H108" s="18" t="s">
        <v>2818</v>
      </c>
      <c r="I108" s="18" t="s">
        <v>2819</v>
      </c>
      <c r="J108" s="18" t="s">
        <v>329</v>
      </c>
      <c r="K108" s="18" t="s">
        <v>709</v>
      </c>
      <c r="L108" s="18" t="s">
        <v>2820</v>
      </c>
      <c r="M108" s="18" t="s">
        <v>304</v>
      </c>
      <c r="N108" s="18" t="s">
        <v>498</v>
      </c>
      <c r="O108" s="18" t="s">
        <v>304</v>
      </c>
      <c r="P108" s="18" t="s">
        <v>2789</v>
      </c>
      <c r="Q108" s="18" t="s">
        <v>304</v>
      </c>
      <c r="R108" s="18" t="s">
        <v>2822</v>
      </c>
      <c r="S108" s="18" t="s">
        <v>304</v>
      </c>
      <c r="T108" s="18" t="s">
        <v>3264</v>
      </c>
      <c r="U108" s="18" t="s">
        <v>3264</v>
      </c>
      <c r="V108" s="18" t="s">
        <v>3264</v>
      </c>
      <c r="W108" s="18" t="s">
        <v>3254</v>
      </c>
      <c r="X108" s="18" t="s">
        <v>3255</v>
      </c>
      <c r="Y108" s="18" t="s">
        <v>3256</v>
      </c>
      <c r="Z108" s="18" t="s">
        <v>3257</v>
      </c>
      <c r="AA108" s="18" t="s">
        <v>3258</v>
      </c>
      <c r="AB108" s="18" t="s">
        <v>3264</v>
      </c>
      <c r="AC108" s="18" t="s">
        <v>3260</v>
      </c>
      <c r="AD108" s="18" t="s">
        <v>3261</v>
      </c>
      <c r="AE108" s="18" t="s">
        <v>3264</v>
      </c>
      <c r="AF108" s="18" t="s">
        <v>304</v>
      </c>
      <c r="AG108" s="18" t="s">
        <v>304</v>
      </c>
      <c r="AH108" s="18" t="s">
        <v>304</v>
      </c>
    </row>
    <row r="109" spans="2:34" ht="15.75" hidden="1" customHeight="1">
      <c r="B109" s="18" t="s">
        <v>2782</v>
      </c>
      <c r="C109" s="18" t="s">
        <v>242</v>
      </c>
      <c r="D109" s="18" t="s">
        <v>2783</v>
      </c>
      <c r="E109" s="18" t="s">
        <v>243</v>
      </c>
      <c r="F109" s="18" t="s">
        <v>2784</v>
      </c>
      <c r="G109" s="18" t="s">
        <v>245</v>
      </c>
      <c r="H109" s="18" t="s">
        <v>2823</v>
      </c>
      <c r="I109" s="18" t="s">
        <v>2824</v>
      </c>
      <c r="J109" s="18" t="s">
        <v>329</v>
      </c>
      <c r="K109" s="18" t="s">
        <v>709</v>
      </c>
      <c r="L109" s="18" t="s">
        <v>2825</v>
      </c>
      <c r="M109" s="18" t="s">
        <v>304</v>
      </c>
      <c r="N109" s="18" t="s">
        <v>498</v>
      </c>
      <c r="O109" s="18" t="s">
        <v>304</v>
      </c>
      <c r="P109" s="18" t="s">
        <v>2789</v>
      </c>
      <c r="Q109" s="18" t="s">
        <v>304</v>
      </c>
      <c r="R109" s="18" t="s">
        <v>2827</v>
      </c>
      <c r="S109" s="18" t="s">
        <v>304</v>
      </c>
      <c r="T109" s="18" t="s">
        <v>3264</v>
      </c>
      <c r="U109" s="18" t="s">
        <v>3264</v>
      </c>
      <c r="V109" s="18" t="s">
        <v>3264</v>
      </c>
      <c r="W109" s="18" t="s">
        <v>3254</v>
      </c>
      <c r="X109" s="18" t="s">
        <v>3255</v>
      </c>
      <c r="Y109" s="18" t="s">
        <v>3256</v>
      </c>
      <c r="Z109" s="18" t="s">
        <v>3257</v>
      </c>
      <c r="AA109" s="18" t="s">
        <v>3258</v>
      </c>
      <c r="AB109" s="18" t="s">
        <v>3264</v>
      </c>
      <c r="AC109" s="18" t="s">
        <v>3260</v>
      </c>
      <c r="AD109" s="18" t="s">
        <v>3261</v>
      </c>
      <c r="AE109" s="18" t="s">
        <v>3264</v>
      </c>
      <c r="AF109" s="18" t="s">
        <v>304</v>
      </c>
      <c r="AG109" s="18" t="s">
        <v>304</v>
      </c>
      <c r="AH109" s="18" t="s">
        <v>304</v>
      </c>
    </row>
    <row r="110" spans="2:34" ht="15.75" hidden="1" customHeight="1">
      <c r="B110" s="18" t="s">
        <v>2782</v>
      </c>
      <c r="C110" s="18" t="s">
        <v>242</v>
      </c>
      <c r="D110" s="18" t="s">
        <v>2783</v>
      </c>
      <c r="E110" s="18" t="s">
        <v>243</v>
      </c>
      <c r="F110" s="18" t="s">
        <v>2784</v>
      </c>
      <c r="G110" s="18" t="s">
        <v>245</v>
      </c>
      <c r="H110" s="18" t="s">
        <v>2828</v>
      </c>
      <c r="I110" s="18" t="s">
        <v>2829</v>
      </c>
      <c r="J110" s="18" t="s">
        <v>329</v>
      </c>
      <c r="K110" s="18" t="s">
        <v>709</v>
      </c>
      <c r="L110" s="18" t="s">
        <v>2830</v>
      </c>
      <c r="M110" s="18" t="s">
        <v>304</v>
      </c>
      <c r="N110" s="18" t="s">
        <v>498</v>
      </c>
      <c r="O110" s="18" t="s">
        <v>304</v>
      </c>
      <c r="P110" s="18" t="s">
        <v>2789</v>
      </c>
      <c r="Q110" s="18" t="s">
        <v>304</v>
      </c>
      <c r="R110" s="18" t="s">
        <v>2832</v>
      </c>
      <c r="S110" s="18" t="s">
        <v>304</v>
      </c>
      <c r="T110" s="18" t="s">
        <v>3264</v>
      </c>
      <c r="U110" s="18" t="s">
        <v>3264</v>
      </c>
      <c r="V110" s="18" t="s">
        <v>3264</v>
      </c>
      <c r="W110" s="18" t="s">
        <v>3264</v>
      </c>
      <c r="X110" s="18" t="s">
        <v>3255</v>
      </c>
      <c r="Y110" s="18" t="s">
        <v>3256</v>
      </c>
      <c r="Z110" s="18" t="s">
        <v>3257</v>
      </c>
      <c r="AA110" s="18" t="s">
        <v>3258</v>
      </c>
      <c r="AB110" s="18" t="s">
        <v>3264</v>
      </c>
      <c r="AC110" s="18" t="s">
        <v>3260</v>
      </c>
      <c r="AD110" s="18" t="s">
        <v>3261</v>
      </c>
      <c r="AE110" s="18" t="s">
        <v>3264</v>
      </c>
      <c r="AF110" s="18" t="s">
        <v>304</v>
      </c>
      <c r="AG110" s="18" t="s">
        <v>304</v>
      </c>
      <c r="AH110" s="18" t="s">
        <v>304</v>
      </c>
    </row>
    <row r="111" spans="2:34" ht="15.75" hidden="1" customHeight="1">
      <c r="B111" s="18" t="s">
        <v>2782</v>
      </c>
      <c r="C111" s="18" t="s">
        <v>242</v>
      </c>
      <c r="D111" s="18" t="s">
        <v>2783</v>
      </c>
      <c r="E111" s="18" t="s">
        <v>243</v>
      </c>
      <c r="F111" s="18" t="s">
        <v>2784</v>
      </c>
      <c r="G111" s="18" t="s">
        <v>245</v>
      </c>
      <c r="H111" s="18" t="s">
        <v>2833</v>
      </c>
      <c r="I111" s="18" t="s">
        <v>2834</v>
      </c>
      <c r="J111" s="18" t="s">
        <v>329</v>
      </c>
      <c r="K111" s="18" t="s">
        <v>709</v>
      </c>
      <c r="L111" s="18" t="s">
        <v>2835</v>
      </c>
      <c r="M111" s="18" t="s">
        <v>304</v>
      </c>
      <c r="N111" s="18" t="s">
        <v>498</v>
      </c>
      <c r="O111" s="18" t="s">
        <v>304</v>
      </c>
      <c r="P111" s="18" t="s">
        <v>2789</v>
      </c>
      <c r="Q111" s="18" t="s">
        <v>304</v>
      </c>
      <c r="R111" s="18" t="s">
        <v>2837</v>
      </c>
      <c r="S111" s="18" t="s">
        <v>304</v>
      </c>
      <c r="T111" s="18" t="s">
        <v>3264</v>
      </c>
      <c r="U111" s="18" t="s">
        <v>3264</v>
      </c>
      <c r="V111" s="18" t="s">
        <v>3264</v>
      </c>
      <c r="W111" s="18" t="s">
        <v>3264</v>
      </c>
      <c r="X111" s="18" t="s">
        <v>3255</v>
      </c>
      <c r="Y111" s="18" t="s">
        <v>3256</v>
      </c>
      <c r="Z111" s="18" t="s">
        <v>3257</v>
      </c>
      <c r="AA111" s="18" t="s">
        <v>3258</v>
      </c>
      <c r="AB111" s="18" t="s">
        <v>3264</v>
      </c>
      <c r="AC111" s="18" t="s">
        <v>3260</v>
      </c>
      <c r="AD111" s="18" t="s">
        <v>3261</v>
      </c>
      <c r="AE111" s="18" t="s">
        <v>3264</v>
      </c>
      <c r="AF111" s="18" t="s">
        <v>304</v>
      </c>
      <c r="AG111" s="18" t="s">
        <v>304</v>
      </c>
      <c r="AH111" s="18" t="s">
        <v>304</v>
      </c>
    </row>
    <row r="112" spans="2:34" ht="15.75" hidden="1" customHeight="1">
      <c r="B112" s="18" t="s">
        <v>2782</v>
      </c>
      <c r="C112" s="18" t="s">
        <v>242</v>
      </c>
      <c r="D112" s="18" t="s">
        <v>2783</v>
      </c>
      <c r="E112" s="18" t="s">
        <v>243</v>
      </c>
      <c r="F112" s="18" t="s">
        <v>2784</v>
      </c>
      <c r="G112" s="18" t="s">
        <v>245</v>
      </c>
      <c r="H112" s="18" t="s">
        <v>2838</v>
      </c>
      <c r="I112" s="18" t="s">
        <v>2839</v>
      </c>
      <c r="J112" s="18" t="s">
        <v>301</v>
      </c>
      <c r="K112" s="18" t="s">
        <v>709</v>
      </c>
      <c r="L112" s="18" t="s">
        <v>2840</v>
      </c>
      <c r="M112" s="18" t="s">
        <v>304</v>
      </c>
      <c r="N112" s="18" t="s">
        <v>498</v>
      </c>
      <c r="O112" s="18" t="s">
        <v>304</v>
      </c>
      <c r="P112" s="18" t="s">
        <v>2789</v>
      </c>
      <c r="Q112" s="18" t="s">
        <v>304</v>
      </c>
      <c r="R112" s="18" t="s">
        <v>2842</v>
      </c>
      <c r="S112" s="18" t="s">
        <v>304</v>
      </c>
      <c r="T112" s="18" t="s">
        <v>3264</v>
      </c>
      <c r="U112" s="18" t="s">
        <v>3264</v>
      </c>
      <c r="V112" s="18" t="s">
        <v>3264</v>
      </c>
      <c r="W112" s="18" t="s">
        <v>3254</v>
      </c>
      <c r="X112" s="18" t="s">
        <v>3255</v>
      </c>
      <c r="Y112" s="18" t="s">
        <v>3256</v>
      </c>
      <c r="Z112" s="18" t="s">
        <v>3257</v>
      </c>
      <c r="AA112" s="18" t="s">
        <v>3258</v>
      </c>
      <c r="AB112" s="18" t="s">
        <v>3264</v>
      </c>
      <c r="AC112" s="18" t="s">
        <v>3260</v>
      </c>
      <c r="AD112" s="18" t="s">
        <v>3261</v>
      </c>
      <c r="AE112" s="18" t="s">
        <v>3264</v>
      </c>
      <c r="AF112" s="18" t="s">
        <v>304</v>
      </c>
      <c r="AG112" s="18" t="s">
        <v>304</v>
      </c>
      <c r="AH112" s="18" t="s">
        <v>304</v>
      </c>
    </row>
    <row r="113" spans="2:34" ht="15.75" hidden="1" customHeight="1">
      <c r="B113" s="18" t="s">
        <v>2782</v>
      </c>
      <c r="C113" s="18" t="s">
        <v>242</v>
      </c>
      <c r="D113" s="18" t="s">
        <v>2783</v>
      </c>
      <c r="E113" s="18" t="s">
        <v>243</v>
      </c>
      <c r="F113" s="18" t="s">
        <v>2784</v>
      </c>
      <c r="G113" s="18" t="s">
        <v>245</v>
      </c>
      <c r="H113" s="18" t="s">
        <v>2843</v>
      </c>
      <c r="I113" s="18" t="s">
        <v>2844</v>
      </c>
      <c r="J113" s="18" t="s">
        <v>301</v>
      </c>
      <c r="K113" s="18" t="s">
        <v>709</v>
      </c>
      <c r="L113" s="18" t="s">
        <v>2845</v>
      </c>
      <c r="M113" s="18" t="s">
        <v>304</v>
      </c>
      <c r="N113" s="18" t="s">
        <v>498</v>
      </c>
      <c r="O113" s="18" t="s">
        <v>304</v>
      </c>
      <c r="P113" s="18" t="s">
        <v>2789</v>
      </c>
      <c r="Q113" s="18" t="s">
        <v>304</v>
      </c>
      <c r="R113" s="18" t="s">
        <v>2847</v>
      </c>
      <c r="S113" s="18" t="s">
        <v>304</v>
      </c>
      <c r="T113" s="18" t="s">
        <v>3264</v>
      </c>
      <c r="U113" s="18" t="s">
        <v>3264</v>
      </c>
      <c r="V113" s="18" t="s">
        <v>3264</v>
      </c>
      <c r="W113" s="18" t="s">
        <v>3254</v>
      </c>
      <c r="X113" s="18" t="s">
        <v>3255</v>
      </c>
      <c r="Y113" s="18" t="s">
        <v>3256</v>
      </c>
      <c r="Z113" s="18" t="s">
        <v>3257</v>
      </c>
      <c r="AA113" s="18" t="s">
        <v>3258</v>
      </c>
      <c r="AB113" s="18" t="s">
        <v>3264</v>
      </c>
      <c r="AC113" s="18" t="s">
        <v>3260</v>
      </c>
      <c r="AD113" s="18" t="s">
        <v>3261</v>
      </c>
      <c r="AE113" s="18" t="s">
        <v>3264</v>
      </c>
      <c r="AF113" s="18" t="s">
        <v>304</v>
      </c>
      <c r="AG113" s="18" t="s">
        <v>304</v>
      </c>
      <c r="AH113" s="18" t="s">
        <v>304</v>
      </c>
    </row>
    <row r="114" spans="2:34" ht="15.75" hidden="1" customHeight="1">
      <c r="B114" s="18" t="s">
        <v>2782</v>
      </c>
      <c r="C114" s="18" t="s">
        <v>242</v>
      </c>
      <c r="D114" s="18" t="s">
        <v>2783</v>
      </c>
      <c r="E114" s="18" t="s">
        <v>243</v>
      </c>
      <c r="F114" s="18" t="s">
        <v>2848</v>
      </c>
      <c r="G114" s="18" t="s">
        <v>246</v>
      </c>
      <c r="H114" s="18" t="s">
        <v>2849</v>
      </c>
      <c r="I114" s="18" t="s">
        <v>2850</v>
      </c>
      <c r="J114" s="18" t="s">
        <v>329</v>
      </c>
      <c r="K114" s="18" t="s">
        <v>709</v>
      </c>
      <c r="L114" s="18" t="s">
        <v>2851</v>
      </c>
      <c r="M114" s="18" t="s">
        <v>304</v>
      </c>
      <c r="N114" s="18" t="s">
        <v>498</v>
      </c>
      <c r="O114" s="18" t="s">
        <v>304</v>
      </c>
      <c r="P114" s="18" t="s">
        <v>2789</v>
      </c>
      <c r="Q114" s="18" t="s">
        <v>304</v>
      </c>
      <c r="R114" s="18" t="s">
        <v>2853</v>
      </c>
      <c r="S114" s="18" t="s">
        <v>304</v>
      </c>
      <c r="T114" s="18" t="s">
        <v>3264</v>
      </c>
      <c r="U114" s="18" t="s">
        <v>3264</v>
      </c>
      <c r="V114" s="18" t="s">
        <v>3264</v>
      </c>
      <c r="W114" s="18" t="s">
        <v>3264</v>
      </c>
      <c r="X114" s="18" t="s">
        <v>3255</v>
      </c>
      <c r="Y114" s="18" t="s">
        <v>3256</v>
      </c>
      <c r="Z114" s="18" t="s">
        <v>3257</v>
      </c>
      <c r="AA114" s="18" t="s">
        <v>3258</v>
      </c>
      <c r="AB114" s="18" t="s">
        <v>3264</v>
      </c>
      <c r="AC114" s="18" t="s">
        <v>3260</v>
      </c>
      <c r="AD114" s="18" t="s">
        <v>3261</v>
      </c>
      <c r="AE114" s="18" t="s">
        <v>3264</v>
      </c>
      <c r="AF114" s="18" t="s">
        <v>304</v>
      </c>
      <c r="AG114" s="18" t="s">
        <v>304</v>
      </c>
      <c r="AH114" s="18" t="s">
        <v>304</v>
      </c>
    </row>
    <row r="115" spans="2:34" ht="15.75" hidden="1" customHeight="1">
      <c r="B115" s="18" t="s">
        <v>2782</v>
      </c>
      <c r="C115" s="18" t="s">
        <v>242</v>
      </c>
      <c r="D115" s="18" t="s">
        <v>2783</v>
      </c>
      <c r="E115" s="18" t="s">
        <v>243</v>
      </c>
      <c r="F115" s="18" t="s">
        <v>2848</v>
      </c>
      <c r="G115" s="18" t="s">
        <v>246</v>
      </c>
      <c r="H115" s="18" t="s">
        <v>2854</v>
      </c>
      <c r="I115" s="18" t="s">
        <v>2855</v>
      </c>
      <c r="J115" s="18" t="s">
        <v>301</v>
      </c>
      <c r="K115" s="18" t="s">
        <v>709</v>
      </c>
      <c r="L115" s="18" t="s">
        <v>2856</v>
      </c>
      <c r="M115" s="18" t="s">
        <v>304</v>
      </c>
      <c r="N115" s="18" t="s">
        <v>498</v>
      </c>
      <c r="O115" s="18" t="s">
        <v>304</v>
      </c>
      <c r="P115" s="18" t="s">
        <v>2789</v>
      </c>
      <c r="Q115" s="18" t="s">
        <v>304</v>
      </c>
      <c r="R115" s="18" t="s">
        <v>2858</v>
      </c>
      <c r="S115" s="18" t="s">
        <v>304</v>
      </c>
      <c r="T115" s="18" t="s">
        <v>3264</v>
      </c>
      <c r="U115" s="18" t="s">
        <v>3264</v>
      </c>
      <c r="V115" s="18" t="s">
        <v>3264</v>
      </c>
      <c r="W115" s="18" t="s">
        <v>3264</v>
      </c>
      <c r="X115" s="18" t="s">
        <v>3255</v>
      </c>
      <c r="Y115" s="18" t="s">
        <v>3256</v>
      </c>
      <c r="Z115" s="18" t="s">
        <v>3257</v>
      </c>
      <c r="AA115" s="18" t="s">
        <v>3258</v>
      </c>
      <c r="AB115" s="18" t="s">
        <v>3264</v>
      </c>
      <c r="AC115" s="18" t="s">
        <v>3260</v>
      </c>
      <c r="AD115" s="18" t="s">
        <v>3261</v>
      </c>
      <c r="AE115" s="18" t="s">
        <v>3264</v>
      </c>
      <c r="AF115" s="18" t="s">
        <v>304</v>
      </c>
      <c r="AG115" s="18" t="s">
        <v>304</v>
      </c>
      <c r="AH115" s="18" t="s">
        <v>304</v>
      </c>
    </row>
    <row r="116" spans="2:34" ht="15.75" hidden="1" customHeight="1">
      <c r="B116" s="18" t="s">
        <v>2782</v>
      </c>
      <c r="C116" s="18" t="s">
        <v>242</v>
      </c>
      <c r="D116" s="18" t="s">
        <v>2783</v>
      </c>
      <c r="E116" s="18" t="s">
        <v>243</v>
      </c>
      <c r="F116" s="18" t="s">
        <v>2848</v>
      </c>
      <c r="G116" s="18" t="s">
        <v>246</v>
      </c>
      <c r="H116" s="18" t="s">
        <v>2859</v>
      </c>
      <c r="I116" s="18" t="s">
        <v>2860</v>
      </c>
      <c r="J116" s="18" t="s">
        <v>301</v>
      </c>
      <c r="K116" s="18" t="s">
        <v>709</v>
      </c>
      <c r="L116" s="18" t="s">
        <v>2861</v>
      </c>
      <c r="M116" s="18" t="s">
        <v>304</v>
      </c>
      <c r="N116" s="18" t="s">
        <v>498</v>
      </c>
      <c r="O116" s="18" t="s">
        <v>304</v>
      </c>
      <c r="P116" s="18" t="s">
        <v>2789</v>
      </c>
      <c r="Q116" s="18" t="s">
        <v>304</v>
      </c>
      <c r="R116" s="18" t="s">
        <v>2863</v>
      </c>
      <c r="S116" s="18" t="s">
        <v>304</v>
      </c>
      <c r="T116" s="18" t="s">
        <v>3264</v>
      </c>
      <c r="U116" s="18" t="s">
        <v>3264</v>
      </c>
      <c r="V116" s="18" t="s">
        <v>3264</v>
      </c>
      <c r="W116" s="18" t="s">
        <v>3264</v>
      </c>
      <c r="X116" s="18" t="s">
        <v>3255</v>
      </c>
      <c r="Y116" s="18" t="s">
        <v>3256</v>
      </c>
      <c r="Z116" s="18" t="s">
        <v>3257</v>
      </c>
      <c r="AA116" s="18" t="s">
        <v>3258</v>
      </c>
      <c r="AB116" s="18" t="s">
        <v>3264</v>
      </c>
      <c r="AC116" s="18" t="s">
        <v>3260</v>
      </c>
      <c r="AD116" s="18" t="s">
        <v>3261</v>
      </c>
      <c r="AE116" s="18" t="s">
        <v>3264</v>
      </c>
      <c r="AF116" s="18" t="s">
        <v>304</v>
      </c>
      <c r="AG116" s="18" t="s">
        <v>304</v>
      </c>
      <c r="AH116" s="18" t="s">
        <v>304</v>
      </c>
    </row>
    <row r="117" spans="2:34" ht="15.75" hidden="1" customHeight="1">
      <c r="B117" s="18" t="s">
        <v>2782</v>
      </c>
      <c r="C117" s="18" t="s">
        <v>242</v>
      </c>
      <c r="D117" s="18" t="s">
        <v>2783</v>
      </c>
      <c r="E117" s="18" t="s">
        <v>243</v>
      </c>
      <c r="F117" s="18" t="s">
        <v>2848</v>
      </c>
      <c r="G117" s="18" t="s">
        <v>246</v>
      </c>
      <c r="H117" s="18" t="s">
        <v>2864</v>
      </c>
      <c r="I117" s="18" t="s">
        <v>2865</v>
      </c>
      <c r="J117" s="18" t="s">
        <v>329</v>
      </c>
      <c r="K117" s="18" t="s">
        <v>709</v>
      </c>
      <c r="L117" s="18" t="s">
        <v>2866</v>
      </c>
      <c r="M117" s="18" t="s">
        <v>304</v>
      </c>
      <c r="N117" s="18" t="s">
        <v>498</v>
      </c>
      <c r="O117" s="18" t="s">
        <v>304</v>
      </c>
      <c r="P117" s="18" t="s">
        <v>2789</v>
      </c>
      <c r="Q117" s="18" t="s">
        <v>304</v>
      </c>
      <c r="R117" s="18" t="s">
        <v>2868</v>
      </c>
      <c r="S117" s="18" t="s">
        <v>304</v>
      </c>
      <c r="T117" s="18" t="s">
        <v>3264</v>
      </c>
      <c r="U117" s="18" t="s">
        <v>3264</v>
      </c>
      <c r="V117" s="18" t="s">
        <v>3264</v>
      </c>
      <c r="W117" s="18" t="s">
        <v>3264</v>
      </c>
      <c r="X117" s="18" t="s">
        <v>3255</v>
      </c>
      <c r="Y117" s="18" t="s">
        <v>3256</v>
      </c>
      <c r="Z117" s="18" t="s">
        <v>3257</v>
      </c>
      <c r="AA117" s="18" t="s">
        <v>3258</v>
      </c>
      <c r="AB117" s="18" t="s">
        <v>3264</v>
      </c>
      <c r="AC117" s="18" t="s">
        <v>3260</v>
      </c>
      <c r="AD117" s="18" t="s">
        <v>3261</v>
      </c>
      <c r="AE117" s="18" t="s">
        <v>3264</v>
      </c>
      <c r="AF117" s="18" t="s">
        <v>304</v>
      </c>
      <c r="AG117" s="18" t="s">
        <v>304</v>
      </c>
      <c r="AH117" s="18" t="s">
        <v>304</v>
      </c>
    </row>
    <row r="118" spans="2:34" ht="15.75" hidden="1" customHeight="1">
      <c r="B118" s="18" t="s">
        <v>2782</v>
      </c>
      <c r="C118" s="18" t="s">
        <v>242</v>
      </c>
      <c r="D118" s="18" t="s">
        <v>2783</v>
      </c>
      <c r="E118" s="18" t="s">
        <v>243</v>
      </c>
      <c r="F118" s="18" t="s">
        <v>2848</v>
      </c>
      <c r="G118" s="18" t="s">
        <v>246</v>
      </c>
      <c r="H118" s="18" t="s">
        <v>2869</v>
      </c>
      <c r="I118" s="18" t="s">
        <v>2870</v>
      </c>
      <c r="J118" s="18" t="s">
        <v>329</v>
      </c>
      <c r="K118" s="18" t="s">
        <v>709</v>
      </c>
      <c r="L118" s="18" t="s">
        <v>2871</v>
      </c>
      <c r="M118" s="18" t="s">
        <v>304</v>
      </c>
      <c r="N118" s="18" t="s">
        <v>498</v>
      </c>
      <c r="O118" s="18" t="s">
        <v>304</v>
      </c>
      <c r="P118" s="18" t="s">
        <v>2789</v>
      </c>
      <c r="Q118" s="18" t="s">
        <v>304</v>
      </c>
      <c r="R118" s="18" t="s">
        <v>2873</v>
      </c>
      <c r="S118" s="18" t="s">
        <v>304</v>
      </c>
      <c r="T118" s="18" t="s">
        <v>3264</v>
      </c>
      <c r="U118" s="18" t="s">
        <v>3264</v>
      </c>
      <c r="V118" s="18" t="s">
        <v>3264</v>
      </c>
      <c r="W118" s="18" t="s">
        <v>3264</v>
      </c>
      <c r="X118" s="18" t="s">
        <v>3255</v>
      </c>
      <c r="Y118" s="18" t="s">
        <v>3256</v>
      </c>
      <c r="Z118" s="18" t="s">
        <v>3257</v>
      </c>
      <c r="AA118" s="18" t="s">
        <v>3258</v>
      </c>
      <c r="AB118" s="18" t="s">
        <v>3264</v>
      </c>
      <c r="AC118" s="18" t="s">
        <v>3260</v>
      </c>
      <c r="AD118" s="18" t="s">
        <v>3261</v>
      </c>
      <c r="AE118" s="18" t="s">
        <v>3264</v>
      </c>
      <c r="AF118" s="18" t="s">
        <v>304</v>
      </c>
      <c r="AG118" s="18" t="s">
        <v>304</v>
      </c>
      <c r="AH118" s="18" t="s">
        <v>304</v>
      </c>
    </row>
    <row r="119" spans="2:34" ht="15.75" hidden="1" customHeight="1">
      <c r="B119" s="18" t="s">
        <v>2782</v>
      </c>
      <c r="C119" s="18" t="s">
        <v>242</v>
      </c>
      <c r="D119" s="18" t="s">
        <v>2783</v>
      </c>
      <c r="E119" s="18" t="s">
        <v>243</v>
      </c>
      <c r="F119" s="18" t="s">
        <v>2874</v>
      </c>
      <c r="G119" s="18" t="s">
        <v>247</v>
      </c>
      <c r="H119" s="18" t="s">
        <v>2875</v>
      </c>
      <c r="I119" s="18" t="s">
        <v>2876</v>
      </c>
      <c r="J119" s="18" t="s">
        <v>329</v>
      </c>
      <c r="K119" s="18" t="s">
        <v>709</v>
      </c>
      <c r="L119" s="18" t="s">
        <v>2877</v>
      </c>
      <c r="M119" s="18" t="s">
        <v>304</v>
      </c>
      <c r="N119" s="18" t="s">
        <v>498</v>
      </c>
      <c r="O119" s="18" t="s">
        <v>304</v>
      </c>
      <c r="P119" s="18" t="s">
        <v>2789</v>
      </c>
      <c r="Q119" s="18" t="s">
        <v>304</v>
      </c>
      <c r="R119" s="18" t="s">
        <v>2879</v>
      </c>
      <c r="S119" s="18" t="s">
        <v>304</v>
      </c>
      <c r="T119" s="18" t="s">
        <v>3264</v>
      </c>
      <c r="U119" s="18" t="s">
        <v>3264</v>
      </c>
      <c r="V119" s="18" t="s">
        <v>3264</v>
      </c>
      <c r="W119" s="18" t="s">
        <v>3264</v>
      </c>
      <c r="X119" s="18" t="s">
        <v>3255</v>
      </c>
      <c r="Y119" s="18" t="s">
        <v>3256</v>
      </c>
      <c r="Z119" s="18" t="s">
        <v>3257</v>
      </c>
      <c r="AA119" s="18" t="s">
        <v>3258</v>
      </c>
      <c r="AB119" s="18" t="s">
        <v>3264</v>
      </c>
      <c r="AC119" s="18" t="s">
        <v>3260</v>
      </c>
      <c r="AD119" s="18" t="s">
        <v>3261</v>
      </c>
      <c r="AE119" s="18" t="s">
        <v>3264</v>
      </c>
      <c r="AF119" s="18" t="s">
        <v>304</v>
      </c>
      <c r="AG119" s="18" t="s">
        <v>304</v>
      </c>
      <c r="AH119" s="18" t="s">
        <v>304</v>
      </c>
    </row>
    <row r="120" spans="2:34" ht="15.75" hidden="1" customHeight="1">
      <c r="B120" s="18" t="s">
        <v>2782</v>
      </c>
      <c r="C120" s="18" t="s">
        <v>242</v>
      </c>
      <c r="D120" s="18" t="s">
        <v>2783</v>
      </c>
      <c r="E120" s="18" t="s">
        <v>243</v>
      </c>
      <c r="F120" s="18" t="s">
        <v>2874</v>
      </c>
      <c r="G120" s="18" t="s">
        <v>247</v>
      </c>
      <c r="H120" s="18" t="s">
        <v>2880</v>
      </c>
      <c r="I120" s="18" t="s">
        <v>2881</v>
      </c>
      <c r="J120" s="18" t="s">
        <v>301</v>
      </c>
      <c r="K120" s="18" t="s">
        <v>709</v>
      </c>
      <c r="L120" s="18" t="s">
        <v>2882</v>
      </c>
      <c r="M120" s="18" t="s">
        <v>304</v>
      </c>
      <c r="N120" s="18" t="s">
        <v>498</v>
      </c>
      <c r="O120" s="18" t="s">
        <v>304</v>
      </c>
      <c r="P120" s="18" t="s">
        <v>2789</v>
      </c>
      <c r="Q120" s="18" t="s">
        <v>304</v>
      </c>
      <c r="R120" s="18" t="s">
        <v>2884</v>
      </c>
      <c r="S120" s="18" t="s">
        <v>304</v>
      </c>
      <c r="T120" s="18" t="s">
        <v>3264</v>
      </c>
      <c r="U120" s="18" t="s">
        <v>3264</v>
      </c>
      <c r="V120" s="18" t="s">
        <v>3264</v>
      </c>
      <c r="W120" s="18" t="s">
        <v>3254</v>
      </c>
      <c r="X120" s="18" t="s">
        <v>3255</v>
      </c>
      <c r="Y120" s="18" t="s">
        <v>3256</v>
      </c>
      <c r="Z120" s="18" t="s">
        <v>3257</v>
      </c>
      <c r="AA120" s="18" t="s">
        <v>3258</v>
      </c>
      <c r="AB120" s="18" t="s">
        <v>3264</v>
      </c>
      <c r="AC120" s="18" t="s">
        <v>3260</v>
      </c>
      <c r="AD120" s="18" t="s">
        <v>3261</v>
      </c>
      <c r="AE120" s="18" t="s">
        <v>3264</v>
      </c>
      <c r="AF120" s="18" t="s">
        <v>304</v>
      </c>
      <c r="AG120" s="18" t="s">
        <v>304</v>
      </c>
      <c r="AH120" s="18" t="s">
        <v>304</v>
      </c>
    </row>
    <row r="121" spans="2:34" ht="15.75" hidden="1" customHeight="1">
      <c r="B121" s="18" t="s">
        <v>2782</v>
      </c>
      <c r="C121" s="18" t="s">
        <v>242</v>
      </c>
      <c r="D121" s="18" t="s">
        <v>2783</v>
      </c>
      <c r="E121" s="18" t="s">
        <v>243</v>
      </c>
      <c r="F121" s="18" t="s">
        <v>2874</v>
      </c>
      <c r="G121" s="18" t="s">
        <v>247</v>
      </c>
      <c r="H121" s="18" t="s">
        <v>2885</v>
      </c>
      <c r="I121" s="18" t="s">
        <v>2886</v>
      </c>
      <c r="J121" s="18" t="s">
        <v>329</v>
      </c>
      <c r="K121" s="18" t="s">
        <v>709</v>
      </c>
      <c r="L121" s="18" t="s">
        <v>2887</v>
      </c>
      <c r="M121" s="18" t="s">
        <v>304</v>
      </c>
      <c r="N121" s="18" t="s">
        <v>2789</v>
      </c>
      <c r="O121" s="18" t="s">
        <v>304</v>
      </c>
      <c r="P121" s="18" t="s">
        <v>2789</v>
      </c>
      <c r="Q121" s="18" t="s">
        <v>304</v>
      </c>
      <c r="R121" s="18" t="s">
        <v>2889</v>
      </c>
      <c r="S121" s="18" t="s">
        <v>304</v>
      </c>
      <c r="T121" s="18" t="s">
        <v>3264</v>
      </c>
      <c r="U121" s="18" t="s">
        <v>3264</v>
      </c>
      <c r="V121" s="18" t="s">
        <v>3264</v>
      </c>
      <c r="W121" s="18" t="s">
        <v>3264</v>
      </c>
      <c r="X121" s="18" t="s">
        <v>3255</v>
      </c>
      <c r="Y121" s="18" t="s">
        <v>3256</v>
      </c>
      <c r="Z121" s="18" t="s">
        <v>3257</v>
      </c>
      <c r="AA121" s="18" t="s">
        <v>3258</v>
      </c>
      <c r="AB121" s="18" t="s">
        <v>3264</v>
      </c>
      <c r="AC121" s="18" t="s">
        <v>3260</v>
      </c>
      <c r="AD121" s="18" t="s">
        <v>3261</v>
      </c>
      <c r="AE121" s="18" t="s">
        <v>3264</v>
      </c>
      <c r="AF121" s="18" t="s">
        <v>304</v>
      </c>
      <c r="AG121" s="18" t="s">
        <v>304</v>
      </c>
      <c r="AH121" s="18" t="s">
        <v>304</v>
      </c>
    </row>
    <row r="122" spans="2:34" ht="15.75" hidden="1" customHeight="1">
      <c r="B122" s="18" t="s">
        <v>2782</v>
      </c>
      <c r="C122" s="18" t="s">
        <v>242</v>
      </c>
      <c r="D122" s="18" t="s">
        <v>2783</v>
      </c>
      <c r="E122" s="18" t="s">
        <v>243</v>
      </c>
      <c r="F122" s="18" t="s">
        <v>2874</v>
      </c>
      <c r="G122" s="18" t="s">
        <v>247</v>
      </c>
      <c r="H122" s="18" t="s">
        <v>2890</v>
      </c>
      <c r="I122" s="18" t="s">
        <v>2891</v>
      </c>
      <c r="J122" s="18" t="s">
        <v>301</v>
      </c>
      <c r="K122" s="18" t="s">
        <v>709</v>
      </c>
      <c r="L122" s="18" t="s">
        <v>2892</v>
      </c>
      <c r="M122" s="18" t="s">
        <v>304</v>
      </c>
      <c r="N122" s="18" t="s">
        <v>2789</v>
      </c>
      <c r="O122" s="18" t="s">
        <v>304</v>
      </c>
      <c r="P122" s="18" t="s">
        <v>2789</v>
      </c>
      <c r="Q122" s="18" t="s">
        <v>304</v>
      </c>
      <c r="R122" s="18" t="s">
        <v>2894</v>
      </c>
      <c r="S122" s="18" t="s">
        <v>304</v>
      </c>
      <c r="T122" s="18" t="s">
        <v>3264</v>
      </c>
      <c r="U122" s="18" t="s">
        <v>3264</v>
      </c>
      <c r="V122" s="18" t="s">
        <v>3264</v>
      </c>
      <c r="W122" s="18" t="s">
        <v>3264</v>
      </c>
      <c r="X122" s="18" t="s">
        <v>3255</v>
      </c>
      <c r="Y122" s="18" t="s">
        <v>3256</v>
      </c>
      <c r="Z122" s="18" t="s">
        <v>3257</v>
      </c>
      <c r="AA122" s="18" t="s">
        <v>3258</v>
      </c>
      <c r="AB122" s="18" t="s">
        <v>3264</v>
      </c>
      <c r="AC122" s="18" t="s">
        <v>3260</v>
      </c>
      <c r="AD122" s="18" t="s">
        <v>3261</v>
      </c>
      <c r="AE122" s="18" t="s">
        <v>3264</v>
      </c>
      <c r="AF122" s="18" t="s">
        <v>304</v>
      </c>
      <c r="AG122" s="18" t="s">
        <v>304</v>
      </c>
      <c r="AH122" s="18" t="s">
        <v>304</v>
      </c>
    </row>
    <row r="123" spans="2:34" ht="15.75" hidden="1" customHeight="1">
      <c r="B123" s="18" t="s">
        <v>634</v>
      </c>
      <c r="C123" s="18" t="s">
        <v>34</v>
      </c>
      <c r="D123" s="18" t="s">
        <v>635</v>
      </c>
      <c r="E123" s="18" t="s">
        <v>39</v>
      </c>
      <c r="F123" s="18" t="s">
        <v>636</v>
      </c>
      <c r="G123" s="18" t="s">
        <v>40</v>
      </c>
      <c r="H123" s="18" t="s">
        <v>637</v>
      </c>
      <c r="I123" s="18" t="s">
        <v>638</v>
      </c>
      <c r="J123" s="18" t="s">
        <v>329</v>
      </c>
      <c r="K123" s="18" t="s">
        <v>639</v>
      </c>
      <c r="L123" s="18" t="s">
        <v>640</v>
      </c>
      <c r="M123" s="18" t="s">
        <v>304</v>
      </c>
      <c r="N123" s="18" t="s">
        <v>642</v>
      </c>
      <c r="O123" s="18" t="s">
        <v>304</v>
      </c>
      <c r="P123" s="18" t="s">
        <v>498</v>
      </c>
      <c r="Q123" s="18" t="s">
        <v>304</v>
      </c>
      <c r="R123" s="18" t="s">
        <v>644</v>
      </c>
      <c r="S123" s="18" t="s">
        <v>304</v>
      </c>
      <c r="T123" s="18" t="s">
        <v>3251</v>
      </c>
      <c r="U123" s="18" t="s">
        <v>3252</v>
      </c>
      <c r="V123" s="18" t="s">
        <v>3253</v>
      </c>
      <c r="W123" s="18" t="s">
        <v>3254</v>
      </c>
      <c r="X123" s="18" t="s">
        <v>3255</v>
      </c>
      <c r="Y123" s="18" t="s">
        <v>3256</v>
      </c>
      <c r="Z123" s="18" t="s">
        <v>3257</v>
      </c>
      <c r="AA123" s="18" t="s">
        <v>3258</v>
      </c>
      <c r="AB123" s="18" t="s">
        <v>3264</v>
      </c>
      <c r="AC123" s="18" t="s">
        <v>3260</v>
      </c>
      <c r="AD123" s="18" t="s">
        <v>3261</v>
      </c>
      <c r="AE123" s="18" t="s">
        <v>3264</v>
      </c>
      <c r="AF123" s="18" t="s">
        <v>304</v>
      </c>
      <c r="AG123" s="18" t="s">
        <v>304</v>
      </c>
      <c r="AH123" s="18" t="s">
        <v>304</v>
      </c>
    </row>
    <row r="124" spans="2:34" ht="15.75" hidden="1" customHeight="1">
      <c r="B124" s="18" t="s">
        <v>634</v>
      </c>
      <c r="C124" s="18" t="s">
        <v>34</v>
      </c>
      <c r="D124" s="18" t="s">
        <v>635</v>
      </c>
      <c r="E124" s="18" t="s">
        <v>39</v>
      </c>
      <c r="F124" s="18" t="s">
        <v>636</v>
      </c>
      <c r="G124" s="18" t="s">
        <v>40</v>
      </c>
      <c r="H124" s="18" t="s">
        <v>647</v>
      </c>
      <c r="I124" s="18" t="s">
        <v>648</v>
      </c>
      <c r="J124" s="18" t="s">
        <v>301</v>
      </c>
      <c r="K124" s="18" t="s">
        <v>639</v>
      </c>
      <c r="L124" s="18" t="s">
        <v>649</v>
      </c>
      <c r="M124" s="18" t="s">
        <v>304</v>
      </c>
      <c r="N124" s="18" t="s">
        <v>498</v>
      </c>
      <c r="O124" s="18" t="s">
        <v>304</v>
      </c>
      <c r="P124" s="18" t="s">
        <v>651</v>
      </c>
      <c r="Q124" s="18" t="s">
        <v>304</v>
      </c>
      <c r="R124" s="18" t="s">
        <v>652</v>
      </c>
      <c r="S124" s="18" t="s">
        <v>304</v>
      </c>
      <c r="T124" s="18" t="s">
        <v>3251</v>
      </c>
      <c r="U124" s="18" t="s">
        <v>3252</v>
      </c>
      <c r="V124" s="18" t="s">
        <v>3253</v>
      </c>
      <c r="W124" s="18" t="s">
        <v>3254</v>
      </c>
      <c r="X124" s="18" t="s">
        <v>3255</v>
      </c>
      <c r="Y124" s="18" t="s">
        <v>3264</v>
      </c>
      <c r="Z124" s="18" t="s">
        <v>3264</v>
      </c>
      <c r="AA124" s="18" t="s">
        <v>3264</v>
      </c>
      <c r="AB124" s="18" t="s">
        <v>3264</v>
      </c>
      <c r="AC124" s="18" t="s">
        <v>3264</v>
      </c>
      <c r="AD124" s="18" t="s">
        <v>3264</v>
      </c>
      <c r="AE124" s="18" t="s">
        <v>3264</v>
      </c>
      <c r="AF124" s="18" t="s">
        <v>304</v>
      </c>
      <c r="AG124" s="18" t="s">
        <v>304</v>
      </c>
      <c r="AH124" s="18" t="s">
        <v>304</v>
      </c>
    </row>
    <row r="125" spans="2:34" ht="15.75" hidden="1" customHeight="1">
      <c r="B125" s="18" t="s">
        <v>634</v>
      </c>
      <c r="C125" s="18" t="s">
        <v>34</v>
      </c>
      <c r="D125" s="18" t="s">
        <v>635</v>
      </c>
      <c r="E125" s="18" t="s">
        <v>39</v>
      </c>
      <c r="F125" s="18" t="s">
        <v>636</v>
      </c>
      <c r="G125" s="18" t="s">
        <v>40</v>
      </c>
      <c r="H125" s="18" t="s">
        <v>653</v>
      </c>
      <c r="I125" s="18" t="s">
        <v>654</v>
      </c>
      <c r="J125" s="18" t="s">
        <v>329</v>
      </c>
      <c r="K125" s="18" t="s">
        <v>655</v>
      </c>
      <c r="L125" s="18" t="s">
        <v>656</v>
      </c>
      <c r="M125" s="18" t="s">
        <v>304</v>
      </c>
      <c r="N125" s="18" t="s">
        <v>498</v>
      </c>
      <c r="O125" s="18" t="s">
        <v>304</v>
      </c>
      <c r="P125" s="18" t="s">
        <v>651</v>
      </c>
      <c r="Q125" s="18" t="s">
        <v>304</v>
      </c>
      <c r="R125" s="18" t="s">
        <v>657</v>
      </c>
      <c r="S125" s="18" t="s">
        <v>304</v>
      </c>
      <c r="T125" s="18" t="s">
        <v>3264</v>
      </c>
      <c r="U125" s="18" t="s">
        <v>3264</v>
      </c>
      <c r="V125" s="18" t="s">
        <v>3253</v>
      </c>
      <c r="W125" s="18" t="s">
        <v>3254</v>
      </c>
      <c r="X125" s="18" t="s">
        <v>3255</v>
      </c>
      <c r="Y125" s="18" t="s">
        <v>3256</v>
      </c>
      <c r="Z125" s="18" t="s">
        <v>3257</v>
      </c>
      <c r="AA125" s="18" t="s">
        <v>3258</v>
      </c>
      <c r="AB125" s="18" t="s">
        <v>3264</v>
      </c>
      <c r="AC125" s="18" t="s">
        <v>3260</v>
      </c>
      <c r="AD125" s="18" t="s">
        <v>3261</v>
      </c>
      <c r="AE125" s="18" t="s">
        <v>3264</v>
      </c>
      <c r="AF125" s="18" t="s">
        <v>304</v>
      </c>
      <c r="AG125" s="18" t="s">
        <v>304</v>
      </c>
      <c r="AH125" s="18" t="s">
        <v>304</v>
      </c>
    </row>
    <row r="126" spans="2:34" ht="15.75" hidden="1" customHeight="1">
      <c r="B126" s="18" t="s">
        <v>634</v>
      </c>
      <c r="C126" s="18" t="s">
        <v>34</v>
      </c>
      <c r="D126" s="18" t="s">
        <v>635</v>
      </c>
      <c r="E126" s="18" t="s">
        <v>39</v>
      </c>
      <c r="F126" s="18" t="s">
        <v>636</v>
      </c>
      <c r="G126" s="18" t="s">
        <v>40</v>
      </c>
      <c r="H126" s="18" t="s">
        <v>658</v>
      </c>
      <c r="I126" s="18" t="s">
        <v>659</v>
      </c>
      <c r="J126" s="18" t="s">
        <v>329</v>
      </c>
      <c r="K126" s="18" t="s">
        <v>655</v>
      </c>
      <c r="L126" s="18" t="s">
        <v>656</v>
      </c>
      <c r="M126" s="18" t="s">
        <v>304</v>
      </c>
      <c r="N126" s="18" t="s">
        <v>498</v>
      </c>
      <c r="O126" s="18" t="s">
        <v>304</v>
      </c>
      <c r="P126" s="18" t="s">
        <v>651</v>
      </c>
      <c r="Q126" s="18" t="s">
        <v>304</v>
      </c>
      <c r="R126" s="18" t="s">
        <v>660</v>
      </c>
      <c r="S126" s="18" t="s">
        <v>304</v>
      </c>
      <c r="T126" s="18" t="s">
        <v>3264</v>
      </c>
      <c r="U126" s="18" t="s">
        <v>3264</v>
      </c>
      <c r="V126" s="18" t="s">
        <v>3264</v>
      </c>
      <c r="W126" s="18" t="s">
        <v>3254</v>
      </c>
      <c r="X126" s="18" t="s">
        <v>3255</v>
      </c>
      <c r="Y126" s="18" t="s">
        <v>3256</v>
      </c>
      <c r="Z126" s="18" t="s">
        <v>3257</v>
      </c>
      <c r="AA126" s="18" t="s">
        <v>3258</v>
      </c>
      <c r="AB126" s="18" t="s">
        <v>3264</v>
      </c>
      <c r="AC126" s="18" t="s">
        <v>3260</v>
      </c>
      <c r="AD126" s="18" t="s">
        <v>3261</v>
      </c>
      <c r="AE126" s="18" t="s">
        <v>3264</v>
      </c>
      <c r="AF126" s="18" t="s">
        <v>304</v>
      </c>
      <c r="AG126" s="18" t="s">
        <v>304</v>
      </c>
      <c r="AH126" s="18" t="s">
        <v>304</v>
      </c>
    </row>
    <row r="127" spans="2:34" ht="15.75" hidden="1" customHeight="1">
      <c r="B127" s="18" t="s">
        <v>634</v>
      </c>
      <c r="C127" s="18" t="s">
        <v>34</v>
      </c>
      <c r="D127" s="18" t="s">
        <v>635</v>
      </c>
      <c r="E127" s="18" t="s">
        <v>39</v>
      </c>
      <c r="F127" s="18" t="s">
        <v>636</v>
      </c>
      <c r="G127" s="18" t="s">
        <v>40</v>
      </c>
      <c r="H127" s="18" t="s">
        <v>661</v>
      </c>
      <c r="I127" s="18" t="s">
        <v>662</v>
      </c>
      <c r="J127" s="18" t="s">
        <v>329</v>
      </c>
      <c r="K127" s="18" t="s">
        <v>655</v>
      </c>
      <c r="L127" s="18" t="s">
        <v>663</v>
      </c>
      <c r="M127" s="18" t="s">
        <v>304</v>
      </c>
      <c r="N127" s="18" t="s">
        <v>498</v>
      </c>
      <c r="O127" s="18" t="s">
        <v>304</v>
      </c>
      <c r="P127" s="18" t="s">
        <v>651</v>
      </c>
      <c r="Q127" s="18" t="s">
        <v>304</v>
      </c>
      <c r="R127" s="18" t="s">
        <v>665</v>
      </c>
      <c r="S127" s="18" t="s">
        <v>304</v>
      </c>
      <c r="T127" s="18" t="s">
        <v>3264</v>
      </c>
      <c r="U127" s="18" t="s">
        <v>3264</v>
      </c>
      <c r="V127" s="18" t="s">
        <v>3253</v>
      </c>
      <c r="W127" s="18" t="s">
        <v>3254</v>
      </c>
      <c r="X127" s="18" t="s">
        <v>3255</v>
      </c>
      <c r="Y127" s="18" t="s">
        <v>3256</v>
      </c>
      <c r="Z127" s="18" t="s">
        <v>3257</v>
      </c>
      <c r="AA127" s="18" t="s">
        <v>3258</v>
      </c>
      <c r="AB127" s="18" t="s">
        <v>3264</v>
      </c>
      <c r="AC127" s="18" t="s">
        <v>3260</v>
      </c>
      <c r="AD127" s="18" t="s">
        <v>3261</v>
      </c>
      <c r="AE127" s="18" t="s">
        <v>3264</v>
      </c>
      <c r="AF127" s="18" t="s">
        <v>304</v>
      </c>
      <c r="AG127" s="18" t="s">
        <v>304</v>
      </c>
      <c r="AH127" s="18" t="s">
        <v>304</v>
      </c>
    </row>
    <row r="128" spans="2:34" ht="15.75" hidden="1" customHeight="1">
      <c r="B128" s="18" t="s">
        <v>634</v>
      </c>
      <c r="C128" s="18" t="s">
        <v>34</v>
      </c>
      <c r="D128" s="18" t="s">
        <v>635</v>
      </c>
      <c r="E128" s="18" t="s">
        <v>39</v>
      </c>
      <c r="F128" s="18" t="s">
        <v>636</v>
      </c>
      <c r="G128" s="18" t="s">
        <v>40</v>
      </c>
      <c r="H128" s="18" t="s">
        <v>666</v>
      </c>
      <c r="I128" s="18" t="s">
        <v>667</v>
      </c>
      <c r="J128" s="18" t="s">
        <v>329</v>
      </c>
      <c r="K128" s="18" t="s">
        <v>668</v>
      </c>
      <c r="L128" s="18" t="s">
        <v>669</v>
      </c>
      <c r="M128" s="18" t="s">
        <v>304</v>
      </c>
      <c r="N128" s="18" t="s">
        <v>498</v>
      </c>
      <c r="O128" s="18" t="s">
        <v>304</v>
      </c>
      <c r="P128" s="18" t="s">
        <v>651</v>
      </c>
      <c r="Q128" s="18" t="s">
        <v>304</v>
      </c>
      <c r="R128" s="18" t="s">
        <v>671</v>
      </c>
      <c r="S128" s="18" t="s">
        <v>304</v>
      </c>
      <c r="T128" s="18" t="s">
        <v>3264</v>
      </c>
      <c r="U128" s="18" t="s">
        <v>3264</v>
      </c>
      <c r="V128" s="18" t="s">
        <v>3264</v>
      </c>
      <c r="W128" s="18" t="s">
        <v>3254</v>
      </c>
      <c r="X128" s="18" t="s">
        <v>3255</v>
      </c>
      <c r="Y128" s="18" t="s">
        <v>3256</v>
      </c>
      <c r="Z128" s="18" t="s">
        <v>3257</v>
      </c>
      <c r="AA128" s="18" t="s">
        <v>3258</v>
      </c>
      <c r="AB128" s="18" t="s">
        <v>3264</v>
      </c>
      <c r="AC128" s="18" t="s">
        <v>3260</v>
      </c>
      <c r="AD128" s="18" t="s">
        <v>3261</v>
      </c>
      <c r="AE128" s="18" t="s">
        <v>3264</v>
      </c>
      <c r="AF128" s="18" t="s">
        <v>304</v>
      </c>
      <c r="AG128" s="18" t="s">
        <v>304</v>
      </c>
      <c r="AH128" s="18" t="s">
        <v>304</v>
      </c>
    </row>
    <row r="129" spans="2:34" ht="15.75" hidden="1" customHeight="1">
      <c r="B129" s="18" t="s">
        <v>296</v>
      </c>
      <c r="C129" s="18" t="s">
        <v>3</v>
      </c>
      <c r="D129" s="18" t="s">
        <v>318</v>
      </c>
      <c r="E129" s="18" t="s">
        <v>11</v>
      </c>
      <c r="F129" s="18" t="s">
        <v>319</v>
      </c>
      <c r="G129" s="18" t="s">
        <v>13</v>
      </c>
      <c r="H129" s="18" t="s">
        <v>320</v>
      </c>
      <c r="I129" s="18" t="s">
        <v>321</v>
      </c>
      <c r="J129" s="18" t="s">
        <v>301</v>
      </c>
      <c r="K129" s="18" t="s">
        <v>322</v>
      </c>
      <c r="L129" s="18" t="s">
        <v>323</v>
      </c>
      <c r="M129" s="18" t="s">
        <v>3293</v>
      </c>
      <c r="N129" s="18" t="s">
        <v>324</v>
      </c>
      <c r="O129" s="18" t="s">
        <v>304</v>
      </c>
      <c r="P129" s="18"/>
      <c r="Q129" s="18" t="s">
        <v>304</v>
      </c>
      <c r="R129" s="18" t="s">
        <v>325</v>
      </c>
      <c r="S129" s="18" t="s">
        <v>304</v>
      </c>
      <c r="T129" s="18" t="s">
        <v>3264</v>
      </c>
      <c r="U129" s="18" t="s">
        <v>3264</v>
      </c>
      <c r="V129" s="18" t="s">
        <v>3253</v>
      </c>
      <c r="W129" s="18" t="s">
        <v>3254</v>
      </c>
      <c r="X129" s="18" t="s">
        <v>3255</v>
      </c>
      <c r="Y129" s="18" t="s">
        <v>3264</v>
      </c>
      <c r="Z129" s="18" t="s">
        <v>3264</v>
      </c>
      <c r="AA129" s="18" t="s">
        <v>3264</v>
      </c>
      <c r="AB129" s="18" t="s">
        <v>3264</v>
      </c>
      <c r="AC129" s="18" t="s">
        <v>3264</v>
      </c>
      <c r="AD129" s="18" t="s">
        <v>3264</v>
      </c>
      <c r="AE129" s="18" t="s">
        <v>3264</v>
      </c>
      <c r="AF129" s="18" t="s">
        <v>304</v>
      </c>
      <c r="AG129" s="18" t="s">
        <v>301</v>
      </c>
      <c r="AH129" s="18" t="s">
        <v>3294</v>
      </c>
    </row>
    <row r="130" spans="2:34" ht="15.75" hidden="1" customHeight="1">
      <c r="B130" s="18" t="s">
        <v>296</v>
      </c>
      <c r="C130" s="18" t="s">
        <v>3</v>
      </c>
      <c r="D130" s="18" t="s">
        <v>318</v>
      </c>
      <c r="E130" s="18" t="s">
        <v>11</v>
      </c>
      <c r="F130" s="18" t="s">
        <v>319</v>
      </c>
      <c r="G130" s="18" t="s">
        <v>13</v>
      </c>
      <c r="H130" s="18" t="s">
        <v>327</v>
      </c>
      <c r="I130" s="18" t="s">
        <v>328</v>
      </c>
      <c r="J130" s="18" t="s">
        <v>329</v>
      </c>
      <c r="K130" s="18" t="s">
        <v>330</v>
      </c>
      <c r="L130" s="18" t="s">
        <v>331</v>
      </c>
      <c r="M130" s="18" t="s">
        <v>3295</v>
      </c>
      <c r="N130" s="18" t="s">
        <v>332</v>
      </c>
      <c r="O130" s="18" t="s">
        <v>304</v>
      </c>
      <c r="P130" s="18"/>
      <c r="Q130" s="18" t="s">
        <v>304</v>
      </c>
      <c r="R130" s="18" t="s">
        <v>333</v>
      </c>
      <c r="S130" s="18" t="s">
        <v>304</v>
      </c>
      <c r="T130" s="18" t="s">
        <v>3251</v>
      </c>
      <c r="U130" s="18" t="s">
        <v>3252</v>
      </c>
      <c r="V130" s="18" t="s">
        <v>3253</v>
      </c>
      <c r="W130" s="18" t="s">
        <v>3254</v>
      </c>
      <c r="X130" s="18" t="s">
        <v>3255</v>
      </c>
      <c r="Y130" s="18" t="s">
        <v>3264</v>
      </c>
      <c r="Z130" s="18" t="s">
        <v>3264</v>
      </c>
      <c r="AA130" s="18" t="s">
        <v>3264</v>
      </c>
      <c r="AB130" s="18" t="s">
        <v>3264</v>
      </c>
      <c r="AC130" s="18" t="s">
        <v>3264</v>
      </c>
      <c r="AD130" s="18" t="s">
        <v>3264</v>
      </c>
      <c r="AE130" s="18" t="s">
        <v>3264</v>
      </c>
      <c r="AF130" s="18" t="s">
        <v>3296</v>
      </c>
      <c r="AG130" s="18" t="s">
        <v>301</v>
      </c>
      <c r="AH130" s="18" t="s">
        <v>3297</v>
      </c>
    </row>
    <row r="131" spans="2:34" ht="15.75" hidden="1" customHeight="1">
      <c r="B131" s="18" t="s">
        <v>296</v>
      </c>
      <c r="C131" s="18" t="s">
        <v>3</v>
      </c>
      <c r="D131" s="18" t="s">
        <v>318</v>
      </c>
      <c r="E131" s="18" t="s">
        <v>11</v>
      </c>
      <c r="F131" s="18" t="s">
        <v>335</v>
      </c>
      <c r="G131" s="18" t="s">
        <v>12</v>
      </c>
      <c r="H131" s="18" t="s">
        <v>336</v>
      </c>
      <c r="I131" s="18" t="s">
        <v>337</v>
      </c>
      <c r="J131" s="18" t="s">
        <v>329</v>
      </c>
      <c r="K131" s="18" t="s">
        <v>338</v>
      </c>
      <c r="L131" s="18" t="s">
        <v>339</v>
      </c>
      <c r="M131" s="18" t="s">
        <v>3298</v>
      </c>
      <c r="N131" s="18" t="s">
        <v>340</v>
      </c>
      <c r="O131" s="18" t="s">
        <v>304</v>
      </c>
      <c r="P131" s="18" t="s">
        <v>341</v>
      </c>
      <c r="Q131" s="18" t="s">
        <v>304</v>
      </c>
      <c r="R131" s="18" t="s">
        <v>342</v>
      </c>
      <c r="S131" s="18" t="s">
        <v>304</v>
      </c>
      <c r="T131" s="18" t="s">
        <v>3251</v>
      </c>
      <c r="U131" s="18" t="s">
        <v>3252</v>
      </c>
      <c r="V131" s="18" t="s">
        <v>3253</v>
      </c>
      <c r="W131" s="18" t="s">
        <v>3254</v>
      </c>
      <c r="X131" s="18" t="s">
        <v>3255</v>
      </c>
      <c r="Y131" s="18" t="s">
        <v>3264</v>
      </c>
      <c r="Z131" s="18" t="s">
        <v>3264</v>
      </c>
      <c r="AA131" s="18" t="s">
        <v>3264</v>
      </c>
      <c r="AB131" s="18" t="s">
        <v>3264</v>
      </c>
      <c r="AC131" s="18" t="s">
        <v>3264</v>
      </c>
      <c r="AD131" s="18" t="s">
        <v>3264</v>
      </c>
      <c r="AE131" s="18" t="s">
        <v>3264</v>
      </c>
      <c r="AF131" s="18" t="s">
        <v>304</v>
      </c>
      <c r="AG131" s="18" t="s">
        <v>329</v>
      </c>
      <c r="AH131" s="18" t="s">
        <v>304</v>
      </c>
    </row>
    <row r="132" spans="2:34" ht="15.75" hidden="1" customHeight="1">
      <c r="B132" s="18" t="s">
        <v>296</v>
      </c>
      <c r="C132" s="18" t="s">
        <v>3</v>
      </c>
      <c r="D132" s="18" t="s">
        <v>318</v>
      </c>
      <c r="E132" s="18" t="s">
        <v>11</v>
      </c>
      <c r="F132" s="18" t="s">
        <v>335</v>
      </c>
      <c r="G132" s="18" t="s">
        <v>12</v>
      </c>
      <c r="H132" s="18" t="s">
        <v>344</v>
      </c>
      <c r="I132" s="18" t="s">
        <v>345</v>
      </c>
      <c r="J132" s="18" t="s">
        <v>301</v>
      </c>
      <c r="K132" s="18" t="s">
        <v>338</v>
      </c>
      <c r="L132" s="18" t="s">
        <v>346</v>
      </c>
      <c r="M132" s="18" t="s">
        <v>3298</v>
      </c>
      <c r="N132" s="18" t="s">
        <v>340</v>
      </c>
      <c r="O132" s="18" t="s">
        <v>304</v>
      </c>
      <c r="P132" s="18" t="s">
        <v>347</v>
      </c>
      <c r="Q132" s="18" t="s">
        <v>304</v>
      </c>
      <c r="R132" s="18" t="s">
        <v>348</v>
      </c>
      <c r="S132" s="18" t="s">
        <v>304</v>
      </c>
      <c r="T132" s="18" t="s">
        <v>3251</v>
      </c>
      <c r="U132" s="18" t="s">
        <v>3252</v>
      </c>
      <c r="V132" s="18" t="s">
        <v>3253</v>
      </c>
      <c r="W132" s="18" t="s">
        <v>3254</v>
      </c>
      <c r="X132" s="18" t="s">
        <v>3255</v>
      </c>
      <c r="Y132" s="18" t="s">
        <v>3264</v>
      </c>
      <c r="Z132" s="18" t="s">
        <v>3264</v>
      </c>
      <c r="AA132" s="18" t="s">
        <v>3264</v>
      </c>
      <c r="AB132" s="18" t="s">
        <v>3264</v>
      </c>
      <c r="AC132" s="18" t="s">
        <v>3264</v>
      </c>
      <c r="AD132" s="18" t="s">
        <v>3264</v>
      </c>
      <c r="AE132" s="18" t="s">
        <v>3264</v>
      </c>
      <c r="AF132" s="18" t="s">
        <v>304</v>
      </c>
      <c r="AG132" s="18" t="s">
        <v>329</v>
      </c>
      <c r="AH132" s="18" t="s">
        <v>304</v>
      </c>
    </row>
    <row r="133" spans="2:34" ht="15.75" hidden="1" customHeight="1">
      <c r="B133" s="18" t="s">
        <v>296</v>
      </c>
      <c r="C133" s="18" t="s">
        <v>3</v>
      </c>
      <c r="D133" s="18" t="s">
        <v>318</v>
      </c>
      <c r="E133" s="18" t="s">
        <v>11</v>
      </c>
      <c r="F133" s="18" t="s">
        <v>319</v>
      </c>
      <c r="G133" s="18" t="s">
        <v>13</v>
      </c>
      <c r="H133" s="18" t="s">
        <v>349</v>
      </c>
      <c r="I133" s="18" t="s">
        <v>350</v>
      </c>
      <c r="J133" s="18" t="s">
        <v>329</v>
      </c>
      <c r="K133" s="18" t="s">
        <v>330</v>
      </c>
      <c r="L133" s="18" t="s">
        <v>351</v>
      </c>
      <c r="M133" s="18" t="s">
        <v>3299</v>
      </c>
      <c r="N133" s="18" t="s">
        <v>352</v>
      </c>
      <c r="O133" s="18" t="s">
        <v>304</v>
      </c>
      <c r="P133" s="18"/>
      <c r="Q133" s="18" t="s">
        <v>304</v>
      </c>
      <c r="R133" s="18" t="s">
        <v>353</v>
      </c>
      <c r="S133" s="18" t="s">
        <v>304</v>
      </c>
      <c r="T133" s="18" t="s">
        <v>3251</v>
      </c>
      <c r="U133" s="18" t="s">
        <v>3252</v>
      </c>
      <c r="V133" s="18" t="s">
        <v>3253</v>
      </c>
      <c r="W133" s="18" t="s">
        <v>3254</v>
      </c>
      <c r="X133" s="18" t="s">
        <v>3255</v>
      </c>
      <c r="Y133" s="18" t="s">
        <v>3264</v>
      </c>
      <c r="Z133" s="18" t="s">
        <v>3264</v>
      </c>
      <c r="AA133" s="18" t="s">
        <v>3264</v>
      </c>
      <c r="AB133" s="18" t="s">
        <v>3264</v>
      </c>
      <c r="AC133" s="18" t="s">
        <v>3264</v>
      </c>
      <c r="AD133" s="18" t="s">
        <v>3264</v>
      </c>
      <c r="AE133" s="18" t="s">
        <v>3264</v>
      </c>
      <c r="AF133" s="18" t="s">
        <v>304</v>
      </c>
      <c r="AG133" s="18" t="s">
        <v>301</v>
      </c>
      <c r="AH133" s="18" t="s">
        <v>3300</v>
      </c>
    </row>
    <row r="134" spans="2:34" ht="15.75" customHeight="1">
      <c r="B134" s="18" t="s">
        <v>296</v>
      </c>
      <c r="C134" s="18" t="s">
        <v>3</v>
      </c>
      <c r="D134" s="18" t="s">
        <v>318</v>
      </c>
      <c r="E134" s="18" t="s">
        <v>11</v>
      </c>
      <c r="F134" s="18" t="s">
        <v>335</v>
      </c>
      <c r="G134" s="18" t="s">
        <v>12</v>
      </c>
      <c r="H134" s="18">
        <v>3325109</v>
      </c>
      <c r="I134" s="18" t="s">
        <v>354</v>
      </c>
      <c r="J134" s="18" t="s">
        <v>301</v>
      </c>
      <c r="K134" s="18" t="s">
        <v>338</v>
      </c>
      <c r="L134" s="18" t="s">
        <v>339</v>
      </c>
      <c r="M134" s="18" t="s">
        <v>3301</v>
      </c>
      <c r="N134" s="18" t="s">
        <v>340</v>
      </c>
      <c r="O134" s="18" t="s">
        <v>304</v>
      </c>
      <c r="P134" s="18" t="s">
        <v>341</v>
      </c>
      <c r="Q134" s="18" t="s">
        <v>304</v>
      </c>
      <c r="R134" s="18" t="s">
        <v>355</v>
      </c>
      <c r="S134" s="18" t="s">
        <v>304</v>
      </c>
      <c r="T134" s="18" t="s">
        <v>3251</v>
      </c>
      <c r="U134" s="18" t="s">
        <v>3252</v>
      </c>
      <c r="V134" s="18" t="s">
        <v>3253</v>
      </c>
      <c r="W134" s="18" t="s">
        <v>3254</v>
      </c>
      <c r="X134" s="18" t="s">
        <v>3255</v>
      </c>
      <c r="Y134" s="18" t="s">
        <v>3264</v>
      </c>
      <c r="Z134" s="18" t="s">
        <v>3264</v>
      </c>
      <c r="AA134" s="18" t="s">
        <v>3264</v>
      </c>
      <c r="AB134" s="18" t="s">
        <v>3264</v>
      </c>
      <c r="AC134" s="18" t="s">
        <v>3264</v>
      </c>
      <c r="AD134" s="18" t="s">
        <v>3264</v>
      </c>
      <c r="AE134" s="18" t="s">
        <v>3264</v>
      </c>
      <c r="AF134" s="18" t="s">
        <v>304</v>
      </c>
      <c r="AG134" s="18" t="s">
        <v>329</v>
      </c>
      <c r="AH134" s="18" t="s">
        <v>304</v>
      </c>
    </row>
    <row r="135" spans="2:34" ht="15.75" hidden="1" customHeight="1">
      <c r="B135" s="18" t="s">
        <v>296</v>
      </c>
      <c r="C135" s="18" t="s">
        <v>3</v>
      </c>
      <c r="D135" s="18" t="s">
        <v>356</v>
      </c>
      <c r="E135" s="18" t="s">
        <v>14</v>
      </c>
      <c r="F135" s="18" t="s">
        <v>357</v>
      </c>
      <c r="G135" s="18" t="s">
        <v>15</v>
      </c>
      <c r="H135" s="18" t="s">
        <v>358</v>
      </c>
      <c r="I135" s="18" t="s">
        <v>359</v>
      </c>
      <c r="J135" s="18" t="s">
        <v>329</v>
      </c>
      <c r="K135" s="18" t="s">
        <v>360</v>
      </c>
      <c r="L135" s="18" t="s">
        <v>361</v>
      </c>
      <c r="M135" s="98" t="s">
        <v>3302</v>
      </c>
      <c r="N135" s="18" t="s">
        <v>340</v>
      </c>
      <c r="O135" s="18" t="s">
        <v>304</v>
      </c>
      <c r="P135" s="18"/>
      <c r="Q135" s="18" t="s">
        <v>304</v>
      </c>
      <c r="R135" s="18"/>
      <c r="S135" s="18" t="s">
        <v>304</v>
      </c>
      <c r="T135" s="18" t="s">
        <v>3251</v>
      </c>
      <c r="U135" s="18" t="s">
        <v>3252</v>
      </c>
      <c r="V135" s="18" t="s">
        <v>3253</v>
      </c>
      <c r="W135" s="18" t="s">
        <v>3254</v>
      </c>
      <c r="X135" s="18" t="s">
        <v>3255</v>
      </c>
      <c r="Y135" s="18" t="s">
        <v>3256</v>
      </c>
      <c r="Z135" s="18" t="s">
        <v>3257</v>
      </c>
      <c r="AA135" s="18" t="s">
        <v>3258</v>
      </c>
      <c r="AB135" s="18" t="s">
        <v>3264</v>
      </c>
      <c r="AC135" s="18" t="s">
        <v>3260</v>
      </c>
      <c r="AD135" s="18" t="s">
        <v>3261</v>
      </c>
      <c r="AE135" s="18" t="s">
        <v>3264</v>
      </c>
      <c r="AF135" s="18" t="s">
        <v>304</v>
      </c>
      <c r="AG135" s="18" t="s">
        <v>301</v>
      </c>
      <c r="AH135" s="18" t="s">
        <v>3303</v>
      </c>
    </row>
    <row r="136" spans="2:34" ht="15.75" hidden="1" customHeight="1">
      <c r="B136" s="18" t="s">
        <v>296</v>
      </c>
      <c r="C136" s="18" t="s">
        <v>3</v>
      </c>
      <c r="D136" s="18" t="s">
        <v>356</v>
      </c>
      <c r="E136" s="18" t="s">
        <v>14</v>
      </c>
      <c r="F136" s="18" t="s">
        <v>357</v>
      </c>
      <c r="G136" s="18" t="s">
        <v>15</v>
      </c>
      <c r="H136" s="18" t="s">
        <v>366</v>
      </c>
      <c r="I136" s="18" t="s">
        <v>367</v>
      </c>
      <c r="J136" s="18" t="s">
        <v>329</v>
      </c>
      <c r="K136" s="18" t="s">
        <v>360</v>
      </c>
      <c r="L136" s="18" t="s">
        <v>368</v>
      </c>
      <c r="M136" s="98" t="s">
        <v>3304</v>
      </c>
      <c r="N136" s="18" t="s">
        <v>340</v>
      </c>
      <c r="O136" s="18" t="s">
        <v>304</v>
      </c>
      <c r="P136" s="18"/>
      <c r="Q136" s="18" t="s">
        <v>304</v>
      </c>
      <c r="R136" s="18"/>
      <c r="S136" s="18" t="s">
        <v>304</v>
      </c>
      <c r="T136" s="18" t="s">
        <v>3251</v>
      </c>
      <c r="U136" s="18" t="s">
        <v>3252</v>
      </c>
      <c r="V136" s="18" t="s">
        <v>3253</v>
      </c>
      <c r="W136" s="18" t="s">
        <v>3254</v>
      </c>
      <c r="X136" s="18" t="s">
        <v>3255</v>
      </c>
      <c r="Y136" s="18" t="s">
        <v>3256</v>
      </c>
      <c r="Z136" s="18" t="s">
        <v>3257</v>
      </c>
      <c r="AA136" s="18" t="s">
        <v>3258</v>
      </c>
      <c r="AB136" s="18" t="s">
        <v>3264</v>
      </c>
      <c r="AC136" s="18" t="s">
        <v>3260</v>
      </c>
      <c r="AD136" s="18" t="s">
        <v>3261</v>
      </c>
      <c r="AE136" s="18" t="s">
        <v>3264</v>
      </c>
      <c r="AF136" s="18" t="s">
        <v>304</v>
      </c>
      <c r="AG136" s="18" t="s">
        <v>301</v>
      </c>
      <c r="AH136" s="18" t="s">
        <v>3303</v>
      </c>
    </row>
    <row r="137" spans="2:34" ht="15.75" hidden="1" customHeight="1">
      <c r="B137" s="18" t="s">
        <v>296</v>
      </c>
      <c r="C137" s="18" t="s">
        <v>3</v>
      </c>
      <c r="D137" s="18" t="s">
        <v>356</v>
      </c>
      <c r="E137" s="18" t="s">
        <v>14</v>
      </c>
      <c r="F137" s="18" t="s">
        <v>357</v>
      </c>
      <c r="G137" s="18" t="s">
        <v>15</v>
      </c>
      <c r="H137" s="18" t="s">
        <v>371</v>
      </c>
      <c r="I137" s="18" t="s">
        <v>372</v>
      </c>
      <c r="J137" s="18" t="s">
        <v>329</v>
      </c>
      <c r="K137" s="18" t="s">
        <v>360</v>
      </c>
      <c r="L137" s="18" t="s">
        <v>373</v>
      </c>
      <c r="M137" s="98" t="s">
        <v>3305</v>
      </c>
      <c r="N137" s="18" t="s">
        <v>340</v>
      </c>
      <c r="O137" s="18" t="s">
        <v>304</v>
      </c>
      <c r="P137" s="18"/>
      <c r="Q137" s="18" t="s">
        <v>304</v>
      </c>
      <c r="R137" s="18"/>
      <c r="S137" s="18" t="s">
        <v>304</v>
      </c>
      <c r="T137" s="18" t="s">
        <v>3251</v>
      </c>
      <c r="U137" s="18" t="s">
        <v>3252</v>
      </c>
      <c r="V137" s="18" t="s">
        <v>3253</v>
      </c>
      <c r="W137" s="18" t="s">
        <v>3254</v>
      </c>
      <c r="X137" s="18" t="s">
        <v>3255</v>
      </c>
      <c r="Y137" s="18" t="s">
        <v>3256</v>
      </c>
      <c r="Z137" s="18" t="s">
        <v>3257</v>
      </c>
      <c r="AA137" s="18" t="s">
        <v>3258</v>
      </c>
      <c r="AB137" s="18" t="s">
        <v>3264</v>
      </c>
      <c r="AC137" s="18" t="s">
        <v>3260</v>
      </c>
      <c r="AD137" s="18" t="s">
        <v>3261</v>
      </c>
      <c r="AE137" s="18" t="s">
        <v>3264</v>
      </c>
      <c r="AF137" s="18" t="s">
        <v>304</v>
      </c>
      <c r="AG137" s="18" t="s">
        <v>301</v>
      </c>
      <c r="AH137" s="18" t="s">
        <v>3303</v>
      </c>
    </row>
    <row r="138" spans="2:34" ht="15.75" hidden="1" customHeight="1">
      <c r="B138" s="18" t="s">
        <v>296</v>
      </c>
      <c r="C138" s="18" t="s">
        <v>3</v>
      </c>
      <c r="D138" s="18" t="s">
        <v>356</v>
      </c>
      <c r="E138" s="18" t="s">
        <v>14</v>
      </c>
      <c r="F138" s="18" t="s">
        <v>357</v>
      </c>
      <c r="G138" s="18" t="s">
        <v>15</v>
      </c>
      <c r="H138" s="18" t="s">
        <v>623</v>
      </c>
      <c r="I138" s="18" t="s">
        <v>624</v>
      </c>
      <c r="J138" s="18" t="s">
        <v>329</v>
      </c>
      <c r="K138" s="18" t="s">
        <v>360</v>
      </c>
      <c r="L138" s="18" t="s">
        <v>3306</v>
      </c>
      <c r="M138" s="21" t="s">
        <v>3307</v>
      </c>
      <c r="N138" s="18" t="s">
        <v>340</v>
      </c>
      <c r="O138" s="18" t="s">
        <v>804</v>
      </c>
      <c r="P138" s="18" t="s">
        <v>626</v>
      </c>
      <c r="Q138" s="18" t="s">
        <v>304</v>
      </c>
      <c r="R138" s="18"/>
      <c r="S138" s="18" t="s">
        <v>304</v>
      </c>
      <c r="T138" s="18" t="s">
        <v>3264</v>
      </c>
      <c r="U138" s="18" t="s">
        <v>3264</v>
      </c>
      <c r="V138" s="18" t="s">
        <v>3253</v>
      </c>
      <c r="W138" s="18" t="s">
        <v>3254</v>
      </c>
      <c r="X138" s="18" t="s">
        <v>3255</v>
      </c>
      <c r="Y138" s="18" t="s">
        <v>3256</v>
      </c>
      <c r="Z138" s="18" t="s">
        <v>3257</v>
      </c>
      <c r="AA138" s="18" t="s">
        <v>3258</v>
      </c>
      <c r="AB138" s="18" t="s">
        <v>3264</v>
      </c>
      <c r="AC138" s="18" t="s">
        <v>3260</v>
      </c>
      <c r="AD138" s="18" t="s">
        <v>3261</v>
      </c>
      <c r="AE138" s="18" t="s">
        <v>3264</v>
      </c>
      <c r="AF138" s="18" t="s">
        <v>3308</v>
      </c>
      <c r="AG138" s="18" t="s">
        <v>329</v>
      </c>
      <c r="AH138" s="18" t="s">
        <v>304</v>
      </c>
    </row>
    <row r="139" spans="2:34" ht="15.75" hidden="1" customHeight="1">
      <c r="B139" s="18" t="s">
        <v>296</v>
      </c>
      <c r="C139" s="18" t="s">
        <v>3</v>
      </c>
      <c r="D139" s="18" t="s">
        <v>356</v>
      </c>
      <c r="E139" s="18" t="s">
        <v>14</v>
      </c>
      <c r="F139" s="18" t="s">
        <v>357</v>
      </c>
      <c r="G139" s="18" t="s">
        <v>15</v>
      </c>
      <c r="H139" s="18" t="s">
        <v>376</v>
      </c>
      <c r="I139" s="18" t="s">
        <v>377</v>
      </c>
      <c r="J139" s="18" t="s">
        <v>329</v>
      </c>
      <c r="K139" s="18" t="s">
        <v>360</v>
      </c>
      <c r="L139" s="18" t="s">
        <v>378</v>
      </c>
      <c r="M139" s="98" t="s">
        <v>3309</v>
      </c>
      <c r="N139" s="18" t="s">
        <v>340</v>
      </c>
      <c r="O139" s="18" t="s">
        <v>304</v>
      </c>
      <c r="P139" s="18"/>
      <c r="Q139" s="18" t="s">
        <v>304</v>
      </c>
      <c r="R139" s="18"/>
      <c r="S139" s="18" t="s">
        <v>304</v>
      </c>
      <c r="T139" s="18" t="s">
        <v>3251</v>
      </c>
      <c r="U139" s="18" t="s">
        <v>3252</v>
      </c>
      <c r="V139" s="18" t="s">
        <v>3253</v>
      </c>
      <c r="W139" s="18" t="s">
        <v>3254</v>
      </c>
      <c r="X139" s="18" t="s">
        <v>3255</v>
      </c>
      <c r="Y139" s="18" t="s">
        <v>3256</v>
      </c>
      <c r="Z139" s="18" t="s">
        <v>3257</v>
      </c>
      <c r="AA139" s="18" t="s">
        <v>3258</v>
      </c>
      <c r="AB139" s="18" t="s">
        <v>3264</v>
      </c>
      <c r="AC139" s="18" t="s">
        <v>3260</v>
      </c>
      <c r="AD139" s="18" t="s">
        <v>3261</v>
      </c>
      <c r="AE139" s="18" t="s">
        <v>3264</v>
      </c>
      <c r="AF139" s="18" t="s">
        <v>304</v>
      </c>
      <c r="AG139" s="18" t="s">
        <v>301</v>
      </c>
      <c r="AH139" s="18" t="s">
        <v>3303</v>
      </c>
    </row>
    <row r="140" spans="2:34" ht="15.75" hidden="1" customHeight="1">
      <c r="B140" s="18" t="s">
        <v>296</v>
      </c>
      <c r="C140" s="18" t="s">
        <v>3</v>
      </c>
      <c r="D140" s="18" t="s">
        <v>356</v>
      </c>
      <c r="E140" s="18" t="s">
        <v>14</v>
      </c>
      <c r="F140" s="18" t="s">
        <v>357</v>
      </c>
      <c r="G140" s="18" t="s">
        <v>15</v>
      </c>
      <c r="H140" s="18" t="s">
        <v>381</v>
      </c>
      <c r="I140" s="18" t="s">
        <v>382</v>
      </c>
      <c r="J140" s="18" t="s">
        <v>329</v>
      </c>
      <c r="K140" s="18" t="s">
        <v>360</v>
      </c>
      <c r="L140" s="18" t="s">
        <v>383</v>
      </c>
      <c r="M140" s="98" t="s">
        <v>3310</v>
      </c>
      <c r="N140" s="18" t="s">
        <v>340</v>
      </c>
      <c r="O140" s="18" t="s">
        <v>304</v>
      </c>
      <c r="P140" s="18"/>
      <c r="Q140" s="18" t="s">
        <v>304</v>
      </c>
      <c r="R140" s="18"/>
      <c r="S140" s="18" t="s">
        <v>304</v>
      </c>
      <c r="T140" s="18" t="s">
        <v>3251</v>
      </c>
      <c r="U140" s="18" t="s">
        <v>3252</v>
      </c>
      <c r="V140" s="18" t="s">
        <v>3253</v>
      </c>
      <c r="W140" s="18" t="s">
        <v>3254</v>
      </c>
      <c r="X140" s="18" t="s">
        <v>3255</v>
      </c>
      <c r="Y140" s="18" t="s">
        <v>3256</v>
      </c>
      <c r="Z140" s="18" t="s">
        <v>3257</v>
      </c>
      <c r="AA140" s="18" t="s">
        <v>3258</v>
      </c>
      <c r="AB140" s="18" t="s">
        <v>3264</v>
      </c>
      <c r="AC140" s="18" t="s">
        <v>3260</v>
      </c>
      <c r="AD140" s="18" t="s">
        <v>3261</v>
      </c>
      <c r="AE140" s="18" t="s">
        <v>3264</v>
      </c>
      <c r="AF140" s="18" t="s">
        <v>304</v>
      </c>
      <c r="AG140" s="18" t="s">
        <v>301</v>
      </c>
      <c r="AH140" s="18" t="s">
        <v>3303</v>
      </c>
    </row>
    <row r="141" spans="2:34" ht="15.75" hidden="1" customHeight="1">
      <c r="B141" s="18" t="s">
        <v>296</v>
      </c>
      <c r="C141" s="18" t="s">
        <v>3</v>
      </c>
      <c r="D141" s="18" t="s">
        <v>356</v>
      </c>
      <c r="E141" s="18" t="s">
        <v>14</v>
      </c>
      <c r="F141" s="18" t="s">
        <v>357</v>
      </c>
      <c r="G141" s="18" t="s">
        <v>15</v>
      </c>
      <c r="H141" s="18" t="s">
        <v>627</v>
      </c>
      <c r="I141" s="18" t="s">
        <v>628</v>
      </c>
      <c r="J141" s="18" t="s">
        <v>329</v>
      </c>
      <c r="K141" s="18" t="s">
        <v>360</v>
      </c>
      <c r="L141" s="18" t="s">
        <v>629</v>
      </c>
      <c r="M141" s="18" t="s">
        <v>304</v>
      </c>
      <c r="N141" s="18" t="s">
        <v>630</v>
      </c>
      <c r="O141" s="18" t="s">
        <v>498</v>
      </c>
      <c r="P141" s="18"/>
      <c r="Q141" s="18" t="s">
        <v>304</v>
      </c>
      <c r="R141" s="18"/>
      <c r="S141" s="18" t="s">
        <v>304</v>
      </c>
      <c r="T141" s="18" t="s">
        <v>3264</v>
      </c>
      <c r="U141" s="18" t="s">
        <v>3264</v>
      </c>
      <c r="V141" s="18" t="s">
        <v>3264</v>
      </c>
      <c r="W141" s="18" t="s">
        <v>3254</v>
      </c>
      <c r="X141" s="18" t="s">
        <v>3255</v>
      </c>
      <c r="Y141" s="18" t="s">
        <v>3256</v>
      </c>
      <c r="Z141" s="18" t="s">
        <v>3257</v>
      </c>
      <c r="AA141" s="18" t="s">
        <v>3258</v>
      </c>
      <c r="AB141" s="18" t="s">
        <v>3264</v>
      </c>
      <c r="AC141" s="18" t="s">
        <v>3260</v>
      </c>
      <c r="AD141" s="18" t="s">
        <v>3261</v>
      </c>
      <c r="AE141" s="18" t="s">
        <v>3264</v>
      </c>
      <c r="AF141" s="18" t="s">
        <v>304</v>
      </c>
      <c r="AG141" s="18" t="s">
        <v>301</v>
      </c>
      <c r="AH141" s="18" t="s">
        <v>3311</v>
      </c>
    </row>
    <row r="142" spans="2:34" ht="15.75" hidden="1" customHeight="1">
      <c r="B142" s="18" t="s">
        <v>296</v>
      </c>
      <c r="C142" s="18" t="s">
        <v>3</v>
      </c>
      <c r="D142" s="18" t="s">
        <v>356</v>
      </c>
      <c r="E142" s="18" t="s">
        <v>14</v>
      </c>
      <c r="F142" s="18" t="s">
        <v>357</v>
      </c>
      <c r="G142" s="18" t="s">
        <v>15</v>
      </c>
      <c r="H142" s="18" t="s">
        <v>386</v>
      </c>
      <c r="I142" s="18" t="s">
        <v>387</v>
      </c>
      <c r="J142" s="18" t="s">
        <v>329</v>
      </c>
      <c r="K142" s="18" t="s">
        <v>388</v>
      </c>
      <c r="L142" s="18" t="s">
        <v>389</v>
      </c>
      <c r="M142" s="18" t="s">
        <v>304</v>
      </c>
      <c r="N142" s="18" t="s">
        <v>390</v>
      </c>
      <c r="O142" s="18" t="s">
        <v>304</v>
      </c>
      <c r="P142" s="18"/>
      <c r="Q142" s="18" t="s">
        <v>304</v>
      </c>
      <c r="R142" s="18"/>
      <c r="S142" s="18" t="s">
        <v>304</v>
      </c>
      <c r="T142" s="18" t="s">
        <v>3264</v>
      </c>
      <c r="U142" s="18" t="s">
        <v>3252</v>
      </c>
      <c r="V142" s="18" t="s">
        <v>3253</v>
      </c>
      <c r="W142" s="18" t="s">
        <v>3254</v>
      </c>
      <c r="X142" s="18" t="s">
        <v>3255</v>
      </c>
      <c r="Y142" s="18" t="s">
        <v>3256</v>
      </c>
      <c r="Z142" s="18" t="s">
        <v>3257</v>
      </c>
      <c r="AA142" s="18" t="s">
        <v>3258</v>
      </c>
      <c r="AB142" s="18" t="s">
        <v>3264</v>
      </c>
      <c r="AC142" s="18" t="s">
        <v>3260</v>
      </c>
      <c r="AD142" s="18" t="s">
        <v>3261</v>
      </c>
      <c r="AE142" s="18" t="s">
        <v>3262</v>
      </c>
      <c r="AF142" s="18" t="s">
        <v>304</v>
      </c>
      <c r="AG142" s="18" t="s">
        <v>301</v>
      </c>
      <c r="AH142" s="18" t="s">
        <v>3312</v>
      </c>
    </row>
    <row r="143" spans="2:34" ht="15.75" hidden="1" customHeight="1">
      <c r="B143" s="18" t="s">
        <v>296</v>
      </c>
      <c r="C143" s="18" t="s">
        <v>3</v>
      </c>
      <c r="D143" s="18" t="s">
        <v>392</v>
      </c>
      <c r="E143" s="18" t="s">
        <v>16</v>
      </c>
      <c r="F143" s="18" t="s">
        <v>393</v>
      </c>
      <c r="G143" s="18" t="s">
        <v>17</v>
      </c>
      <c r="H143" s="18" t="s">
        <v>394</v>
      </c>
      <c r="I143" s="18" t="s">
        <v>395</v>
      </c>
      <c r="J143" s="18" t="s">
        <v>329</v>
      </c>
      <c r="K143" s="18" t="s">
        <v>396</v>
      </c>
      <c r="L143" s="18" t="s">
        <v>397</v>
      </c>
      <c r="M143" s="18" t="s">
        <v>304</v>
      </c>
      <c r="N143" s="18" t="s">
        <v>340</v>
      </c>
      <c r="O143" s="18" t="s">
        <v>304</v>
      </c>
      <c r="P143" s="18"/>
      <c r="Q143" s="18" t="s">
        <v>304</v>
      </c>
      <c r="R143" s="18" t="s">
        <v>399</v>
      </c>
      <c r="S143" s="18" t="s">
        <v>304</v>
      </c>
      <c r="T143" s="18" t="s">
        <v>3251</v>
      </c>
      <c r="U143" s="18" t="s">
        <v>3252</v>
      </c>
      <c r="V143" s="18" t="s">
        <v>3253</v>
      </c>
      <c r="W143" s="18" t="s">
        <v>3254</v>
      </c>
      <c r="X143" s="18" t="s">
        <v>3255</v>
      </c>
      <c r="Y143" s="18" t="s">
        <v>3256</v>
      </c>
      <c r="Z143" s="18" t="s">
        <v>3257</v>
      </c>
      <c r="AA143" s="18" t="s">
        <v>3258</v>
      </c>
      <c r="AB143" s="18" t="s">
        <v>3264</v>
      </c>
      <c r="AC143" s="18" t="s">
        <v>3260</v>
      </c>
      <c r="AD143" s="18" t="s">
        <v>3261</v>
      </c>
      <c r="AE143" s="18" t="s">
        <v>3264</v>
      </c>
      <c r="AF143" s="18" t="s">
        <v>304</v>
      </c>
      <c r="AG143" s="18" t="s">
        <v>301</v>
      </c>
      <c r="AH143" s="18" t="s">
        <v>468</v>
      </c>
    </row>
    <row r="144" spans="2:34" ht="15.75" hidden="1" customHeight="1">
      <c r="B144" s="18" t="s">
        <v>296</v>
      </c>
      <c r="C144" s="18" t="s">
        <v>3</v>
      </c>
      <c r="D144" s="18" t="s">
        <v>392</v>
      </c>
      <c r="E144" s="18" t="s">
        <v>16</v>
      </c>
      <c r="F144" s="18" t="s">
        <v>393</v>
      </c>
      <c r="G144" s="18" t="s">
        <v>17</v>
      </c>
      <c r="H144" s="18" t="s">
        <v>401</v>
      </c>
      <c r="I144" s="18" t="s">
        <v>402</v>
      </c>
      <c r="J144" s="18" t="s">
        <v>329</v>
      </c>
      <c r="K144" s="18" t="s">
        <v>396</v>
      </c>
      <c r="L144" s="18" t="s">
        <v>403</v>
      </c>
      <c r="M144" s="18" t="s">
        <v>304</v>
      </c>
      <c r="N144" s="18" t="s">
        <v>340</v>
      </c>
      <c r="O144" s="18" t="s">
        <v>304</v>
      </c>
      <c r="P144" s="18"/>
      <c r="Q144" s="18" t="s">
        <v>304</v>
      </c>
      <c r="R144" s="18" t="s">
        <v>405</v>
      </c>
      <c r="S144" s="18" t="s">
        <v>304</v>
      </c>
      <c r="T144" s="18" t="s">
        <v>3251</v>
      </c>
      <c r="U144" s="18" t="s">
        <v>3252</v>
      </c>
      <c r="V144" s="18" t="s">
        <v>3253</v>
      </c>
      <c r="W144" s="18" t="s">
        <v>3254</v>
      </c>
      <c r="X144" s="18" t="s">
        <v>3255</v>
      </c>
      <c r="Y144" s="18" t="s">
        <v>3256</v>
      </c>
      <c r="Z144" s="18" t="s">
        <v>3257</v>
      </c>
      <c r="AA144" s="18" t="s">
        <v>3258</v>
      </c>
      <c r="AB144" s="18" t="s">
        <v>3264</v>
      </c>
      <c r="AC144" s="18" t="s">
        <v>3260</v>
      </c>
      <c r="AD144" s="18" t="s">
        <v>3261</v>
      </c>
      <c r="AE144" s="18" t="s">
        <v>3264</v>
      </c>
      <c r="AF144" s="18" t="s">
        <v>304</v>
      </c>
      <c r="AG144" s="18" t="s">
        <v>301</v>
      </c>
      <c r="AH144" s="18" t="s">
        <v>468</v>
      </c>
    </row>
    <row r="145" spans="2:34" ht="15.75" hidden="1" customHeight="1">
      <c r="B145" s="18" t="s">
        <v>296</v>
      </c>
      <c r="C145" s="18" t="s">
        <v>3</v>
      </c>
      <c r="D145" s="18" t="s">
        <v>392</v>
      </c>
      <c r="E145" s="18" t="s">
        <v>16</v>
      </c>
      <c r="F145" s="18" t="s">
        <v>393</v>
      </c>
      <c r="G145" s="18" t="s">
        <v>17</v>
      </c>
      <c r="H145" s="18" t="s">
        <v>406</v>
      </c>
      <c r="I145" s="18" t="s">
        <v>407</v>
      </c>
      <c r="J145" s="18" t="s">
        <v>329</v>
      </c>
      <c r="K145" s="18" t="s">
        <v>396</v>
      </c>
      <c r="L145" s="18" t="s">
        <v>408</v>
      </c>
      <c r="M145" s="18" t="s">
        <v>304</v>
      </c>
      <c r="N145" s="18" t="s">
        <v>340</v>
      </c>
      <c r="O145" s="18" t="s">
        <v>304</v>
      </c>
      <c r="P145" s="18"/>
      <c r="Q145" s="18" t="s">
        <v>304</v>
      </c>
      <c r="R145" s="18" t="s">
        <v>410</v>
      </c>
      <c r="S145" s="18" t="s">
        <v>304</v>
      </c>
      <c r="T145" s="18" t="s">
        <v>3251</v>
      </c>
      <c r="U145" s="18" t="s">
        <v>3252</v>
      </c>
      <c r="V145" s="18" t="s">
        <v>3253</v>
      </c>
      <c r="W145" s="18" t="s">
        <v>3254</v>
      </c>
      <c r="X145" s="18" t="s">
        <v>3255</v>
      </c>
      <c r="Y145" s="18" t="s">
        <v>3256</v>
      </c>
      <c r="Z145" s="18" t="s">
        <v>3257</v>
      </c>
      <c r="AA145" s="18" t="s">
        <v>3258</v>
      </c>
      <c r="AB145" s="18" t="s">
        <v>3264</v>
      </c>
      <c r="AC145" s="18" t="s">
        <v>3260</v>
      </c>
      <c r="AD145" s="18" t="s">
        <v>3261</v>
      </c>
      <c r="AE145" s="18" t="s">
        <v>3264</v>
      </c>
      <c r="AF145" s="18" t="s">
        <v>304</v>
      </c>
      <c r="AG145" s="18" t="s">
        <v>301</v>
      </c>
      <c r="AH145" s="18" t="s">
        <v>468</v>
      </c>
    </row>
    <row r="146" spans="2:34" ht="15.75" hidden="1" customHeight="1">
      <c r="B146" s="18" t="s">
        <v>296</v>
      </c>
      <c r="C146" s="18" t="s">
        <v>3</v>
      </c>
      <c r="D146" s="18" t="s">
        <v>392</v>
      </c>
      <c r="E146" s="18" t="s">
        <v>16</v>
      </c>
      <c r="F146" s="18" t="s">
        <v>393</v>
      </c>
      <c r="G146" s="18" t="s">
        <v>17</v>
      </c>
      <c r="H146" s="18" t="s">
        <v>411</v>
      </c>
      <c r="I146" s="18" t="s">
        <v>412</v>
      </c>
      <c r="J146" s="18" t="s">
        <v>329</v>
      </c>
      <c r="K146" s="18" t="s">
        <v>413</v>
      </c>
      <c r="L146" s="18" t="s">
        <v>414</v>
      </c>
      <c r="M146" s="18" t="s">
        <v>304</v>
      </c>
      <c r="N146" s="18" t="s">
        <v>340</v>
      </c>
      <c r="O146" s="18" t="s">
        <v>304</v>
      </c>
      <c r="P146" s="18" t="s">
        <v>416</v>
      </c>
      <c r="Q146" s="18" t="s">
        <v>304</v>
      </c>
      <c r="R146" s="18" t="s">
        <v>417</v>
      </c>
      <c r="S146" s="18" t="s">
        <v>304</v>
      </c>
      <c r="T146" s="18" t="s">
        <v>3264</v>
      </c>
      <c r="U146" s="18" t="s">
        <v>3264</v>
      </c>
      <c r="V146" s="18" t="s">
        <v>3253</v>
      </c>
      <c r="W146" s="18" t="s">
        <v>3254</v>
      </c>
      <c r="X146" s="18" t="s">
        <v>3255</v>
      </c>
      <c r="Y146" s="18" t="s">
        <v>3256</v>
      </c>
      <c r="Z146" s="18" t="s">
        <v>3257</v>
      </c>
      <c r="AA146" s="18" t="s">
        <v>3258</v>
      </c>
      <c r="AB146" s="18" t="s">
        <v>3264</v>
      </c>
      <c r="AC146" s="18" t="s">
        <v>3260</v>
      </c>
      <c r="AD146" s="18" t="s">
        <v>3261</v>
      </c>
      <c r="AE146" s="18" t="s">
        <v>3264</v>
      </c>
      <c r="AF146" s="18" t="s">
        <v>304</v>
      </c>
      <c r="AG146" s="18" t="s">
        <v>301</v>
      </c>
      <c r="AH146" s="18" t="s">
        <v>468</v>
      </c>
    </row>
    <row r="147" spans="2:34" ht="15.75" hidden="1" customHeight="1">
      <c r="B147" s="18" t="s">
        <v>296</v>
      </c>
      <c r="C147" s="18" t="s">
        <v>3</v>
      </c>
      <c r="D147" s="18" t="s">
        <v>392</v>
      </c>
      <c r="E147" s="18" t="s">
        <v>16</v>
      </c>
      <c r="F147" s="18" t="s">
        <v>393</v>
      </c>
      <c r="G147" s="18" t="s">
        <v>17</v>
      </c>
      <c r="H147" s="18" t="s">
        <v>419</v>
      </c>
      <c r="I147" s="18" t="s">
        <v>420</v>
      </c>
      <c r="J147" s="18" t="s">
        <v>329</v>
      </c>
      <c r="K147" s="18" t="s">
        <v>413</v>
      </c>
      <c r="L147" s="18" t="s">
        <v>421</v>
      </c>
      <c r="M147" s="18" t="s">
        <v>3313</v>
      </c>
      <c r="N147" s="18" t="s">
        <v>340</v>
      </c>
      <c r="O147" s="18" t="s">
        <v>304</v>
      </c>
      <c r="P147" s="18" t="s">
        <v>416</v>
      </c>
      <c r="Q147" s="18" t="s">
        <v>304</v>
      </c>
      <c r="R147" s="18" t="s">
        <v>422</v>
      </c>
      <c r="S147" s="18" t="s">
        <v>304</v>
      </c>
      <c r="T147" s="18" t="s">
        <v>3264</v>
      </c>
      <c r="U147" s="18" t="s">
        <v>3264</v>
      </c>
      <c r="V147" s="18" t="s">
        <v>3253</v>
      </c>
      <c r="W147" s="18" t="s">
        <v>3254</v>
      </c>
      <c r="X147" s="18" t="s">
        <v>3255</v>
      </c>
      <c r="Y147" s="18" t="s">
        <v>3256</v>
      </c>
      <c r="Z147" s="18" t="s">
        <v>3257</v>
      </c>
      <c r="AA147" s="18" t="s">
        <v>3258</v>
      </c>
      <c r="AB147" s="18" t="s">
        <v>3264</v>
      </c>
      <c r="AC147" s="18" t="s">
        <v>3260</v>
      </c>
      <c r="AD147" s="18" t="s">
        <v>3261</v>
      </c>
      <c r="AE147" s="18" t="s">
        <v>3264</v>
      </c>
      <c r="AF147" s="18" t="s">
        <v>1319</v>
      </c>
      <c r="AG147" s="18" t="s">
        <v>301</v>
      </c>
      <c r="AH147" s="18" t="s">
        <v>3314</v>
      </c>
    </row>
    <row r="148" spans="2:34" ht="15.75" hidden="1" customHeight="1">
      <c r="B148" s="18" t="s">
        <v>296</v>
      </c>
      <c r="C148" s="18" t="s">
        <v>3</v>
      </c>
      <c r="D148" s="18" t="s">
        <v>392</v>
      </c>
      <c r="E148" s="18" t="s">
        <v>16</v>
      </c>
      <c r="F148" s="18" t="s">
        <v>393</v>
      </c>
      <c r="G148" s="18" t="s">
        <v>17</v>
      </c>
      <c r="H148" s="18" t="s">
        <v>423</v>
      </c>
      <c r="I148" s="18" t="s">
        <v>424</v>
      </c>
      <c r="J148" s="18" t="s">
        <v>329</v>
      </c>
      <c r="K148" s="18" t="s">
        <v>396</v>
      </c>
      <c r="L148" s="18" t="s">
        <v>425</v>
      </c>
      <c r="M148" s="18" t="s">
        <v>304</v>
      </c>
      <c r="N148" s="18" t="s">
        <v>426</v>
      </c>
      <c r="O148" s="18" t="s">
        <v>304</v>
      </c>
      <c r="P148" s="18" t="s">
        <v>427</v>
      </c>
      <c r="Q148" s="18" t="s">
        <v>304</v>
      </c>
      <c r="R148" s="18" t="s">
        <v>428</v>
      </c>
      <c r="S148" s="18" t="s">
        <v>304</v>
      </c>
      <c r="T148" s="18" t="s">
        <v>3264</v>
      </c>
      <c r="U148" s="18" t="s">
        <v>3264</v>
      </c>
      <c r="V148" s="18" t="s">
        <v>3264</v>
      </c>
      <c r="W148" s="18" t="s">
        <v>3264</v>
      </c>
      <c r="X148" s="18" t="s">
        <v>3255</v>
      </c>
      <c r="Y148" s="18" t="s">
        <v>3256</v>
      </c>
      <c r="Z148" s="18" t="s">
        <v>3257</v>
      </c>
      <c r="AA148" s="18" t="s">
        <v>3258</v>
      </c>
      <c r="AB148" s="18" t="s">
        <v>3264</v>
      </c>
      <c r="AC148" s="18" t="s">
        <v>3260</v>
      </c>
      <c r="AD148" s="18" t="s">
        <v>3261</v>
      </c>
      <c r="AE148" s="18" t="s">
        <v>3264</v>
      </c>
      <c r="AF148" s="18" t="s">
        <v>304</v>
      </c>
      <c r="AG148" s="18" t="s">
        <v>329</v>
      </c>
      <c r="AH148" s="18" t="s">
        <v>304</v>
      </c>
    </row>
    <row r="149" spans="2:34" ht="15.75" hidden="1" customHeight="1">
      <c r="B149" s="18" t="s">
        <v>296</v>
      </c>
      <c r="C149" s="18" t="s">
        <v>3</v>
      </c>
      <c r="D149" s="18" t="s">
        <v>430</v>
      </c>
      <c r="E149" s="18" t="s">
        <v>18</v>
      </c>
      <c r="F149" s="18" t="s">
        <v>431</v>
      </c>
      <c r="G149" s="18" t="s">
        <v>19</v>
      </c>
      <c r="H149" s="18" t="s">
        <v>432</v>
      </c>
      <c r="I149" s="18" t="s">
        <v>433</v>
      </c>
      <c r="J149" s="18" t="s">
        <v>329</v>
      </c>
      <c r="K149" s="18" t="s">
        <v>434</v>
      </c>
      <c r="L149" s="18" t="s">
        <v>435</v>
      </c>
      <c r="M149" s="18" t="s">
        <v>3315</v>
      </c>
      <c r="N149" s="18" t="s">
        <v>340</v>
      </c>
      <c r="O149" s="18" t="s">
        <v>304</v>
      </c>
      <c r="P149" s="18" t="s">
        <v>437</v>
      </c>
      <c r="Q149" s="18" t="s">
        <v>304</v>
      </c>
      <c r="R149" s="18" t="s">
        <v>438</v>
      </c>
      <c r="S149" s="18" t="s">
        <v>304</v>
      </c>
      <c r="T149" s="18" t="s">
        <v>3251</v>
      </c>
      <c r="U149" s="18" t="s">
        <v>3252</v>
      </c>
      <c r="V149" s="18" t="s">
        <v>3253</v>
      </c>
      <c r="W149" s="18" t="s">
        <v>3254</v>
      </c>
      <c r="X149" s="18" t="s">
        <v>3255</v>
      </c>
      <c r="Y149" s="18" t="s">
        <v>3256</v>
      </c>
      <c r="Z149" s="18" t="s">
        <v>3257</v>
      </c>
      <c r="AA149" s="18" t="s">
        <v>3258</v>
      </c>
      <c r="AB149" s="18" t="s">
        <v>3264</v>
      </c>
      <c r="AC149" s="18" t="s">
        <v>3260</v>
      </c>
      <c r="AD149" s="18" t="s">
        <v>3261</v>
      </c>
      <c r="AE149" s="18" t="s">
        <v>3264</v>
      </c>
      <c r="AF149" s="18" t="s">
        <v>304</v>
      </c>
      <c r="AG149" s="18" t="s">
        <v>329</v>
      </c>
      <c r="AH149" s="18" t="s">
        <v>304</v>
      </c>
    </row>
    <row r="150" spans="2:34" ht="15.75" hidden="1" customHeight="1">
      <c r="B150" s="18" t="s">
        <v>296</v>
      </c>
      <c r="C150" s="18" t="s">
        <v>3</v>
      </c>
      <c r="D150" s="18" t="s">
        <v>430</v>
      </c>
      <c r="E150" s="18" t="s">
        <v>18</v>
      </c>
      <c r="F150" s="18" t="s">
        <v>431</v>
      </c>
      <c r="G150" s="18" t="s">
        <v>19</v>
      </c>
      <c r="H150" s="18" t="s">
        <v>440</v>
      </c>
      <c r="I150" s="18" t="s">
        <v>441</v>
      </c>
      <c r="J150" s="18" t="s">
        <v>329</v>
      </c>
      <c r="K150" s="18" t="s">
        <v>434</v>
      </c>
      <c r="L150" s="18" t="s">
        <v>442</v>
      </c>
      <c r="M150" s="18" t="s">
        <v>3316</v>
      </c>
      <c r="N150" s="18" t="s">
        <v>340</v>
      </c>
      <c r="O150" s="18" t="s">
        <v>304</v>
      </c>
      <c r="P150" s="18" t="s">
        <v>444</v>
      </c>
      <c r="Q150" s="18" t="s">
        <v>304</v>
      </c>
      <c r="R150" s="18" t="s">
        <v>445</v>
      </c>
      <c r="S150" s="18" t="s">
        <v>304</v>
      </c>
      <c r="T150" s="18" t="s">
        <v>3251</v>
      </c>
      <c r="U150" s="18" t="s">
        <v>3252</v>
      </c>
      <c r="V150" s="18" t="s">
        <v>3253</v>
      </c>
      <c r="W150" s="18" t="s">
        <v>3254</v>
      </c>
      <c r="X150" s="18" t="s">
        <v>3255</v>
      </c>
      <c r="Y150" s="18" t="s">
        <v>3264</v>
      </c>
      <c r="Z150" s="18" t="s">
        <v>3264</v>
      </c>
      <c r="AA150" s="18" t="s">
        <v>3264</v>
      </c>
      <c r="AB150" s="18" t="s">
        <v>3264</v>
      </c>
      <c r="AC150" s="18" t="s">
        <v>3264</v>
      </c>
      <c r="AD150" s="18" t="s">
        <v>3264</v>
      </c>
      <c r="AE150" s="18" t="s">
        <v>3264</v>
      </c>
      <c r="AF150" s="18" t="s">
        <v>304</v>
      </c>
      <c r="AG150" s="18" t="s">
        <v>329</v>
      </c>
      <c r="AH150" s="18" t="s">
        <v>304</v>
      </c>
    </row>
    <row r="151" spans="2:34" ht="15.75" hidden="1" customHeight="1">
      <c r="B151" s="18" t="s">
        <v>296</v>
      </c>
      <c r="C151" s="18" t="s">
        <v>3</v>
      </c>
      <c r="D151" s="18" t="s">
        <v>430</v>
      </c>
      <c r="E151" s="18" t="s">
        <v>18</v>
      </c>
      <c r="F151" s="18" t="s">
        <v>431</v>
      </c>
      <c r="G151" s="18" t="s">
        <v>19</v>
      </c>
      <c r="H151" s="18" t="s">
        <v>446</v>
      </c>
      <c r="I151" s="18" t="s">
        <v>447</v>
      </c>
      <c r="J151" s="18" t="s">
        <v>329</v>
      </c>
      <c r="K151" s="18" t="s">
        <v>434</v>
      </c>
      <c r="L151" s="18" t="s">
        <v>448</v>
      </c>
      <c r="M151" s="18" t="s">
        <v>304</v>
      </c>
      <c r="N151" s="18" t="s">
        <v>340</v>
      </c>
      <c r="O151" s="18" t="s">
        <v>304</v>
      </c>
      <c r="P151" s="18" t="s">
        <v>444</v>
      </c>
      <c r="Q151" s="18" t="s">
        <v>304</v>
      </c>
      <c r="R151" s="18" t="s">
        <v>450</v>
      </c>
      <c r="S151" s="18" t="s">
        <v>304</v>
      </c>
      <c r="T151" s="18" t="s">
        <v>3251</v>
      </c>
      <c r="U151" s="18" t="s">
        <v>3252</v>
      </c>
      <c r="V151" s="18" t="s">
        <v>3253</v>
      </c>
      <c r="W151" s="18" t="s">
        <v>3254</v>
      </c>
      <c r="X151" s="18" t="s">
        <v>3255</v>
      </c>
      <c r="Y151" s="18" t="s">
        <v>3264</v>
      </c>
      <c r="Z151" s="18" t="s">
        <v>3264</v>
      </c>
      <c r="AA151" s="18" t="s">
        <v>3264</v>
      </c>
      <c r="AB151" s="18" t="s">
        <v>3264</v>
      </c>
      <c r="AC151" s="18" t="s">
        <v>3264</v>
      </c>
      <c r="AD151" s="18" t="s">
        <v>3264</v>
      </c>
      <c r="AE151" s="18" t="s">
        <v>3264</v>
      </c>
      <c r="AF151" s="18" t="s">
        <v>304</v>
      </c>
      <c r="AG151" s="98" t="s">
        <v>3317</v>
      </c>
      <c r="AH151" s="18" t="s">
        <v>304</v>
      </c>
    </row>
    <row r="152" spans="2:34" ht="15.75" hidden="1" customHeight="1">
      <c r="B152" s="18" t="s">
        <v>296</v>
      </c>
      <c r="C152" s="18" t="s">
        <v>3</v>
      </c>
      <c r="D152" s="18" t="s">
        <v>430</v>
      </c>
      <c r="E152" s="18" t="s">
        <v>18</v>
      </c>
      <c r="F152" s="18" t="s">
        <v>431</v>
      </c>
      <c r="G152" s="18" t="s">
        <v>19</v>
      </c>
      <c r="H152" s="18" t="s">
        <v>451</v>
      </c>
      <c r="I152" s="18" t="s">
        <v>452</v>
      </c>
      <c r="J152" s="18" t="s">
        <v>301</v>
      </c>
      <c r="K152" s="18" t="s">
        <v>453</v>
      </c>
      <c r="L152" s="18" t="s">
        <v>454</v>
      </c>
      <c r="M152" s="18" t="s">
        <v>3318</v>
      </c>
      <c r="N152" s="18"/>
      <c r="O152" s="18" t="s">
        <v>304</v>
      </c>
      <c r="P152" s="18"/>
      <c r="Q152" s="18" t="s">
        <v>304</v>
      </c>
      <c r="R152" s="18" t="s">
        <v>455</v>
      </c>
      <c r="S152" s="18" t="s">
        <v>304</v>
      </c>
      <c r="T152" s="18" t="s">
        <v>3251</v>
      </c>
      <c r="U152" s="18" t="s">
        <v>3252</v>
      </c>
      <c r="V152" s="18" t="s">
        <v>3253</v>
      </c>
      <c r="W152" s="18" t="s">
        <v>3254</v>
      </c>
      <c r="X152" s="18" t="s">
        <v>3255</v>
      </c>
      <c r="Y152" s="18" t="s">
        <v>3264</v>
      </c>
      <c r="Z152" s="18" t="s">
        <v>3264</v>
      </c>
      <c r="AA152" s="18" t="s">
        <v>3264</v>
      </c>
      <c r="AB152" s="18" t="s">
        <v>3264</v>
      </c>
      <c r="AC152" s="18" t="s">
        <v>3264</v>
      </c>
      <c r="AD152" s="18" t="s">
        <v>3264</v>
      </c>
      <c r="AE152" s="18" t="s">
        <v>3264</v>
      </c>
      <c r="AF152" s="18" t="s">
        <v>304</v>
      </c>
      <c r="AG152" s="18" t="s">
        <v>329</v>
      </c>
      <c r="AH152" s="18" t="s">
        <v>304</v>
      </c>
    </row>
    <row r="153" spans="2:34" ht="15.75" hidden="1" customHeight="1">
      <c r="B153" s="18" t="s">
        <v>296</v>
      </c>
      <c r="C153" s="18" t="s">
        <v>3</v>
      </c>
      <c r="D153" s="18" t="s">
        <v>430</v>
      </c>
      <c r="E153" s="18" t="s">
        <v>18</v>
      </c>
      <c r="F153" s="18" t="s">
        <v>431</v>
      </c>
      <c r="G153" s="18" t="s">
        <v>19</v>
      </c>
      <c r="H153" s="18" t="s">
        <v>456</v>
      </c>
      <c r="I153" s="18" t="s">
        <v>457</v>
      </c>
      <c r="J153" s="18" t="s">
        <v>329</v>
      </c>
      <c r="K153" s="18" t="s">
        <v>434</v>
      </c>
      <c r="L153" s="18" t="s">
        <v>458</v>
      </c>
      <c r="M153" s="18" t="s">
        <v>304</v>
      </c>
      <c r="N153" s="18" t="s">
        <v>340</v>
      </c>
      <c r="O153" s="18" t="s">
        <v>304</v>
      </c>
      <c r="P153" s="18" t="s">
        <v>460</v>
      </c>
      <c r="Q153" s="18" t="s">
        <v>304</v>
      </c>
      <c r="R153" s="18" t="s">
        <v>461</v>
      </c>
      <c r="S153" s="18" t="s">
        <v>304</v>
      </c>
      <c r="T153" s="18" t="s">
        <v>3251</v>
      </c>
      <c r="U153" s="18" t="s">
        <v>3252</v>
      </c>
      <c r="V153" s="18" t="s">
        <v>3253</v>
      </c>
      <c r="W153" s="18" t="s">
        <v>3254</v>
      </c>
      <c r="X153" s="18" t="s">
        <v>3255</v>
      </c>
      <c r="Y153" s="18" t="s">
        <v>3256</v>
      </c>
      <c r="Z153" s="18" t="s">
        <v>3257</v>
      </c>
      <c r="AA153" s="18" t="s">
        <v>3258</v>
      </c>
      <c r="AB153" s="18" t="s">
        <v>3264</v>
      </c>
      <c r="AC153" s="18" t="s">
        <v>3260</v>
      </c>
      <c r="AD153" s="18" t="s">
        <v>3261</v>
      </c>
      <c r="AE153" s="18" t="s">
        <v>3264</v>
      </c>
      <c r="AF153" s="18" t="s">
        <v>304</v>
      </c>
      <c r="AG153" s="18" t="s">
        <v>301</v>
      </c>
      <c r="AH153" s="18" t="s">
        <v>3319</v>
      </c>
    </row>
    <row r="154" spans="2:34" ht="15.75" hidden="1" customHeight="1">
      <c r="B154" s="18" t="s">
        <v>296</v>
      </c>
      <c r="C154" s="18" t="s">
        <v>3</v>
      </c>
      <c r="D154" s="18" t="s">
        <v>430</v>
      </c>
      <c r="E154" s="18" t="s">
        <v>18</v>
      </c>
      <c r="F154" s="18" t="s">
        <v>431</v>
      </c>
      <c r="G154" s="18" t="s">
        <v>19</v>
      </c>
      <c r="H154" s="18" t="s">
        <v>462</v>
      </c>
      <c r="I154" s="18" t="s">
        <v>463</v>
      </c>
      <c r="J154" s="18" t="s">
        <v>329</v>
      </c>
      <c r="K154" s="18" t="s">
        <v>464</v>
      </c>
      <c r="L154" s="18" t="s">
        <v>3320</v>
      </c>
      <c r="M154" s="18" t="s">
        <v>304</v>
      </c>
      <c r="N154" s="18" t="s">
        <v>340</v>
      </c>
      <c r="O154" s="18" t="s">
        <v>304</v>
      </c>
      <c r="P154" s="18"/>
      <c r="Q154" s="18" t="s">
        <v>304</v>
      </c>
      <c r="R154" s="18" t="s">
        <v>467</v>
      </c>
      <c r="S154" s="18" t="s">
        <v>304</v>
      </c>
      <c r="T154" s="18" t="s">
        <v>3251</v>
      </c>
      <c r="U154" s="18" t="s">
        <v>3252</v>
      </c>
      <c r="V154" s="18" t="s">
        <v>3253</v>
      </c>
      <c r="W154" s="18" t="s">
        <v>3254</v>
      </c>
      <c r="X154" s="18" t="s">
        <v>3255</v>
      </c>
      <c r="Y154" s="18" t="s">
        <v>3256</v>
      </c>
      <c r="Z154" s="18" t="s">
        <v>3257</v>
      </c>
      <c r="AA154" s="18" t="s">
        <v>3258</v>
      </c>
      <c r="AB154" s="18" t="s">
        <v>3264</v>
      </c>
      <c r="AC154" s="18" t="s">
        <v>3260</v>
      </c>
      <c r="AD154" s="18" t="s">
        <v>3261</v>
      </c>
      <c r="AE154" s="18" t="s">
        <v>3264</v>
      </c>
      <c r="AF154" s="18" t="s">
        <v>304</v>
      </c>
      <c r="AG154" s="98" t="s">
        <v>3317</v>
      </c>
      <c r="AH154" s="18" t="s">
        <v>304</v>
      </c>
    </row>
    <row r="155" spans="2:34" ht="15.75" hidden="1" customHeight="1">
      <c r="B155" s="18" t="s">
        <v>296</v>
      </c>
      <c r="C155" s="18" t="s">
        <v>3</v>
      </c>
      <c r="D155" s="18" t="s">
        <v>469</v>
      </c>
      <c r="E155" s="18" t="s">
        <v>4</v>
      </c>
      <c r="F155" s="18" t="s">
        <v>470</v>
      </c>
      <c r="G155" s="18" t="s">
        <v>5</v>
      </c>
      <c r="H155" s="18" t="s">
        <v>471</v>
      </c>
      <c r="I155" s="18" t="s">
        <v>472</v>
      </c>
      <c r="J155" s="18" t="s">
        <v>329</v>
      </c>
      <c r="K155" s="18" t="s">
        <v>473</v>
      </c>
      <c r="L155" s="18" t="s">
        <v>3321</v>
      </c>
      <c r="M155" s="18" t="s">
        <v>304</v>
      </c>
      <c r="N155" s="18" t="s">
        <v>475</v>
      </c>
      <c r="O155" s="18" t="s">
        <v>304</v>
      </c>
      <c r="P155" s="18" t="s">
        <v>476</v>
      </c>
      <c r="Q155" s="18" t="s">
        <v>304</v>
      </c>
      <c r="R155" s="18"/>
      <c r="S155" s="18" t="s">
        <v>304</v>
      </c>
      <c r="T155" s="18" t="s">
        <v>3264</v>
      </c>
      <c r="U155" s="18" t="s">
        <v>3264</v>
      </c>
      <c r="V155" s="18" t="s">
        <v>3264</v>
      </c>
      <c r="W155" s="18" t="s">
        <v>3264</v>
      </c>
      <c r="X155" s="18" t="s">
        <v>3264</v>
      </c>
      <c r="Y155" s="18" t="s">
        <v>3264</v>
      </c>
      <c r="Z155" s="18" t="s">
        <v>3264</v>
      </c>
      <c r="AA155" s="18" t="s">
        <v>3264</v>
      </c>
      <c r="AB155" s="18" t="s">
        <v>3264</v>
      </c>
      <c r="AC155" s="18" t="s">
        <v>3264</v>
      </c>
      <c r="AD155" s="18" t="s">
        <v>3264</v>
      </c>
      <c r="AE155" s="18" t="s">
        <v>3262</v>
      </c>
      <c r="AF155" s="18" t="s">
        <v>304</v>
      </c>
      <c r="AG155" s="18" t="s">
        <v>301</v>
      </c>
      <c r="AH155" s="18" t="s">
        <v>304</v>
      </c>
    </row>
    <row r="156" spans="2:34" ht="15.75" hidden="1" customHeight="1">
      <c r="B156" s="18" t="s">
        <v>296</v>
      </c>
      <c r="C156" s="18" t="s">
        <v>3</v>
      </c>
      <c r="D156" s="18" t="s">
        <v>469</v>
      </c>
      <c r="E156" s="18" t="s">
        <v>4</v>
      </c>
      <c r="F156" s="18" t="s">
        <v>470</v>
      </c>
      <c r="G156" s="18" t="s">
        <v>5</v>
      </c>
      <c r="H156" s="18" t="s">
        <v>477</v>
      </c>
      <c r="I156" s="18" t="s">
        <v>478</v>
      </c>
      <c r="J156" s="18" t="s">
        <v>329</v>
      </c>
      <c r="K156" s="18" t="s">
        <v>473</v>
      </c>
      <c r="L156" s="18" t="s">
        <v>3322</v>
      </c>
      <c r="M156" s="18" t="s">
        <v>304</v>
      </c>
      <c r="N156" s="18" t="s">
        <v>475</v>
      </c>
      <c r="O156" s="18" t="s">
        <v>304</v>
      </c>
      <c r="P156" s="18" t="s">
        <v>476</v>
      </c>
      <c r="Q156" s="18" t="s">
        <v>304</v>
      </c>
      <c r="R156" s="18"/>
      <c r="S156" s="18" t="s">
        <v>304</v>
      </c>
      <c r="T156" s="18" t="s">
        <v>3264</v>
      </c>
      <c r="U156" s="18" t="s">
        <v>3264</v>
      </c>
      <c r="V156" s="18" t="s">
        <v>3264</v>
      </c>
      <c r="W156" s="18" t="s">
        <v>3264</v>
      </c>
      <c r="X156" s="18" t="s">
        <v>3264</v>
      </c>
      <c r="Y156" s="18" t="s">
        <v>3264</v>
      </c>
      <c r="Z156" s="18" t="s">
        <v>3264</v>
      </c>
      <c r="AA156" s="18" t="s">
        <v>3264</v>
      </c>
      <c r="AB156" s="18" t="s">
        <v>3264</v>
      </c>
      <c r="AC156" s="18" t="s">
        <v>3264</v>
      </c>
      <c r="AD156" s="18" t="s">
        <v>3264</v>
      </c>
      <c r="AE156" s="18" t="s">
        <v>3262</v>
      </c>
      <c r="AF156" s="18" t="s">
        <v>304</v>
      </c>
      <c r="AG156" s="18" t="s">
        <v>301</v>
      </c>
      <c r="AH156" s="18" t="s">
        <v>304</v>
      </c>
    </row>
    <row r="157" spans="2:34" ht="15.75" hidden="1" customHeight="1">
      <c r="B157" s="18" t="s">
        <v>296</v>
      </c>
      <c r="C157" s="18" t="s">
        <v>3</v>
      </c>
      <c r="D157" s="18" t="s">
        <v>469</v>
      </c>
      <c r="E157" s="18" t="s">
        <v>4</v>
      </c>
      <c r="F157" s="18" t="s">
        <v>470</v>
      </c>
      <c r="G157" s="18" t="s">
        <v>5</v>
      </c>
      <c r="H157" s="18" t="s">
        <v>480</v>
      </c>
      <c r="I157" s="18" t="s">
        <v>481</v>
      </c>
      <c r="J157" s="18" t="s">
        <v>329</v>
      </c>
      <c r="K157" s="18" t="s">
        <v>473</v>
      </c>
      <c r="L157" s="18" t="s">
        <v>482</v>
      </c>
      <c r="M157" s="18" t="s">
        <v>304</v>
      </c>
      <c r="N157" s="18" t="s">
        <v>475</v>
      </c>
      <c r="O157" s="18" t="s">
        <v>304</v>
      </c>
      <c r="P157" s="18" t="s">
        <v>484</v>
      </c>
      <c r="Q157" s="18" t="s">
        <v>304</v>
      </c>
      <c r="R157" s="18"/>
      <c r="S157" s="18" t="s">
        <v>304</v>
      </c>
      <c r="T157" s="18" t="s">
        <v>3264</v>
      </c>
      <c r="U157" s="18" t="s">
        <v>3264</v>
      </c>
      <c r="V157" s="18" t="s">
        <v>3264</v>
      </c>
      <c r="W157" s="18" t="s">
        <v>3264</v>
      </c>
      <c r="X157" s="18" t="s">
        <v>3264</v>
      </c>
      <c r="Y157" s="18" t="s">
        <v>3264</v>
      </c>
      <c r="Z157" s="18" t="s">
        <v>3264</v>
      </c>
      <c r="AA157" s="18" t="s">
        <v>3264</v>
      </c>
      <c r="AB157" s="18" t="s">
        <v>3264</v>
      </c>
      <c r="AC157" s="18" t="s">
        <v>3264</v>
      </c>
      <c r="AD157" s="18" t="s">
        <v>3264</v>
      </c>
      <c r="AE157" s="18" t="s">
        <v>3262</v>
      </c>
      <c r="AF157" s="18" t="s">
        <v>304</v>
      </c>
      <c r="AG157" s="18" t="s">
        <v>301</v>
      </c>
      <c r="AH157" s="18" t="s">
        <v>304</v>
      </c>
    </row>
    <row r="158" spans="2:34" ht="15.75" hidden="1" customHeight="1">
      <c r="B158" s="18" t="s">
        <v>296</v>
      </c>
      <c r="C158" s="18" t="s">
        <v>3</v>
      </c>
      <c r="D158" s="18" t="s">
        <v>486</v>
      </c>
      <c r="E158" s="18" t="s">
        <v>6</v>
      </c>
      <c r="F158" s="18" t="s">
        <v>487</v>
      </c>
      <c r="G158" s="18" t="s">
        <v>7</v>
      </c>
      <c r="H158" s="18" t="s">
        <v>589</v>
      </c>
      <c r="I158" s="18" t="s">
        <v>590</v>
      </c>
      <c r="J158" s="18" t="s">
        <v>329</v>
      </c>
      <c r="K158" s="18" t="s">
        <v>586</v>
      </c>
      <c r="L158" s="18" t="s">
        <v>591</v>
      </c>
      <c r="M158" s="18" t="s">
        <v>304</v>
      </c>
      <c r="N158" s="18" t="s">
        <v>492</v>
      </c>
      <c r="O158" s="18" t="s">
        <v>3323</v>
      </c>
      <c r="P158" s="18"/>
      <c r="Q158" s="18" t="s">
        <v>304</v>
      </c>
      <c r="R158" s="18"/>
      <c r="S158" s="18" t="s">
        <v>304</v>
      </c>
      <c r="T158" s="18" t="s">
        <v>3251</v>
      </c>
      <c r="U158" s="18" t="s">
        <v>3252</v>
      </c>
      <c r="V158" s="18" t="s">
        <v>3253</v>
      </c>
      <c r="W158" s="18" t="s">
        <v>3254</v>
      </c>
      <c r="X158" s="18" t="s">
        <v>3255</v>
      </c>
      <c r="Y158" s="18" t="s">
        <v>3264</v>
      </c>
      <c r="Z158" s="18" t="s">
        <v>3264</v>
      </c>
      <c r="AA158" s="18" t="s">
        <v>3264</v>
      </c>
      <c r="AB158" s="18" t="s">
        <v>3264</v>
      </c>
      <c r="AC158" s="18" t="s">
        <v>3264</v>
      </c>
      <c r="AD158" s="18" t="s">
        <v>3264</v>
      </c>
      <c r="AE158" s="18" t="s">
        <v>3262</v>
      </c>
      <c r="AF158" s="18" t="s">
        <v>304</v>
      </c>
      <c r="AG158" s="18" t="s">
        <v>301</v>
      </c>
      <c r="AH158" s="98" t="s">
        <v>3324</v>
      </c>
    </row>
    <row r="159" spans="2:34" ht="15.75" hidden="1" customHeight="1">
      <c r="B159" s="18" t="s">
        <v>296</v>
      </c>
      <c r="C159" s="18" t="s">
        <v>3</v>
      </c>
      <c r="D159" s="18" t="s">
        <v>486</v>
      </c>
      <c r="E159" s="18" t="s">
        <v>6</v>
      </c>
      <c r="F159" s="18" t="s">
        <v>487</v>
      </c>
      <c r="G159" s="18" t="s">
        <v>7</v>
      </c>
      <c r="H159" s="18" t="s">
        <v>592</v>
      </c>
      <c r="I159" s="18" t="s">
        <v>593</v>
      </c>
      <c r="J159" s="18" t="s">
        <v>329</v>
      </c>
      <c r="K159" s="18" t="s">
        <v>586</v>
      </c>
      <c r="L159" s="18" t="s">
        <v>594</v>
      </c>
      <c r="M159" s="18" t="s">
        <v>304</v>
      </c>
      <c r="N159" s="18" t="s">
        <v>492</v>
      </c>
      <c r="O159" s="18" t="s">
        <v>3323</v>
      </c>
      <c r="P159" s="18"/>
      <c r="Q159" s="18" t="s">
        <v>304</v>
      </c>
      <c r="R159" s="18"/>
      <c r="S159" s="18" t="s">
        <v>304</v>
      </c>
      <c r="T159" s="18" t="s">
        <v>3251</v>
      </c>
      <c r="U159" s="18" t="s">
        <v>3252</v>
      </c>
      <c r="V159" s="18" t="s">
        <v>3253</v>
      </c>
      <c r="W159" s="18" t="s">
        <v>3254</v>
      </c>
      <c r="X159" s="18" t="s">
        <v>3255</v>
      </c>
      <c r="Y159" s="18" t="s">
        <v>3264</v>
      </c>
      <c r="Z159" s="18" t="s">
        <v>3264</v>
      </c>
      <c r="AA159" s="18" t="s">
        <v>3264</v>
      </c>
      <c r="AB159" s="18" t="s">
        <v>3264</v>
      </c>
      <c r="AC159" s="18" t="s">
        <v>3264</v>
      </c>
      <c r="AD159" s="18" t="s">
        <v>3264</v>
      </c>
      <c r="AE159" s="18" t="s">
        <v>3262</v>
      </c>
      <c r="AF159" s="18" t="s">
        <v>304</v>
      </c>
      <c r="AG159" s="18" t="s">
        <v>301</v>
      </c>
      <c r="AH159" s="98" t="s">
        <v>3324</v>
      </c>
    </row>
    <row r="160" spans="2:34" ht="15.75" hidden="1" customHeight="1">
      <c r="B160" s="18" t="s">
        <v>296</v>
      </c>
      <c r="C160" s="18" t="s">
        <v>3</v>
      </c>
      <c r="D160" s="18" t="s">
        <v>486</v>
      </c>
      <c r="E160" s="18" t="s">
        <v>6</v>
      </c>
      <c r="F160" s="18" t="s">
        <v>487</v>
      </c>
      <c r="G160" s="18" t="s">
        <v>7</v>
      </c>
      <c r="H160" s="18" t="s">
        <v>595</v>
      </c>
      <c r="I160" s="18" t="s">
        <v>596</v>
      </c>
      <c r="J160" s="18" t="s">
        <v>329</v>
      </c>
      <c r="K160" s="18" t="s">
        <v>586</v>
      </c>
      <c r="L160" s="18" t="s">
        <v>597</v>
      </c>
      <c r="M160" s="18" t="s">
        <v>304</v>
      </c>
      <c r="N160" s="18" t="s">
        <v>492</v>
      </c>
      <c r="O160" s="18" t="s">
        <v>3323</v>
      </c>
      <c r="P160" s="18"/>
      <c r="Q160" s="18" t="s">
        <v>304</v>
      </c>
      <c r="R160" s="18"/>
      <c r="S160" s="18" t="s">
        <v>304</v>
      </c>
      <c r="T160" s="18" t="s">
        <v>3251</v>
      </c>
      <c r="U160" s="18" t="s">
        <v>3252</v>
      </c>
      <c r="V160" s="18" t="s">
        <v>3253</v>
      </c>
      <c r="W160" s="18" t="s">
        <v>3254</v>
      </c>
      <c r="X160" s="18" t="s">
        <v>3255</v>
      </c>
      <c r="Y160" s="18" t="s">
        <v>3264</v>
      </c>
      <c r="Z160" s="18" t="s">
        <v>3264</v>
      </c>
      <c r="AA160" s="18" t="s">
        <v>3264</v>
      </c>
      <c r="AB160" s="18" t="s">
        <v>3264</v>
      </c>
      <c r="AC160" s="18" t="s">
        <v>3264</v>
      </c>
      <c r="AD160" s="18" t="s">
        <v>3264</v>
      </c>
      <c r="AE160" s="18" t="s">
        <v>3262</v>
      </c>
      <c r="AF160" s="18" t="s">
        <v>304</v>
      </c>
      <c r="AG160" s="18" t="s">
        <v>301</v>
      </c>
      <c r="AH160" s="98" t="s">
        <v>3324</v>
      </c>
    </row>
    <row r="161" spans="2:34" ht="15.75" hidden="1" customHeight="1">
      <c r="B161" s="18" t="s">
        <v>296</v>
      </c>
      <c r="C161" s="18" t="s">
        <v>3</v>
      </c>
      <c r="D161" s="18" t="s">
        <v>486</v>
      </c>
      <c r="E161" s="18" t="s">
        <v>6</v>
      </c>
      <c r="F161" s="18" t="s">
        <v>487</v>
      </c>
      <c r="G161" s="18" t="s">
        <v>7</v>
      </c>
      <c r="H161" s="18" t="s">
        <v>598</v>
      </c>
      <c r="I161" s="18" t="s">
        <v>599</v>
      </c>
      <c r="J161" s="18" t="s">
        <v>329</v>
      </c>
      <c r="K161" s="18" t="s">
        <v>586</v>
      </c>
      <c r="L161" s="18" t="s">
        <v>600</v>
      </c>
      <c r="M161" s="18" t="s">
        <v>304</v>
      </c>
      <c r="N161" s="18" t="s">
        <v>492</v>
      </c>
      <c r="O161" s="18" t="s">
        <v>3323</v>
      </c>
      <c r="P161" s="18"/>
      <c r="Q161" s="18" t="s">
        <v>304</v>
      </c>
      <c r="R161" s="18"/>
      <c r="S161" s="18" t="s">
        <v>304</v>
      </c>
      <c r="T161" s="18" t="s">
        <v>3264</v>
      </c>
      <c r="U161" s="18" t="s">
        <v>3264</v>
      </c>
      <c r="V161" s="18" t="s">
        <v>3264</v>
      </c>
      <c r="W161" s="18" t="s">
        <v>3264</v>
      </c>
      <c r="X161" s="18" t="s">
        <v>3264</v>
      </c>
      <c r="Y161" s="18" t="s">
        <v>3264</v>
      </c>
      <c r="Z161" s="18" t="s">
        <v>3264</v>
      </c>
      <c r="AA161" s="18" t="s">
        <v>3264</v>
      </c>
      <c r="AB161" s="18" t="s">
        <v>3264</v>
      </c>
      <c r="AC161" s="18" t="s">
        <v>3264</v>
      </c>
      <c r="AD161" s="18" t="s">
        <v>3264</v>
      </c>
      <c r="AE161" s="18" t="s">
        <v>3262</v>
      </c>
      <c r="AF161" s="18" t="s">
        <v>304</v>
      </c>
      <c r="AG161" s="18" t="s">
        <v>301</v>
      </c>
      <c r="AH161" s="98" t="s">
        <v>3324</v>
      </c>
    </row>
    <row r="162" spans="2:34" ht="15.75" hidden="1" customHeight="1">
      <c r="B162" s="18" t="s">
        <v>296</v>
      </c>
      <c r="C162" s="18" t="s">
        <v>3</v>
      </c>
      <c r="D162" s="18" t="s">
        <v>486</v>
      </c>
      <c r="E162" s="18" t="s">
        <v>6</v>
      </c>
      <c r="F162" s="18" t="s">
        <v>487</v>
      </c>
      <c r="G162" s="18" t="s">
        <v>7</v>
      </c>
      <c r="H162" s="18" t="s">
        <v>601</v>
      </c>
      <c r="I162" s="18" t="s">
        <v>602</v>
      </c>
      <c r="J162" s="18" t="s">
        <v>329</v>
      </c>
      <c r="K162" s="18" t="s">
        <v>586</v>
      </c>
      <c r="L162" s="18" t="s">
        <v>603</v>
      </c>
      <c r="M162" s="18" t="s">
        <v>304</v>
      </c>
      <c r="N162" s="18" t="s">
        <v>492</v>
      </c>
      <c r="O162" s="18" t="s">
        <v>3323</v>
      </c>
      <c r="P162" s="18"/>
      <c r="Q162" s="18" t="s">
        <v>304</v>
      </c>
      <c r="R162" s="18"/>
      <c r="S162" s="18" t="s">
        <v>304</v>
      </c>
      <c r="T162" s="18" t="s">
        <v>3264</v>
      </c>
      <c r="U162" s="18" t="s">
        <v>3264</v>
      </c>
      <c r="V162" s="18" t="s">
        <v>3264</v>
      </c>
      <c r="W162" s="18" t="s">
        <v>3264</v>
      </c>
      <c r="X162" s="18" t="s">
        <v>3264</v>
      </c>
      <c r="Y162" s="18" t="s">
        <v>3264</v>
      </c>
      <c r="Z162" s="18" t="s">
        <v>3264</v>
      </c>
      <c r="AA162" s="18" t="s">
        <v>3264</v>
      </c>
      <c r="AB162" s="18" t="s">
        <v>3264</v>
      </c>
      <c r="AC162" s="18" t="s">
        <v>3264</v>
      </c>
      <c r="AD162" s="18" t="s">
        <v>3264</v>
      </c>
      <c r="AE162" s="18" t="s">
        <v>3262</v>
      </c>
      <c r="AF162" s="18" t="s">
        <v>304</v>
      </c>
      <c r="AG162" s="18" t="s">
        <v>301</v>
      </c>
      <c r="AH162" s="18" t="s">
        <v>3323</v>
      </c>
    </row>
    <row r="163" spans="2:34" ht="15" hidden="1" customHeight="1">
      <c r="B163" s="18" t="s">
        <v>296</v>
      </c>
      <c r="C163" s="18" t="s">
        <v>3</v>
      </c>
      <c r="D163" s="18" t="s">
        <v>486</v>
      </c>
      <c r="E163" s="18" t="s">
        <v>6</v>
      </c>
      <c r="F163" s="18" t="s">
        <v>487</v>
      </c>
      <c r="G163" s="18" t="s">
        <v>7</v>
      </c>
      <c r="H163" s="18" t="s">
        <v>604</v>
      </c>
      <c r="I163" s="18" t="s">
        <v>605</v>
      </c>
      <c r="J163" s="18" t="s">
        <v>329</v>
      </c>
      <c r="K163" s="18" t="s">
        <v>586</v>
      </c>
      <c r="L163" s="18" t="s">
        <v>606</v>
      </c>
      <c r="M163" s="18" t="s">
        <v>3325</v>
      </c>
      <c r="N163" s="18" t="s">
        <v>492</v>
      </c>
      <c r="O163" s="98" t="s">
        <v>3324</v>
      </c>
      <c r="P163" s="18"/>
      <c r="Q163" s="18" t="s">
        <v>304</v>
      </c>
      <c r="R163" s="18"/>
      <c r="S163" s="18" t="s">
        <v>304</v>
      </c>
      <c r="T163" s="18" t="s">
        <v>3264</v>
      </c>
      <c r="U163" s="18" t="s">
        <v>3264</v>
      </c>
      <c r="V163" s="18" t="s">
        <v>3264</v>
      </c>
      <c r="W163" s="18" t="s">
        <v>3264</v>
      </c>
      <c r="X163" s="18" t="s">
        <v>3255</v>
      </c>
      <c r="Y163" s="18" t="s">
        <v>3264</v>
      </c>
      <c r="Z163" s="18" t="s">
        <v>3264</v>
      </c>
      <c r="AA163" s="18" t="s">
        <v>3264</v>
      </c>
      <c r="AB163" s="18" t="s">
        <v>3264</v>
      </c>
      <c r="AC163" s="18" t="s">
        <v>3264</v>
      </c>
      <c r="AD163" s="18" t="s">
        <v>3264</v>
      </c>
      <c r="AE163" s="18" t="s">
        <v>3262</v>
      </c>
      <c r="AF163" s="18" t="s">
        <v>304</v>
      </c>
      <c r="AG163" s="18" t="s">
        <v>301</v>
      </c>
      <c r="AH163" s="18" t="s">
        <v>3323</v>
      </c>
    </row>
    <row r="164" spans="2:34" ht="15" hidden="1" customHeight="1">
      <c r="B164" s="18" t="s">
        <v>296</v>
      </c>
      <c r="C164" s="18" t="s">
        <v>3</v>
      </c>
      <c r="D164" s="18" t="s">
        <v>486</v>
      </c>
      <c r="E164" s="18" t="s">
        <v>6</v>
      </c>
      <c r="F164" s="18" t="s">
        <v>487</v>
      </c>
      <c r="G164" s="18" t="s">
        <v>7</v>
      </c>
      <c r="H164" s="18" t="s">
        <v>608</v>
      </c>
      <c r="I164" s="18" t="s">
        <v>609</v>
      </c>
      <c r="J164" s="18" t="s">
        <v>329</v>
      </c>
      <c r="K164" s="18" t="s">
        <v>586</v>
      </c>
      <c r="L164" s="18" t="s">
        <v>610</v>
      </c>
      <c r="M164" s="18" t="s">
        <v>304</v>
      </c>
      <c r="N164" s="18" t="s">
        <v>492</v>
      </c>
      <c r="O164" s="18" t="s">
        <v>3323</v>
      </c>
      <c r="P164" s="18"/>
      <c r="Q164" s="18" t="s">
        <v>304</v>
      </c>
      <c r="R164" s="18"/>
      <c r="S164" s="18" t="s">
        <v>304</v>
      </c>
      <c r="T164" s="18" t="s">
        <v>3264</v>
      </c>
      <c r="U164" s="18" t="s">
        <v>3264</v>
      </c>
      <c r="V164" s="18" t="s">
        <v>3264</v>
      </c>
      <c r="W164" s="18" t="s">
        <v>3264</v>
      </c>
      <c r="X164" s="18" t="s">
        <v>3255</v>
      </c>
      <c r="Y164" s="18" t="s">
        <v>3264</v>
      </c>
      <c r="Z164" s="18" t="s">
        <v>3264</v>
      </c>
      <c r="AA164" s="18" t="s">
        <v>3264</v>
      </c>
      <c r="AB164" s="18" t="s">
        <v>3264</v>
      </c>
      <c r="AC164" s="18" t="s">
        <v>3264</v>
      </c>
      <c r="AD164" s="18" t="s">
        <v>3264</v>
      </c>
      <c r="AE164" s="18" t="s">
        <v>3262</v>
      </c>
      <c r="AF164" s="18" t="s">
        <v>304</v>
      </c>
      <c r="AG164" s="18" t="s">
        <v>301</v>
      </c>
      <c r="AH164" s="18" t="s">
        <v>3323</v>
      </c>
    </row>
    <row r="165" spans="2:34" ht="15.75" hidden="1" customHeight="1">
      <c r="B165" s="18" t="s">
        <v>296</v>
      </c>
      <c r="C165" s="18" t="s">
        <v>3</v>
      </c>
      <c r="D165" s="18" t="s">
        <v>486</v>
      </c>
      <c r="E165" s="18" t="s">
        <v>6</v>
      </c>
      <c r="F165" s="18" t="s">
        <v>487</v>
      </c>
      <c r="G165" s="18" t="s">
        <v>7</v>
      </c>
      <c r="H165" s="18" t="s">
        <v>611</v>
      </c>
      <c r="I165" s="18" t="s">
        <v>612</v>
      </c>
      <c r="J165" s="18" t="s">
        <v>329</v>
      </c>
      <c r="K165" s="18" t="s">
        <v>586</v>
      </c>
      <c r="L165" s="18" t="s">
        <v>613</v>
      </c>
      <c r="M165" s="18" t="s">
        <v>304</v>
      </c>
      <c r="N165" s="18" t="s">
        <v>492</v>
      </c>
      <c r="O165" s="18" t="s">
        <v>3323</v>
      </c>
      <c r="P165" s="18"/>
      <c r="Q165" s="18" t="s">
        <v>304</v>
      </c>
      <c r="R165" s="18"/>
      <c r="S165" s="18" t="s">
        <v>304</v>
      </c>
      <c r="T165" s="18" t="s">
        <v>3264</v>
      </c>
      <c r="U165" s="18" t="s">
        <v>3264</v>
      </c>
      <c r="V165" s="18" t="s">
        <v>3264</v>
      </c>
      <c r="W165" s="18" t="s">
        <v>3264</v>
      </c>
      <c r="X165" s="18" t="s">
        <v>3264</v>
      </c>
      <c r="Y165" s="18" t="s">
        <v>3264</v>
      </c>
      <c r="Z165" s="18" t="s">
        <v>3264</v>
      </c>
      <c r="AA165" s="18" t="s">
        <v>3264</v>
      </c>
      <c r="AB165" s="18" t="s">
        <v>3264</v>
      </c>
      <c r="AC165" s="18" t="s">
        <v>3264</v>
      </c>
      <c r="AD165" s="18" t="s">
        <v>3264</v>
      </c>
      <c r="AE165" s="18" t="s">
        <v>3262</v>
      </c>
      <c r="AF165" s="18" t="s">
        <v>304</v>
      </c>
      <c r="AG165" s="18" t="s">
        <v>301</v>
      </c>
      <c r="AH165" s="18" t="s">
        <v>3323</v>
      </c>
    </row>
    <row r="166" spans="2:34" ht="15.75" hidden="1" customHeight="1">
      <c r="B166" s="18" t="s">
        <v>296</v>
      </c>
      <c r="C166" s="18" t="s">
        <v>3</v>
      </c>
      <c r="D166" s="18" t="s">
        <v>486</v>
      </c>
      <c r="E166" s="18" t="s">
        <v>6</v>
      </c>
      <c r="F166" s="18" t="s">
        <v>487</v>
      </c>
      <c r="G166" s="18" t="s">
        <v>7</v>
      </c>
      <c r="H166" s="18" t="s">
        <v>614</v>
      </c>
      <c r="I166" s="18" t="s">
        <v>615</v>
      </c>
      <c r="J166" s="18" t="s">
        <v>329</v>
      </c>
      <c r="K166" s="18" t="s">
        <v>586</v>
      </c>
      <c r="L166" s="18" t="s">
        <v>616</v>
      </c>
      <c r="M166" s="18" t="s">
        <v>304</v>
      </c>
      <c r="N166" s="18" t="s">
        <v>492</v>
      </c>
      <c r="O166" s="18" t="s">
        <v>3323</v>
      </c>
      <c r="P166" s="18"/>
      <c r="Q166" s="18" t="s">
        <v>304</v>
      </c>
      <c r="R166" s="18"/>
      <c r="S166" s="18" t="s">
        <v>304</v>
      </c>
      <c r="T166" s="18" t="s">
        <v>3264</v>
      </c>
      <c r="U166" s="18" t="s">
        <v>3264</v>
      </c>
      <c r="V166" s="18" t="s">
        <v>3264</v>
      </c>
      <c r="W166" s="18" t="s">
        <v>3264</v>
      </c>
      <c r="X166" s="18" t="s">
        <v>3264</v>
      </c>
      <c r="Y166" s="18" t="s">
        <v>3264</v>
      </c>
      <c r="Z166" s="18" t="s">
        <v>3264</v>
      </c>
      <c r="AA166" s="18" t="s">
        <v>3264</v>
      </c>
      <c r="AB166" s="18" t="s">
        <v>3264</v>
      </c>
      <c r="AC166" s="18" t="s">
        <v>3264</v>
      </c>
      <c r="AD166" s="18" t="s">
        <v>3264</v>
      </c>
      <c r="AE166" s="18" t="s">
        <v>3262</v>
      </c>
      <c r="AF166" s="18" t="s">
        <v>304</v>
      </c>
      <c r="AG166" s="18" t="s">
        <v>301</v>
      </c>
      <c r="AH166" s="18" t="s">
        <v>3323</v>
      </c>
    </row>
    <row r="167" spans="2:34" ht="15.75" hidden="1" customHeight="1">
      <c r="B167" s="18" t="s">
        <v>296</v>
      </c>
      <c r="C167" s="18" t="s">
        <v>3</v>
      </c>
      <c r="D167" s="18" t="s">
        <v>486</v>
      </c>
      <c r="E167" s="18" t="s">
        <v>6</v>
      </c>
      <c r="F167" s="18" t="s">
        <v>487</v>
      </c>
      <c r="G167" s="18" t="s">
        <v>7</v>
      </c>
      <c r="H167" s="18" t="s">
        <v>488</v>
      </c>
      <c r="I167" s="18" t="s">
        <v>489</v>
      </c>
      <c r="J167" s="18" t="s">
        <v>301</v>
      </c>
      <c r="K167" s="18" t="s">
        <v>490</v>
      </c>
      <c r="L167" s="18" t="s">
        <v>491</v>
      </c>
      <c r="M167" s="18" t="s">
        <v>304</v>
      </c>
      <c r="N167" s="18" t="s">
        <v>492</v>
      </c>
      <c r="O167" s="18" t="s">
        <v>304</v>
      </c>
      <c r="P167" s="18"/>
      <c r="Q167" s="18" t="s">
        <v>304</v>
      </c>
      <c r="R167" s="18"/>
      <c r="S167" s="18" t="s">
        <v>304</v>
      </c>
      <c r="T167" s="18" t="s">
        <v>3264</v>
      </c>
      <c r="U167" s="18" t="s">
        <v>3264</v>
      </c>
      <c r="V167" s="18" t="s">
        <v>3264</v>
      </c>
      <c r="W167" s="18" t="s">
        <v>3264</v>
      </c>
      <c r="X167" s="18" t="s">
        <v>3264</v>
      </c>
      <c r="Y167" s="18" t="s">
        <v>3264</v>
      </c>
      <c r="Z167" s="18" t="s">
        <v>3264</v>
      </c>
      <c r="AA167" s="18" t="s">
        <v>3264</v>
      </c>
      <c r="AB167" s="18" t="s">
        <v>3264</v>
      </c>
      <c r="AC167" s="18" t="s">
        <v>3264</v>
      </c>
      <c r="AD167" s="18" t="s">
        <v>3264</v>
      </c>
      <c r="AE167" s="18" t="s">
        <v>3262</v>
      </c>
      <c r="AF167" s="18" t="s">
        <v>304</v>
      </c>
      <c r="AG167" s="18" t="s">
        <v>301</v>
      </c>
      <c r="AH167" s="18" t="s">
        <v>304</v>
      </c>
    </row>
    <row r="168" spans="2:34" ht="15.75" hidden="1" customHeight="1">
      <c r="B168" s="18" t="s">
        <v>296</v>
      </c>
      <c r="C168" s="18" t="s">
        <v>3</v>
      </c>
      <c r="D168" s="18" t="s">
        <v>486</v>
      </c>
      <c r="E168" s="18" t="s">
        <v>6</v>
      </c>
      <c r="F168" s="18" t="s">
        <v>487</v>
      </c>
      <c r="G168" s="18" t="s">
        <v>7</v>
      </c>
      <c r="H168" s="18" t="s">
        <v>617</v>
      </c>
      <c r="I168" s="18" t="s">
        <v>618</v>
      </c>
      <c r="J168" s="18" t="s">
        <v>301</v>
      </c>
      <c r="K168" s="18" t="s">
        <v>586</v>
      </c>
      <c r="L168" s="18" t="s">
        <v>619</v>
      </c>
      <c r="M168" s="18" t="s">
        <v>304</v>
      </c>
      <c r="N168" s="18" t="s">
        <v>492</v>
      </c>
      <c r="O168" s="18" t="s">
        <v>3323</v>
      </c>
      <c r="P168" s="18"/>
      <c r="Q168" s="18" t="s">
        <v>304</v>
      </c>
      <c r="R168" s="18"/>
      <c r="S168" s="18" t="s">
        <v>304</v>
      </c>
      <c r="T168" s="18"/>
      <c r="U168" s="18"/>
      <c r="V168" s="18"/>
      <c r="W168" s="18"/>
      <c r="X168" s="18"/>
      <c r="Y168" s="18"/>
      <c r="Z168" s="18"/>
      <c r="AA168" s="18"/>
      <c r="AB168" s="18"/>
      <c r="AC168" s="18"/>
      <c r="AD168" s="18"/>
      <c r="AE168" s="18"/>
      <c r="AF168" s="18" t="s">
        <v>304</v>
      </c>
      <c r="AG168" s="18" t="s">
        <v>301</v>
      </c>
      <c r="AH168" s="18" t="s">
        <v>3323</v>
      </c>
    </row>
    <row r="169" spans="2:34" ht="15.75" hidden="1" customHeight="1">
      <c r="B169" s="18" t="s">
        <v>634</v>
      </c>
      <c r="C169" s="18" t="s">
        <v>34</v>
      </c>
      <c r="D169" s="18" t="s">
        <v>672</v>
      </c>
      <c r="E169" s="18" t="s">
        <v>41</v>
      </c>
      <c r="F169" s="18" t="s">
        <v>673</v>
      </c>
      <c r="G169" s="18" t="s">
        <v>42</v>
      </c>
      <c r="H169" s="18" t="s">
        <v>674</v>
      </c>
      <c r="I169" s="18" t="s">
        <v>675</v>
      </c>
      <c r="J169" s="18" t="s">
        <v>329</v>
      </c>
      <c r="K169" s="18" t="s">
        <v>676</v>
      </c>
      <c r="L169" s="18" t="s">
        <v>677</v>
      </c>
      <c r="M169" s="18" t="s">
        <v>304</v>
      </c>
      <c r="N169" s="18" t="s">
        <v>498</v>
      </c>
      <c r="O169" s="18" t="s">
        <v>304</v>
      </c>
      <c r="P169" s="18" t="s">
        <v>651</v>
      </c>
      <c r="Q169" s="18" t="s">
        <v>304</v>
      </c>
      <c r="R169" s="18" t="s">
        <v>679</v>
      </c>
      <c r="S169" s="18" t="s">
        <v>304</v>
      </c>
      <c r="T169" s="18" t="s">
        <v>3264</v>
      </c>
      <c r="U169" s="18" t="s">
        <v>3264</v>
      </c>
      <c r="V169" s="18" t="s">
        <v>3264</v>
      </c>
      <c r="W169" s="18" t="s">
        <v>3264</v>
      </c>
      <c r="X169" s="18" t="s">
        <v>3255</v>
      </c>
      <c r="Y169" s="18" t="s">
        <v>3256</v>
      </c>
      <c r="Z169" s="18" t="s">
        <v>3257</v>
      </c>
      <c r="AA169" s="18" t="s">
        <v>3258</v>
      </c>
      <c r="AB169" s="18" t="s">
        <v>3264</v>
      </c>
      <c r="AC169" s="18" t="s">
        <v>3260</v>
      </c>
      <c r="AD169" s="18" t="s">
        <v>3261</v>
      </c>
      <c r="AE169" s="18" t="s">
        <v>3264</v>
      </c>
      <c r="AF169" s="18" t="s">
        <v>304</v>
      </c>
      <c r="AG169" s="18" t="s">
        <v>304</v>
      </c>
      <c r="AH169" s="18" t="s">
        <v>304</v>
      </c>
    </row>
    <row r="170" spans="2:34" ht="15.75" hidden="1" customHeight="1">
      <c r="B170" s="18" t="s">
        <v>634</v>
      </c>
      <c r="C170" s="18" t="s">
        <v>34</v>
      </c>
      <c r="D170" s="18" t="s">
        <v>672</v>
      </c>
      <c r="E170" s="18" t="s">
        <v>41</v>
      </c>
      <c r="F170" s="18" t="s">
        <v>673</v>
      </c>
      <c r="G170" s="18" t="s">
        <v>42</v>
      </c>
      <c r="H170" s="18" t="s">
        <v>681</v>
      </c>
      <c r="I170" s="18" t="s">
        <v>682</v>
      </c>
      <c r="J170" s="18" t="s">
        <v>329</v>
      </c>
      <c r="K170" s="18" t="s">
        <v>683</v>
      </c>
      <c r="L170" s="18" t="s">
        <v>684</v>
      </c>
      <c r="M170" s="18" t="s">
        <v>304</v>
      </c>
      <c r="N170" s="18" t="s">
        <v>498</v>
      </c>
      <c r="O170" s="18" t="s">
        <v>304</v>
      </c>
      <c r="P170" s="18" t="s">
        <v>651</v>
      </c>
      <c r="Q170" s="18" t="s">
        <v>304</v>
      </c>
      <c r="R170" s="18" t="s">
        <v>685</v>
      </c>
      <c r="S170" s="18" t="s">
        <v>304</v>
      </c>
      <c r="T170" s="18" t="s">
        <v>3264</v>
      </c>
      <c r="U170" s="18" t="s">
        <v>3264</v>
      </c>
      <c r="V170" s="18" t="s">
        <v>3264</v>
      </c>
      <c r="W170" s="18" t="s">
        <v>3264</v>
      </c>
      <c r="X170" s="18" t="s">
        <v>3255</v>
      </c>
      <c r="Y170" s="18" t="s">
        <v>3256</v>
      </c>
      <c r="Z170" s="18" t="s">
        <v>3257</v>
      </c>
      <c r="AA170" s="18" t="s">
        <v>3258</v>
      </c>
      <c r="AB170" s="18" t="s">
        <v>3264</v>
      </c>
      <c r="AC170" s="18" t="s">
        <v>3260</v>
      </c>
      <c r="AD170" s="18" t="s">
        <v>3261</v>
      </c>
      <c r="AE170" s="18" t="s">
        <v>3264</v>
      </c>
      <c r="AF170" s="18" t="s">
        <v>304</v>
      </c>
      <c r="AG170" s="18" t="s">
        <v>304</v>
      </c>
      <c r="AH170" s="18" t="s">
        <v>304</v>
      </c>
    </row>
    <row r="171" spans="2:34" ht="15.75" hidden="1" customHeight="1">
      <c r="B171" s="18" t="s">
        <v>634</v>
      </c>
      <c r="C171" s="18" t="s">
        <v>34</v>
      </c>
      <c r="D171" s="18" t="s">
        <v>672</v>
      </c>
      <c r="E171" s="18" t="s">
        <v>41</v>
      </c>
      <c r="F171" s="18" t="s">
        <v>673</v>
      </c>
      <c r="G171" s="18" t="s">
        <v>42</v>
      </c>
      <c r="H171" s="18" t="s">
        <v>686</v>
      </c>
      <c r="I171" s="18" t="s">
        <v>687</v>
      </c>
      <c r="J171" s="18" t="s">
        <v>329</v>
      </c>
      <c r="K171" s="18" t="s">
        <v>676</v>
      </c>
      <c r="L171" s="18" t="s">
        <v>688</v>
      </c>
      <c r="M171" s="18" t="s">
        <v>304</v>
      </c>
      <c r="N171" s="18" t="s">
        <v>498</v>
      </c>
      <c r="O171" s="18" t="s">
        <v>304</v>
      </c>
      <c r="P171" s="18" t="s">
        <v>651</v>
      </c>
      <c r="Q171" s="18" t="s">
        <v>304</v>
      </c>
      <c r="R171" s="18" t="s">
        <v>689</v>
      </c>
      <c r="S171" s="18" t="s">
        <v>304</v>
      </c>
      <c r="T171" s="18" t="s">
        <v>3264</v>
      </c>
      <c r="U171" s="18" t="s">
        <v>3264</v>
      </c>
      <c r="V171" s="18" t="s">
        <v>3264</v>
      </c>
      <c r="W171" s="18" t="s">
        <v>3264</v>
      </c>
      <c r="X171" s="18" t="s">
        <v>3255</v>
      </c>
      <c r="Y171" s="18" t="s">
        <v>3256</v>
      </c>
      <c r="Z171" s="18" t="s">
        <v>3257</v>
      </c>
      <c r="AA171" s="18" t="s">
        <v>3258</v>
      </c>
      <c r="AB171" s="18" t="s">
        <v>3264</v>
      </c>
      <c r="AC171" s="18" t="s">
        <v>3260</v>
      </c>
      <c r="AD171" s="18" t="s">
        <v>3261</v>
      </c>
      <c r="AE171" s="18" t="s">
        <v>3264</v>
      </c>
      <c r="AF171" s="18" t="s">
        <v>304</v>
      </c>
      <c r="AG171" s="18" t="s">
        <v>304</v>
      </c>
      <c r="AH171" s="18" t="s">
        <v>304</v>
      </c>
    </row>
    <row r="172" spans="2:34" ht="15.75" hidden="1" customHeight="1">
      <c r="B172" s="18" t="s">
        <v>634</v>
      </c>
      <c r="C172" s="18" t="s">
        <v>34</v>
      </c>
      <c r="D172" s="18" t="s">
        <v>672</v>
      </c>
      <c r="E172" s="18" t="s">
        <v>41</v>
      </c>
      <c r="F172" s="18" t="s">
        <v>673</v>
      </c>
      <c r="G172" s="18" t="s">
        <v>42</v>
      </c>
      <c r="H172" s="18" t="s">
        <v>690</v>
      </c>
      <c r="I172" s="18" t="s">
        <v>691</v>
      </c>
      <c r="J172" s="18" t="s">
        <v>329</v>
      </c>
      <c r="K172" s="18" t="s">
        <v>683</v>
      </c>
      <c r="L172" s="18" t="s">
        <v>692</v>
      </c>
      <c r="M172" s="18" t="s">
        <v>304</v>
      </c>
      <c r="N172" s="18" t="s">
        <v>498</v>
      </c>
      <c r="O172" s="18" t="s">
        <v>304</v>
      </c>
      <c r="P172" s="18" t="s">
        <v>651</v>
      </c>
      <c r="Q172" s="18" t="s">
        <v>304</v>
      </c>
      <c r="R172" s="18" t="s">
        <v>693</v>
      </c>
      <c r="S172" s="18" t="s">
        <v>304</v>
      </c>
      <c r="T172" s="18" t="s">
        <v>3264</v>
      </c>
      <c r="U172" s="18" t="s">
        <v>3264</v>
      </c>
      <c r="V172" s="18" t="s">
        <v>3264</v>
      </c>
      <c r="W172" s="18" t="s">
        <v>3264</v>
      </c>
      <c r="X172" s="18" t="s">
        <v>3255</v>
      </c>
      <c r="Y172" s="18" t="s">
        <v>3256</v>
      </c>
      <c r="Z172" s="18" t="s">
        <v>3257</v>
      </c>
      <c r="AA172" s="18" t="s">
        <v>3258</v>
      </c>
      <c r="AB172" s="18" t="s">
        <v>3264</v>
      </c>
      <c r="AC172" s="18" t="s">
        <v>3260</v>
      </c>
      <c r="AD172" s="18" t="s">
        <v>3261</v>
      </c>
      <c r="AE172" s="18" t="s">
        <v>3264</v>
      </c>
      <c r="AF172" s="18" t="s">
        <v>304</v>
      </c>
      <c r="AG172" s="18" t="s">
        <v>304</v>
      </c>
      <c r="AH172" s="18" t="s">
        <v>304</v>
      </c>
    </row>
    <row r="173" spans="2:34" ht="15.75" hidden="1" customHeight="1">
      <c r="B173" s="18" t="s">
        <v>634</v>
      </c>
      <c r="C173" s="18" t="s">
        <v>34</v>
      </c>
      <c r="D173" s="18" t="s">
        <v>672</v>
      </c>
      <c r="E173" s="18" t="s">
        <v>41</v>
      </c>
      <c r="F173" s="18" t="s">
        <v>673</v>
      </c>
      <c r="G173" s="18" t="s">
        <v>42</v>
      </c>
      <c r="H173" s="18" t="s">
        <v>694</v>
      </c>
      <c r="I173" s="18" t="s">
        <v>695</v>
      </c>
      <c r="J173" s="18" t="s">
        <v>329</v>
      </c>
      <c r="K173" s="18" t="s">
        <v>676</v>
      </c>
      <c r="L173" s="18" t="s">
        <v>696</v>
      </c>
      <c r="M173" s="18" t="s">
        <v>304</v>
      </c>
      <c r="N173" s="18" t="s">
        <v>498</v>
      </c>
      <c r="O173" s="18" t="s">
        <v>304</v>
      </c>
      <c r="P173" s="18" t="s">
        <v>651</v>
      </c>
      <c r="Q173" s="18" t="s">
        <v>304</v>
      </c>
      <c r="R173" s="18" t="s">
        <v>697</v>
      </c>
      <c r="S173" s="18" t="s">
        <v>304</v>
      </c>
      <c r="T173" s="18" t="s">
        <v>3251</v>
      </c>
      <c r="U173" s="18" t="s">
        <v>3252</v>
      </c>
      <c r="V173" s="18" t="s">
        <v>3253</v>
      </c>
      <c r="W173" s="18" t="s">
        <v>3254</v>
      </c>
      <c r="X173" s="18" t="s">
        <v>3255</v>
      </c>
      <c r="Y173" s="18" t="s">
        <v>3256</v>
      </c>
      <c r="Z173" s="18" t="s">
        <v>3257</v>
      </c>
      <c r="AA173" s="18" t="s">
        <v>3258</v>
      </c>
      <c r="AB173" s="18" t="s">
        <v>3264</v>
      </c>
      <c r="AC173" s="18" t="s">
        <v>3260</v>
      </c>
      <c r="AD173" s="18" t="s">
        <v>3261</v>
      </c>
      <c r="AE173" s="18" t="s">
        <v>3264</v>
      </c>
      <c r="AF173" s="18" t="s">
        <v>304</v>
      </c>
      <c r="AG173" s="18" t="s">
        <v>304</v>
      </c>
      <c r="AH173" s="18" t="s">
        <v>304</v>
      </c>
    </row>
    <row r="174" spans="2:34" ht="15.75" hidden="1" customHeight="1">
      <c r="B174" s="18" t="s">
        <v>634</v>
      </c>
      <c r="C174" s="18" t="s">
        <v>34</v>
      </c>
      <c r="D174" s="18" t="s">
        <v>672</v>
      </c>
      <c r="E174" s="18" t="s">
        <v>41</v>
      </c>
      <c r="F174" s="18" t="s">
        <v>673</v>
      </c>
      <c r="G174" s="18" t="s">
        <v>42</v>
      </c>
      <c r="H174" s="18" t="s">
        <v>698</v>
      </c>
      <c r="I174" s="18" t="s">
        <v>699</v>
      </c>
      <c r="J174" s="18" t="s">
        <v>329</v>
      </c>
      <c r="K174" s="18" t="s">
        <v>676</v>
      </c>
      <c r="L174" s="18" t="s">
        <v>696</v>
      </c>
      <c r="M174" s="18" t="s">
        <v>304</v>
      </c>
      <c r="N174" s="18" t="s">
        <v>498</v>
      </c>
      <c r="O174" s="18" t="s">
        <v>304</v>
      </c>
      <c r="P174" s="18" t="s">
        <v>651</v>
      </c>
      <c r="Q174" s="18" t="s">
        <v>304</v>
      </c>
      <c r="R174" s="18" t="s">
        <v>700</v>
      </c>
      <c r="S174" s="18" t="s">
        <v>304</v>
      </c>
      <c r="T174" s="18" t="s">
        <v>3251</v>
      </c>
      <c r="U174" s="18" t="s">
        <v>3252</v>
      </c>
      <c r="V174" s="18" t="s">
        <v>3253</v>
      </c>
      <c r="W174" s="18" t="s">
        <v>3254</v>
      </c>
      <c r="X174" s="18" t="s">
        <v>3255</v>
      </c>
      <c r="Y174" s="18" t="s">
        <v>3256</v>
      </c>
      <c r="Z174" s="18" t="s">
        <v>3257</v>
      </c>
      <c r="AA174" s="18" t="s">
        <v>3258</v>
      </c>
      <c r="AB174" s="18" t="s">
        <v>3264</v>
      </c>
      <c r="AC174" s="18" t="s">
        <v>3260</v>
      </c>
      <c r="AD174" s="18" t="s">
        <v>3261</v>
      </c>
      <c r="AE174" s="18" t="s">
        <v>3264</v>
      </c>
      <c r="AF174" s="18" t="s">
        <v>304</v>
      </c>
      <c r="AG174" s="18" t="s">
        <v>304</v>
      </c>
      <c r="AH174" s="18" t="s">
        <v>304</v>
      </c>
    </row>
    <row r="175" spans="2:34" ht="15.75" hidden="1" customHeight="1">
      <c r="B175" s="18" t="s">
        <v>634</v>
      </c>
      <c r="C175" s="18" t="s">
        <v>34</v>
      </c>
      <c r="D175" s="18" t="s">
        <v>672</v>
      </c>
      <c r="E175" s="18" t="s">
        <v>41</v>
      </c>
      <c r="F175" s="18" t="s">
        <v>673</v>
      </c>
      <c r="G175" s="18" t="s">
        <v>42</v>
      </c>
      <c r="H175" s="18" t="s">
        <v>701</v>
      </c>
      <c r="I175" s="18" t="s">
        <v>702</v>
      </c>
      <c r="J175" s="18" t="s">
        <v>329</v>
      </c>
      <c r="K175" s="18" t="s">
        <v>676</v>
      </c>
      <c r="L175" s="18" t="s">
        <v>696</v>
      </c>
      <c r="M175" s="18" t="s">
        <v>304</v>
      </c>
      <c r="N175" s="18" t="s">
        <v>498</v>
      </c>
      <c r="O175" s="18" t="s">
        <v>304</v>
      </c>
      <c r="P175" s="18" t="s">
        <v>651</v>
      </c>
      <c r="Q175" s="18" t="s">
        <v>304</v>
      </c>
      <c r="R175" s="18" t="s">
        <v>703</v>
      </c>
      <c r="S175" s="18" t="s">
        <v>304</v>
      </c>
      <c r="T175" s="18" t="s">
        <v>3251</v>
      </c>
      <c r="U175" s="18" t="s">
        <v>3252</v>
      </c>
      <c r="V175" s="18" t="s">
        <v>3253</v>
      </c>
      <c r="W175" s="18" t="s">
        <v>3254</v>
      </c>
      <c r="X175" s="18" t="s">
        <v>3255</v>
      </c>
      <c r="Y175" s="18" t="s">
        <v>3256</v>
      </c>
      <c r="Z175" s="18" t="s">
        <v>3257</v>
      </c>
      <c r="AA175" s="18" t="s">
        <v>3258</v>
      </c>
      <c r="AB175" s="18" t="s">
        <v>3264</v>
      </c>
      <c r="AC175" s="18" t="s">
        <v>3260</v>
      </c>
      <c r="AD175" s="18" t="s">
        <v>3261</v>
      </c>
      <c r="AE175" s="18" t="s">
        <v>3264</v>
      </c>
      <c r="AF175" s="18" t="s">
        <v>304</v>
      </c>
      <c r="AG175" s="18" t="s">
        <v>304</v>
      </c>
      <c r="AH175" s="18" t="s">
        <v>304</v>
      </c>
    </row>
    <row r="176" spans="2:34" ht="15.75" hidden="1" customHeight="1">
      <c r="B176" s="18" t="s">
        <v>634</v>
      </c>
      <c r="C176" s="18" t="s">
        <v>34</v>
      </c>
      <c r="D176" s="18" t="s">
        <v>672</v>
      </c>
      <c r="E176" s="18" t="s">
        <v>41</v>
      </c>
      <c r="F176" s="18" t="s">
        <v>673</v>
      </c>
      <c r="G176" s="18" t="s">
        <v>42</v>
      </c>
      <c r="H176" s="18" t="s">
        <v>704</v>
      </c>
      <c r="I176" s="18" t="s">
        <v>705</v>
      </c>
      <c r="J176" s="18" t="s">
        <v>329</v>
      </c>
      <c r="K176" s="18" t="s">
        <v>676</v>
      </c>
      <c r="L176" s="18" t="s">
        <v>696</v>
      </c>
      <c r="M176" s="18" t="s">
        <v>304</v>
      </c>
      <c r="N176" s="18" t="s">
        <v>498</v>
      </c>
      <c r="O176" s="18" t="s">
        <v>304</v>
      </c>
      <c r="P176" s="18" t="s">
        <v>651</v>
      </c>
      <c r="Q176" s="18" t="s">
        <v>304</v>
      </c>
      <c r="R176" s="18" t="s">
        <v>706</v>
      </c>
      <c r="S176" s="18" t="s">
        <v>304</v>
      </c>
      <c r="T176" s="18" t="s">
        <v>3251</v>
      </c>
      <c r="U176" s="18" t="s">
        <v>3252</v>
      </c>
      <c r="V176" s="18" t="s">
        <v>3253</v>
      </c>
      <c r="W176" s="18" t="s">
        <v>3254</v>
      </c>
      <c r="X176" s="18" t="s">
        <v>3255</v>
      </c>
      <c r="Y176" s="18" t="s">
        <v>3256</v>
      </c>
      <c r="Z176" s="18" t="s">
        <v>3257</v>
      </c>
      <c r="AA176" s="18" t="s">
        <v>3258</v>
      </c>
      <c r="AB176" s="18" t="s">
        <v>3264</v>
      </c>
      <c r="AC176" s="18" t="s">
        <v>3260</v>
      </c>
      <c r="AD176" s="18" t="s">
        <v>3261</v>
      </c>
      <c r="AE176" s="18" t="s">
        <v>3264</v>
      </c>
      <c r="AF176" s="18" t="s">
        <v>304</v>
      </c>
      <c r="AG176" s="18" t="s">
        <v>304</v>
      </c>
      <c r="AH176" s="18" t="s">
        <v>304</v>
      </c>
    </row>
    <row r="177" spans="2:34" ht="15.75" hidden="1" customHeight="1">
      <c r="B177" s="18" t="s">
        <v>634</v>
      </c>
      <c r="C177" s="18" t="s">
        <v>34</v>
      </c>
      <c r="D177" s="18" t="s">
        <v>672</v>
      </c>
      <c r="E177" s="18" t="s">
        <v>41</v>
      </c>
      <c r="F177" s="18" t="s">
        <v>673</v>
      </c>
      <c r="G177" s="18" t="s">
        <v>42</v>
      </c>
      <c r="H177" s="18" t="s">
        <v>707</v>
      </c>
      <c r="I177" s="18" t="s">
        <v>708</v>
      </c>
      <c r="J177" s="18" t="s">
        <v>329</v>
      </c>
      <c r="K177" s="18" t="s">
        <v>709</v>
      </c>
      <c r="L177" s="18" t="s">
        <v>710</v>
      </c>
      <c r="M177" s="18" t="s">
        <v>304</v>
      </c>
      <c r="N177" s="18" t="s">
        <v>498</v>
      </c>
      <c r="O177" s="18" t="s">
        <v>304</v>
      </c>
      <c r="P177" s="18" t="s">
        <v>651</v>
      </c>
      <c r="Q177" s="18" t="s">
        <v>304</v>
      </c>
      <c r="R177" s="18" t="s">
        <v>711</v>
      </c>
      <c r="S177" s="18" t="s">
        <v>304</v>
      </c>
      <c r="T177" s="18" t="s">
        <v>3251</v>
      </c>
      <c r="U177" s="18" t="s">
        <v>3252</v>
      </c>
      <c r="V177" s="18" t="s">
        <v>3253</v>
      </c>
      <c r="W177" s="18" t="s">
        <v>3254</v>
      </c>
      <c r="X177" s="18" t="s">
        <v>3255</v>
      </c>
      <c r="Y177" s="18" t="s">
        <v>3256</v>
      </c>
      <c r="Z177" s="18" t="s">
        <v>3257</v>
      </c>
      <c r="AA177" s="18" t="s">
        <v>3258</v>
      </c>
      <c r="AB177" s="18" t="s">
        <v>3264</v>
      </c>
      <c r="AC177" s="18" t="s">
        <v>3260</v>
      </c>
      <c r="AD177" s="18" t="s">
        <v>3261</v>
      </c>
      <c r="AE177" s="18" t="s">
        <v>3264</v>
      </c>
      <c r="AF177" s="18" t="s">
        <v>304</v>
      </c>
      <c r="AG177" s="18" t="s">
        <v>304</v>
      </c>
      <c r="AH177" s="18" t="s">
        <v>304</v>
      </c>
    </row>
    <row r="178" spans="2:34" ht="15.75" hidden="1" customHeight="1">
      <c r="B178" s="18" t="s">
        <v>634</v>
      </c>
      <c r="C178" s="18" t="s">
        <v>34</v>
      </c>
      <c r="D178" s="18" t="s">
        <v>672</v>
      </c>
      <c r="E178" s="18" t="s">
        <v>41</v>
      </c>
      <c r="F178" s="18" t="s">
        <v>673</v>
      </c>
      <c r="G178" s="18" t="s">
        <v>42</v>
      </c>
      <c r="H178" s="18" t="s">
        <v>712</v>
      </c>
      <c r="I178" s="18" t="s">
        <v>713</v>
      </c>
      <c r="J178" s="18" t="s">
        <v>329</v>
      </c>
      <c r="K178" s="18" t="s">
        <v>676</v>
      </c>
      <c r="L178" s="18" t="s">
        <v>696</v>
      </c>
      <c r="M178" s="18" t="s">
        <v>304</v>
      </c>
      <c r="N178" s="18" t="s">
        <v>498</v>
      </c>
      <c r="O178" s="18" t="s">
        <v>304</v>
      </c>
      <c r="P178" s="18" t="s">
        <v>651</v>
      </c>
      <c r="Q178" s="18" t="s">
        <v>304</v>
      </c>
      <c r="R178" s="18" t="s">
        <v>714</v>
      </c>
      <c r="S178" s="18" t="s">
        <v>304</v>
      </c>
      <c r="T178" s="18" t="s">
        <v>3251</v>
      </c>
      <c r="U178" s="18" t="s">
        <v>3252</v>
      </c>
      <c r="V178" s="18" t="s">
        <v>3253</v>
      </c>
      <c r="W178" s="18" t="s">
        <v>3254</v>
      </c>
      <c r="X178" s="18" t="s">
        <v>3255</v>
      </c>
      <c r="Y178" s="18" t="s">
        <v>3256</v>
      </c>
      <c r="Z178" s="18" t="s">
        <v>3257</v>
      </c>
      <c r="AA178" s="18" t="s">
        <v>3258</v>
      </c>
      <c r="AB178" s="18" t="s">
        <v>3264</v>
      </c>
      <c r="AC178" s="18" t="s">
        <v>3260</v>
      </c>
      <c r="AD178" s="18" t="s">
        <v>3261</v>
      </c>
      <c r="AE178" s="18" t="s">
        <v>3264</v>
      </c>
      <c r="AF178" s="18" t="s">
        <v>304</v>
      </c>
      <c r="AG178" s="18" t="s">
        <v>304</v>
      </c>
      <c r="AH178" s="18" t="s">
        <v>304</v>
      </c>
    </row>
    <row r="179" spans="2:34" ht="15.75" hidden="1" customHeight="1">
      <c r="B179" s="18" t="s">
        <v>634</v>
      </c>
      <c r="C179" s="18" t="s">
        <v>34</v>
      </c>
      <c r="D179" s="18" t="s">
        <v>672</v>
      </c>
      <c r="E179" s="18" t="s">
        <v>41</v>
      </c>
      <c r="F179" s="18" t="s">
        <v>673</v>
      </c>
      <c r="G179" s="18" t="s">
        <v>42</v>
      </c>
      <c r="H179" s="18" t="s">
        <v>715</v>
      </c>
      <c r="I179" s="18" t="s">
        <v>716</v>
      </c>
      <c r="J179" s="18" t="s">
        <v>329</v>
      </c>
      <c r="K179" s="18" t="s">
        <v>676</v>
      </c>
      <c r="L179" s="18" t="s">
        <v>717</v>
      </c>
      <c r="M179" s="18" t="s">
        <v>304</v>
      </c>
      <c r="N179" s="18" t="s">
        <v>498</v>
      </c>
      <c r="O179" s="18" t="s">
        <v>304</v>
      </c>
      <c r="P179" s="18" t="s">
        <v>651</v>
      </c>
      <c r="Q179" s="18" t="s">
        <v>304</v>
      </c>
      <c r="R179" s="18" t="s">
        <v>718</v>
      </c>
      <c r="S179" s="18" t="s">
        <v>304</v>
      </c>
      <c r="T179" s="18" t="s">
        <v>3251</v>
      </c>
      <c r="U179" s="18" t="s">
        <v>3252</v>
      </c>
      <c r="V179" s="18" t="s">
        <v>3253</v>
      </c>
      <c r="W179" s="18" t="s">
        <v>3254</v>
      </c>
      <c r="X179" s="18" t="s">
        <v>3255</v>
      </c>
      <c r="Y179" s="18" t="s">
        <v>3256</v>
      </c>
      <c r="Z179" s="18" t="s">
        <v>3257</v>
      </c>
      <c r="AA179" s="18" t="s">
        <v>3258</v>
      </c>
      <c r="AB179" s="18" t="s">
        <v>3264</v>
      </c>
      <c r="AC179" s="18" t="s">
        <v>3260</v>
      </c>
      <c r="AD179" s="18" t="s">
        <v>3261</v>
      </c>
      <c r="AE179" s="18" t="s">
        <v>3264</v>
      </c>
      <c r="AF179" s="18" t="s">
        <v>304</v>
      </c>
      <c r="AG179" s="18" t="s">
        <v>304</v>
      </c>
      <c r="AH179" s="18" t="s">
        <v>304</v>
      </c>
    </row>
    <row r="180" spans="2:34" ht="15.75" hidden="1" customHeight="1">
      <c r="B180" s="18" t="s">
        <v>634</v>
      </c>
      <c r="C180" s="18" t="s">
        <v>34</v>
      </c>
      <c r="D180" s="18" t="s">
        <v>672</v>
      </c>
      <c r="E180" s="18" t="s">
        <v>41</v>
      </c>
      <c r="F180" s="18" t="s">
        <v>673</v>
      </c>
      <c r="G180" s="18" t="s">
        <v>42</v>
      </c>
      <c r="H180" s="18" t="s">
        <v>719</v>
      </c>
      <c r="I180" s="18" t="s">
        <v>720</v>
      </c>
      <c r="J180" s="18" t="s">
        <v>329</v>
      </c>
      <c r="K180" s="18" t="s">
        <v>683</v>
      </c>
      <c r="L180" s="18" t="s">
        <v>721</v>
      </c>
      <c r="M180" s="18" t="s">
        <v>304</v>
      </c>
      <c r="N180" s="18" t="s">
        <v>498</v>
      </c>
      <c r="O180" s="18" t="s">
        <v>304</v>
      </c>
      <c r="P180" s="18" t="s">
        <v>651</v>
      </c>
      <c r="Q180" s="18" t="s">
        <v>304</v>
      </c>
      <c r="R180" s="18" t="s">
        <v>722</v>
      </c>
      <c r="S180" s="18" t="s">
        <v>304</v>
      </c>
      <c r="T180" s="18" t="s">
        <v>3264</v>
      </c>
      <c r="U180" s="18" t="s">
        <v>3264</v>
      </c>
      <c r="V180" s="18" t="s">
        <v>3264</v>
      </c>
      <c r="W180" s="18" t="s">
        <v>3264</v>
      </c>
      <c r="X180" s="18" t="s">
        <v>3255</v>
      </c>
      <c r="Y180" s="18" t="s">
        <v>3256</v>
      </c>
      <c r="Z180" s="18" t="s">
        <v>3257</v>
      </c>
      <c r="AA180" s="18" t="s">
        <v>3258</v>
      </c>
      <c r="AB180" s="18" t="s">
        <v>3264</v>
      </c>
      <c r="AC180" s="18" t="s">
        <v>3260</v>
      </c>
      <c r="AD180" s="18" t="s">
        <v>3261</v>
      </c>
      <c r="AE180" s="18" t="s">
        <v>3264</v>
      </c>
      <c r="AF180" s="18" t="s">
        <v>304</v>
      </c>
      <c r="AG180" s="18" t="s">
        <v>304</v>
      </c>
      <c r="AH180" s="18" t="s">
        <v>304</v>
      </c>
    </row>
    <row r="181" spans="2:34" ht="15.75" hidden="1" customHeight="1">
      <c r="B181" s="18" t="s">
        <v>634</v>
      </c>
      <c r="C181" s="18" t="s">
        <v>34</v>
      </c>
      <c r="D181" s="18" t="s">
        <v>672</v>
      </c>
      <c r="E181" s="18" t="s">
        <v>41</v>
      </c>
      <c r="F181" s="18" t="s">
        <v>673</v>
      </c>
      <c r="G181" s="18" t="s">
        <v>42</v>
      </c>
      <c r="H181" s="18" t="s">
        <v>723</v>
      </c>
      <c r="I181" s="18" t="s">
        <v>724</v>
      </c>
      <c r="J181" s="18" t="s">
        <v>329</v>
      </c>
      <c r="K181" s="18" t="s">
        <v>676</v>
      </c>
      <c r="L181" s="18" t="s">
        <v>725</v>
      </c>
      <c r="M181" s="18" t="s">
        <v>304</v>
      </c>
      <c r="N181" s="18" t="s">
        <v>498</v>
      </c>
      <c r="O181" s="18" t="s">
        <v>304</v>
      </c>
      <c r="P181" s="18" t="s">
        <v>651</v>
      </c>
      <c r="Q181" s="18" t="s">
        <v>304</v>
      </c>
      <c r="R181" s="18" t="s">
        <v>726</v>
      </c>
      <c r="S181" s="18" t="s">
        <v>304</v>
      </c>
      <c r="T181" s="18" t="s">
        <v>3251</v>
      </c>
      <c r="U181" s="18" t="s">
        <v>3252</v>
      </c>
      <c r="V181" s="18" t="s">
        <v>3253</v>
      </c>
      <c r="W181" s="18" t="s">
        <v>3254</v>
      </c>
      <c r="X181" s="18" t="s">
        <v>3255</v>
      </c>
      <c r="Y181" s="18" t="s">
        <v>3256</v>
      </c>
      <c r="Z181" s="18" t="s">
        <v>3257</v>
      </c>
      <c r="AA181" s="18" t="s">
        <v>3258</v>
      </c>
      <c r="AB181" s="18" t="s">
        <v>3264</v>
      </c>
      <c r="AC181" s="18" t="s">
        <v>3260</v>
      </c>
      <c r="AD181" s="18" t="s">
        <v>3261</v>
      </c>
      <c r="AE181" s="18" t="s">
        <v>3264</v>
      </c>
      <c r="AF181" s="18" t="s">
        <v>304</v>
      </c>
      <c r="AG181" s="18" t="s">
        <v>304</v>
      </c>
      <c r="AH181" s="18" t="s">
        <v>304</v>
      </c>
    </row>
    <row r="182" spans="2:34" ht="15.75" hidden="1" customHeight="1">
      <c r="B182" s="18" t="s">
        <v>634</v>
      </c>
      <c r="C182" s="18" t="s">
        <v>34</v>
      </c>
      <c r="D182" s="18" t="s">
        <v>672</v>
      </c>
      <c r="E182" s="18" t="s">
        <v>41</v>
      </c>
      <c r="F182" s="18" t="s">
        <v>673</v>
      </c>
      <c r="G182" s="18" t="s">
        <v>42</v>
      </c>
      <c r="H182" s="18" t="s">
        <v>727</v>
      </c>
      <c r="I182" s="18" t="s">
        <v>728</v>
      </c>
      <c r="J182" s="18" t="s">
        <v>329</v>
      </c>
      <c r="K182" s="18" t="s">
        <v>676</v>
      </c>
      <c r="L182" s="18" t="s">
        <v>688</v>
      </c>
      <c r="M182" s="18" t="s">
        <v>304</v>
      </c>
      <c r="N182" s="18" t="s">
        <v>498</v>
      </c>
      <c r="O182" s="18" t="s">
        <v>304</v>
      </c>
      <c r="P182" s="18" t="s">
        <v>651</v>
      </c>
      <c r="Q182" s="18" t="s">
        <v>304</v>
      </c>
      <c r="R182" s="18" t="s">
        <v>729</v>
      </c>
      <c r="S182" s="18" t="s">
        <v>304</v>
      </c>
      <c r="T182" s="18" t="s">
        <v>3251</v>
      </c>
      <c r="U182" s="18" t="s">
        <v>3252</v>
      </c>
      <c r="V182" s="18" t="s">
        <v>3253</v>
      </c>
      <c r="W182" s="18" t="s">
        <v>3254</v>
      </c>
      <c r="X182" s="18" t="s">
        <v>3255</v>
      </c>
      <c r="Y182" s="18" t="s">
        <v>3256</v>
      </c>
      <c r="Z182" s="18" t="s">
        <v>3257</v>
      </c>
      <c r="AA182" s="18" t="s">
        <v>3258</v>
      </c>
      <c r="AB182" s="18" t="s">
        <v>3264</v>
      </c>
      <c r="AC182" s="18" t="s">
        <v>3260</v>
      </c>
      <c r="AD182" s="18" t="s">
        <v>3261</v>
      </c>
      <c r="AE182" s="18" t="s">
        <v>3264</v>
      </c>
      <c r="AF182" s="18" t="s">
        <v>304</v>
      </c>
      <c r="AG182" s="18" t="s">
        <v>304</v>
      </c>
      <c r="AH182" s="18" t="s">
        <v>304</v>
      </c>
    </row>
    <row r="183" spans="2:34" ht="15.75" hidden="1" customHeight="1">
      <c r="B183" s="18" t="s">
        <v>634</v>
      </c>
      <c r="C183" s="18" t="s">
        <v>34</v>
      </c>
      <c r="D183" s="18" t="s">
        <v>672</v>
      </c>
      <c r="E183" s="18" t="s">
        <v>41</v>
      </c>
      <c r="F183" s="18" t="s">
        <v>673</v>
      </c>
      <c r="G183" s="18" t="s">
        <v>42</v>
      </c>
      <c r="H183" s="18" t="s">
        <v>730</v>
      </c>
      <c r="I183" s="18" t="s">
        <v>731</v>
      </c>
      <c r="J183" s="18" t="s">
        <v>329</v>
      </c>
      <c r="K183" s="18" t="s">
        <v>676</v>
      </c>
      <c r="L183" s="18" t="s">
        <v>688</v>
      </c>
      <c r="M183" s="18" t="s">
        <v>304</v>
      </c>
      <c r="N183" s="18" t="s">
        <v>498</v>
      </c>
      <c r="O183" s="18" t="s">
        <v>304</v>
      </c>
      <c r="P183" s="18" t="s">
        <v>651</v>
      </c>
      <c r="Q183" s="18" t="s">
        <v>304</v>
      </c>
      <c r="R183" s="18" t="s">
        <v>732</v>
      </c>
      <c r="S183" s="18" t="s">
        <v>304</v>
      </c>
      <c r="T183" s="18" t="s">
        <v>3264</v>
      </c>
      <c r="U183" s="18" t="s">
        <v>3264</v>
      </c>
      <c r="V183" s="18" t="s">
        <v>3253</v>
      </c>
      <c r="W183" s="18" t="s">
        <v>3254</v>
      </c>
      <c r="X183" s="18" t="s">
        <v>3255</v>
      </c>
      <c r="Y183" s="18" t="s">
        <v>3256</v>
      </c>
      <c r="Z183" s="18" t="s">
        <v>3257</v>
      </c>
      <c r="AA183" s="18" t="s">
        <v>3258</v>
      </c>
      <c r="AB183" s="18" t="s">
        <v>3264</v>
      </c>
      <c r="AC183" s="18" t="s">
        <v>3260</v>
      </c>
      <c r="AD183" s="18" t="s">
        <v>3261</v>
      </c>
      <c r="AE183" s="18" t="s">
        <v>3264</v>
      </c>
      <c r="AF183" s="18" t="s">
        <v>304</v>
      </c>
      <c r="AG183" s="18" t="s">
        <v>304</v>
      </c>
      <c r="AH183" s="18" t="s">
        <v>304</v>
      </c>
    </row>
    <row r="184" spans="2:34" ht="15.75" hidden="1" customHeight="1">
      <c r="B184" s="18" t="s">
        <v>634</v>
      </c>
      <c r="C184" s="18" t="s">
        <v>34</v>
      </c>
      <c r="D184" s="18" t="s">
        <v>672</v>
      </c>
      <c r="E184" s="18" t="s">
        <v>41</v>
      </c>
      <c r="F184" s="18" t="s">
        <v>673</v>
      </c>
      <c r="G184" s="18" t="s">
        <v>42</v>
      </c>
      <c r="H184" s="18" t="s">
        <v>733</v>
      </c>
      <c r="I184" s="18" t="s">
        <v>734</v>
      </c>
      <c r="J184" s="18" t="s">
        <v>329</v>
      </c>
      <c r="K184" s="18" t="s">
        <v>683</v>
      </c>
      <c r="L184" s="18" t="s">
        <v>735</v>
      </c>
      <c r="M184" s="18" t="s">
        <v>304</v>
      </c>
      <c r="N184" s="18" t="s">
        <v>498</v>
      </c>
      <c r="O184" s="18" t="s">
        <v>304</v>
      </c>
      <c r="P184" s="18" t="s">
        <v>651</v>
      </c>
      <c r="Q184" s="18" t="s">
        <v>304</v>
      </c>
      <c r="R184" s="18" t="s">
        <v>736</v>
      </c>
      <c r="S184" s="18" t="s">
        <v>304</v>
      </c>
      <c r="T184" s="18" t="s">
        <v>3264</v>
      </c>
      <c r="U184" s="18" t="s">
        <v>3264</v>
      </c>
      <c r="V184" s="18" t="s">
        <v>3253</v>
      </c>
      <c r="W184" s="18" t="s">
        <v>3254</v>
      </c>
      <c r="X184" s="18" t="s">
        <v>3255</v>
      </c>
      <c r="Y184" s="18" t="s">
        <v>3256</v>
      </c>
      <c r="Z184" s="18" t="s">
        <v>3257</v>
      </c>
      <c r="AA184" s="18" t="s">
        <v>3258</v>
      </c>
      <c r="AB184" s="18" t="s">
        <v>3264</v>
      </c>
      <c r="AC184" s="18" t="s">
        <v>3260</v>
      </c>
      <c r="AD184" s="18" t="s">
        <v>3261</v>
      </c>
      <c r="AE184" s="18" t="s">
        <v>3264</v>
      </c>
      <c r="AF184" s="18" t="s">
        <v>304</v>
      </c>
      <c r="AG184" s="18" t="s">
        <v>304</v>
      </c>
      <c r="AH184" s="18" t="s">
        <v>304</v>
      </c>
    </row>
    <row r="185" spans="2:34" ht="15.75" hidden="1" customHeight="1">
      <c r="B185" s="18" t="s">
        <v>634</v>
      </c>
      <c r="C185" s="18" t="s">
        <v>34</v>
      </c>
      <c r="D185" s="18" t="s">
        <v>672</v>
      </c>
      <c r="E185" s="18" t="s">
        <v>41</v>
      </c>
      <c r="F185" s="18" t="s">
        <v>673</v>
      </c>
      <c r="G185" s="18" t="s">
        <v>42</v>
      </c>
      <c r="H185" s="18" t="s">
        <v>737</v>
      </c>
      <c r="I185" s="18" t="s">
        <v>738</v>
      </c>
      <c r="J185" s="18" t="s">
        <v>329</v>
      </c>
      <c r="K185" s="18" t="s">
        <v>683</v>
      </c>
      <c r="L185" s="18" t="s">
        <v>739</v>
      </c>
      <c r="M185" s="18" t="s">
        <v>304</v>
      </c>
      <c r="N185" s="18" t="s">
        <v>498</v>
      </c>
      <c r="O185" s="18" t="s">
        <v>304</v>
      </c>
      <c r="P185" s="18" t="s">
        <v>651</v>
      </c>
      <c r="Q185" s="18" t="s">
        <v>304</v>
      </c>
      <c r="R185" s="18" t="s">
        <v>740</v>
      </c>
      <c r="S185" s="18" t="s">
        <v>304</v>
      </c>
      <c r="T185" s="18" t="s">
        <v>3264</v>
      </c>
      <c r="U185" s="18" t="s">
        <v>3264</v>
      </c>
      <c r="V185" s="18" t="s">
        <v>3253</v>
      </c>
      <c r="W185" s="18" t="s">
        <v>3254</v>
      </c>
      <c r="X185" s="18" t="s">
        <v>3255</v>
      </c>
      <c r="Y185" s="18" t="s">
        <v>3256</v>
      </c>
      <c r="Z185" s="18" t="s">
        <v>3257</v>
      </c>
      <c r="AA185" s="18" t="s">
        <v>3258</v>
      </c>
      <c r="AB185" s="18" t="s">
        <v>3264</v>
      </c>
      <c r="AC185" s="18" t="s">
        <v>3260</v>
      </c>
      <c r="AD185" s="18" t="s">
        <v>3261</v>
      </c>
      <c r="AE185" s="18" t="s">
        <v>3264</v>
      </c>
      <c r="AF185" s="18" t="s">
        <v>304</v>
      </c>
      <c r="AG185" s="18" t="s">
        <v>304</v>
      </c>
      <c r="AH185" s="18" t="s">
        <v>304</v>
      </c>
    </row>
    <row r="186" spans="2:34" ht="15.75" hidden="1" customHeight="1">
      <c r="B186" s="18" t="s">
        <v>634</v>
      </c>
      <c r="C186" s="18" t="s">
        <v>34</v>
      </c>
      <c r="D186" s="18" t="s">
        <v>741</v>
      </c>
      <c r="E186" s="18" t="s">
        <v>43</v>
      </c>
      <c r="F186" s="18" t="s">
        <v>742</v>
      </c>
      <c r="G186" s="18" t="s">
        <v>44</v>
      </c>
      <c r="H186" s="18" t="s">
        <v>743</v>
      </c>
      <c r="I186" s="18" t="s">
        <v>744</v>
      </c>
      <c r="J186" s="18" t="s">
        <v>329</v>
      </c>
      <c r="K186" s="18" t="s">
        <v>709</v>
      </c>
      <c r="L186" s="18" t="s">
        <v>745</v>
      </c>
      <c r="M186" s="18" t="s">
        <v>304</v>
      </c>
      <c r="N186" s="18" t="s">
        <v>498</v>
      </c>
      <c r="O186" s="18" t="s">
        <v>304</v>
      </c>
      <c r="P186" s="18" t="s">
        <v>651</v>
      </c>
      <c r="Q186" s="18" t="s">
        <v>304</v>
      </c>
      <c r="R186" s="18" t="s">
        <v>746</v>
      </c>
      <c r="S186" s="18" t="s">
        <v>304</v>
      </c>
      <c r="T186" s="18" t="s">
        <v>3251</v>
      </c>
      <c r="U186" s="18" t="s">
        <v>3252</v>
      </c>
      <c r="V186" s="18" t="s">
        <v>3253</v>
      </c>
      <c r="W186" s="18" t="s">
        <v>3254</v>
      </c>
      <c r="X186" s="18" t="s">
        <v>3255</v>
      </c>
      <c r="Y186" s="18" t="s">
        <v>3256</v>
      </c>
      <c r="Z186" s="18" t="s">
        <v>3257</v>
      </c>
      <c r="AA186" s="18" t="s">
        <v>3258</v>
      </c>
      <c r="AB186" s="18" t="s">
        <v>3264</v>
      </c>
      <c r="AC186" s="18" t="s">
        <v>3260</v>
      </c>
      <c r="AD186" s="18" t="s">
        <v>3261</v>
      </c>
      <c r="AE186" s="18" t="s">
        <v>3264</v>
      </c>
      <c r="AF186" s="18" t="s">
        <v>304</v>
      </c>
      <c r="AG186" s="18" t="s">
        <v>304</v>
      </c>
      <c r="AH186" s="18" t="s">
        <v>304</v>
      </c>
    </row>
    <row r="187" spans="2:34" ht="15.75" hidden="1" customHeight="1">
      <c r="B187" s="18" t="s">
        <v>634</v>
      </c>
      <c r="C187" s="18" t="s">
        <v>34</v>
      </c>
      <c r="D187" s="18" t="s">
        <v>741</v>
      </c>
      <c r="E187" s="18" t="s">
        <v>43</v>
      </c>
      <c r="F187" s="18" t="s">
        <v>742</v>
      </c>
      <c r="G187" s="18" t="s">
        <v>44</v>
      </c>
      <c r="H187" s="18" t="s">
        <v>748</v>
      </c>
      <c r="I187" s="18" t="s">
        <v>749</v>
      </c>
      <c r="J187" s="18" t="s">
        <v>329</v>
      </c>
      <c r="K187" s="18" t="s">
        <v>709</v>
      </c>
      <c r="L187" s="18" t="s">
        <v>750</v>
      </c>
      <c r="M187" s="18" t="s">
        <v>304</v>
      </c>
      <c r="N187" s="18" t="s">
        <v>498</v>
      </c>
      <c r="O187" s="18" t="s">
        <v>304</v>
      </c>
      <c r="P187" s="18" t="s">
        <v>651</v>
      </c>
      <c r="Q187" s="18" t="s">
        <v>304</v>
      </c>
      <c r="R187" s="18" t="s">
        <v>752</v>
      </c>
      <c r="S187" s="18" t="s">
        <v>304</v>
      </c>
      <c r="T187" s="18" t="s">
        <v>3251</v>
      </c>
      <c r="U187" s="18" t="s">
        <v>3252</v>
      </c>
      <c r="V187" s="18" t="s">
        <v>3253</v>
      </c>
      <c r="W187" s="18" t="s">
        <v>3254</v>
      </c>
      <c r="X187" s="18" t="s">
        <v>3255</v>
      </c>
      <c r="Y187" s="18" t="s">
        <v>3256</v>
      </c>
      <c r="Z187" s="18" t="s">
        <v>3257</v>
      </c>
      <c r="AA187" s="18" t="s">
        <v>3258</v>
      </c>
      <c r="AB187" s="18" t="s">
        <v>3264</v>
      </c>
      <c r="AC187" s="18" t="s">
        <v>3260</v>
      </c>
      <c r="AD187" s="18" t="s">
        <v>3261</v>
      </c>
      <c r="AE187" s="18" t="s">
        <v>3264</v>
      </c>
      <c r="AF187" s="18" t="s">
        <v>304</v>
      </c>
      <c r="AG187" s="18" t="s">
        <v>304</v>
      </c>
      <c r="AH187" s="18" t="s">
        <v>304</v>
      </c>
    </row>
    <row r="188" spans="2:34" ht="15.75" hidden="1" customHeight="1">
      <c r="B188" s="18" t="s">
        <v>634</v>
      </c>
      <c r="C188" s="18" t="s">
        <v>34</v>
      </c>
      <c r="D188" s="18" t="s">
        <v>741</v>
      </c>
      <c r="E188" s="18" t="s">
        <v>43</v>
      </c>
      <c r="F188" s="18" t="s">
        <v>742</v>
      </c>
      <c r="G188" s="18" t="s">
        <v>44</v>
      </c>
      <c r="H188" s="18" t="s">
        <v>753</v>
      </c>
      <c r="I188" s="18" t="s">
        <v>754</v>
      </c>
      <c r="J188" s="18" t="s">
        <v>329</v>
      </c>
      <c r="K188" s="18" t="s">
        <v>709</v>
      </c>
      <c r="L188" s="18" t="s">
        <v>755</v>
      </c>
      <c r="M188" s="18" t="s">
        <v>304</v>
      </c>
      <c r="N188" s="18" t="s">
        <v>498</v>
      </c>
      <c r="O188" s="18" t="s">
        <v>304</v>
      </c>
      <c r="P188" s="18" t="s">
        <v>651</v>
      </c>
      <c r="Q188" s="18" t="s">
        <v>304</v>
      </c>
      <c r="R188" s="18" t="s">
        <v>757</v>
      </c>
      <c r="S188" s="18" t="s">
        <v>304</v>
      </c>
      <c r="T188" s="18" t="s">
        <v>3251</v>
      </c>
      <c r="U188" s="18" t="s">
        <v>3252</v>
      </c>
      <c r="V188" s="18" t="s">
        <v>3253</v>
      </c>
      <c r="W188" s="18" t="s">
        <v>3254</v>
      </c>
      <c r="X188" s="18" t="s">
        <v>3255</v>
      </c>
      <c r="Y188" s="18" t="s">
        <v>3256</v>
      </c>
      <c r="Z188" s="18" t="s">
        <v>3257</v>
      </c>
      <c r="AA188" s="18" t="s">
        <v>3258</v>
      </c>
      <c r="AB188" s="18" t="s">
        <v>3264</v>
      </c>
      <c r="AC188" s="18" t="s">
        <v>3260</v>
      </c>
      <c r="AD188" s="18" t="s">
        <v>3261</v>
      </c>
      <c r="AE188" s="18" t="s">
        <v>3264</v>
      </c>
      <c r="AF188" s="18" t="s">
        <v>304</v>
      </c>
      <c r="AG188" s="18" t="s">
        <v>304</v>
      </c>
      <c r="AH188" s="18" t="s">
        <v>304</v>
      </c>
    </row>
    <row r="189" spans="2:34" ht="15.75" hidden="1" customHeight="1">
      <c r="B189" s="18" t="s">
        <v>634</v>
      </c>
      <c r="C189" s="18" t="s">
        <v>34</v>
      </c>
      <c r="D189" s="18" t="s">
        <v>758</v>
      </c>
      <c r="E189" s="18" t="s">
        <v>45</v>
      </c>
      <c r="F189" s="18" t="s">
        <v>759</v>
      </c>
      <c r="G189" s="18" t="s">
        <v>46</v>
      </c>
      <c r="H189" s="18" t="s">
        <v>760</v>
      </c>
      <c r="I189" s="18" t="s">
        <v>761</v>
      </c>
      <c r="J189" s="18" t="s">
        <v>329</v>
      </c>
      <c r="K189" s="18" t="s">
        <v>388</v>
      </c>
      <c r="L189" s="18" t="s">
        <v>762</v>
      </c>
      <c r="M189" s="18" t="s">
        <v>304</v>
      </c>
      <c r="N189" s="18" t="s">
        <v>763</v>
      </c>
      <c r="O189" s="18" t="s">
        <v>304</v>
      </c>
      <c r="P189" s="18" t="s">
        <v>651</v>
      </c>
      <c r="Q189" s="18" t="s">
        <v>304</v>
      </c>
      <c r="R189" s="18" t="s">
        <v>301</v>
      </c>
      <c r="S189" s="18" t="s">
        <v>304</v>
      </c>
      <c r="T189" s="18" t="s">
        <v>3264</v>
      </c>
      <c r="U189" s="18" t="s">
        <v>3264</v>
      </c>
      <c r="V189" s="18" t="s">
        <v>3264</v>
      </c>
      <c r="W189" s="18" t="s">
        <v>3264</v>
      </c>
      <c r="X189" s="18" t="s">
        <v>3255</v>
      </c>
      <c r="Y189" s="18" t="s">
        <v>3256</v>
      </c>
      <c r="Z189" s="18" t="s">
        <v>3257</v>
      </c>
      <c r="AA189" s="18" t="s">
        <v>3258</v>
      </c>
      <c r="AB189" s="18" t="s">
        <v>3264</v>
      </c>
      <c r="AC189" s="18" t="s">
        <v>3260</v>
      </c>
      <c r="AD189" s="18" t="s">
        <v>3261</v>
      </c>
      <c r="AE189" s="18" t="s">
        <v>3264</v>
      </c>
      <c r="AF189" s="18" t="s">
        <v>304</v>
      </c>
      <c r="AG189" s="18" t="s">
        <v>304</v>
      </c>
      <c r="AH189" s="18" t="s">
        <v>304</v>
      </c>
    </row>
    <row r="190" spans="2:34" ht="15.75" hidden="1" customHeight="1">
      <c r="B190" s="18" t="s">
        <v>634</v>
      </c>
      <c r="C190" s="18" t="s">
        <v>34</v>
      </c>
      <c r="D190" s="18" t="s">
        <v>758</v>
      </c>
      <c r="E190" s="18" t="s">
        <v>45</v>
      </c>
      <c r="F190" s="18" t="s">
        <v>759</v>
      </c>
      <c r="G190" s="18" t="s">
        <v>46</v>
      </c>
      <c r="H190" s="18" t="s">
        <v>765</v>
      </c>
      <c r="I190" s="18" t="s">
        <v>766</v>
      </c>
      <c r="J190" s="18" t="s">
        <v>329</v>
      </c>
      <c r="K190" s="18" t="s">
        <v>388</v>
      </c>
      <c r="L190" s="18" t="s">
        <v>767</v>
      </c>
      <c r="M190" s="18" t="s">
        <v>304</v>
      </c>
      <c r="N190" s="18" t="s">
        <v>763</v>
      </c>
      <c r="O190" s="18" t="s">
        <v>304</v>
      </c>
      <c r="P190" s="18" t="s">
        <v>651</v>
      </c>
      <c r="Q190" s="18" t="s">
        <v>304</v>
      </c>
      <c r="R190" s="18" t="s">
        <v>301</v>
      </c>
      <c r="S190" s="18" t="s">
        <v>304</v>
      </c>
      <c r="T190" s="18" t="s">
        <v>3264</v>
      </c>
      <c r="U190" s="18" t="s">
        <v>3264</v>
      </c>
      <c r="V190" s="18" t="s">
        <v>3264</v>
      </c>
      <c r="W190" s="18" t="s">
        <v>3254</v>
      </c>
      <c r="X190" s="18" t="s">
        <v>3255</v>
      </c>
      <c r="Y190" s="18" t="s">
        <v>3256</v>
      </c>
      <c r="Z190" s="18" t="s">
        <v>3257</v>
      </c>
      <c r="AA190" s="18" t="s">
        <v>3258</v>
      </c>
      <c r="AB190" s="18" t="s">
        <v>3264</v>
      </c>
      <c r="AC190" s="18" t="s">
        <v>3260</v>
      </c>
      <c r="AD190" s="18" t="s">
        <v>3261</v>
      </c>
      <c r="AE190" s="18" t="s">
        <v>3264</v>
      </c>
      <c r="AF190" s="18" t="s">
        <v>304</v>
      </c>
      <c r="AG190" s="18" t="s">
        <v>304</v>
      </c>
      <c r="AH190" s="18" t="s">
        <v>304</v>
      </c>
    </row>
    <row r="191" spans="2:34" ht="15.75" hidden="1" customHeight="1">
      <c r="B191" s="18" t="s">
        <v>634</v>
      </c>
      <c r="C191" s="18" t="s">
        <v>34</v>
      </c>
      <c r="D191" s="18" t="s">
        <v>758</v>
      </c>
      <c r="E191" s="18" t="s">
        <v>45</v>
      </c>
      <c r="F191" s="18" t="s">
        <v>759</v>
      </c>
      <c r="G191" s="18" t="s">
        <v>46</v>
      </c>
      <c r="H191" s="18" t="s">
        <v>769</v>
      </c>
      <c r="I191" s="18" t="s">
        <v>770</v>
      </c>
      <c r="J191" s="18" t="s">
        <v>329</v>
      </c>
      <c r="K191" s="18" t="s">
        <v>388</v>
      </c>
      <c r="L191" s="18" t="s">
        <v>767</v>
      </c>
      <c r="M191" s="18" t="s">
        <v>304</v>
      </c>
      <c r="N191" s="18" t="s">
        <v>763</v>
      </c>
      <c r="O191" s="18" t="s">
        <v>304</v>
      </c>
      <c r="P191" s="18" t="s">
        <v>651</v>
      </c>
      <c r="Q191" s="18" t="s">
        <v>304</v>
      </c>
      <c r="R191" s="18" t="s">
        <v>301</v>
      </c>
      <c r="S191" s="18" t="s">
        <v>304</v>
      </c>
      <c r="T191" s="18" t="s">
        <v>3264</v>
      </c>
      <c r="U191" s="18" t="s">
        <v>3264</v>
      </c>
      <c r="V191" s="18" t="s">
        <v>3264</v>
      </c>
      <c r="W191" s="18" t="s">
        <v>3264</v>
      </c>
      <c r="X191" s="18" t="s">
        <v>3255</v>
      </c>
      <c r="Y191" s="18" t="s">
        <v>3256</v>
      </c>
      <c r="Z191" s="18" t="s">
        <v>3257</v>
      </c>
      <c r="AA191" s="18" t="s">
        <v>3258</v>
      </c>
      <c r="AB191" s="18" t="s">
        <v>3264</v>
      </c>
      <c r="AC191" s="18" t="s">
        <v>3260</v>
      </c>
      <c r="AD191" s="18" t="s">
        <v>3261</v>
      </c>
      <c r="AE191" s="18" t="s">
        <v>3264</v>
      </c>
      <c r="AF191" s="18" t="s">
        <v>304</v>
      </c>
      <c r="AG191" s="18" t="s">
        <v>304</v>
      </c>
      <c r="AH191" s="18" t="s">
        <v>304</v>
      </c>
    </row>
    <row r="192" spans="2:34" ht="15.75" hidden="1" customHeight="1">
      <c r="B192" s="18" t="s">
        <v>634</v>
      </c>
      <c r="C192" s="18" t="s">
        <v>34</v>
      </c>
      <c r="D192" s="18" t="s">
        <v>758</v>
      </c>
      <c r="E192" s="18" t="s">
        <v>45</v>
      </c>
      <c r="F192" s="18" t="s">
        <v>759</v>
      </c>
      <c r="G192" s="18" t="s">
        <v>46</v>
      </c>
      <c r="H192" s="18" t="s">
        <v>772</v>
      </c>
      <c r="I192" s="18" t="s">
        <v>773</v>
      </c>
      <c r="J192" s="18" t="s">
        <v>329</v>
      </c>
      <c r="K192" s="18" t="s">
        <v>388</v>
      </c>
      <c r="L192" s="18" t="s">
        <v>767</v>
      </c>
      <c r="M192" s="18" t="s">
        <v>304</v>
      </c>
      <c r="N192" s="18" t="s">
        <v>763</v>
      </c>
      <c r="O192" s="18" t="s">
        <v>304</v>
      </c>
      <c r="P192" s="18" t="s">
        <v>651</v>
      </c>
      <c r="Q192" s="18" t="s">
        <v>304</v>
      </c>
      <c r="R192" s="18" t="s">
        <v>301</v>
      </c>
      <c r="S192" s="18" t="s">
        <v>304</v>
      </c>
      <c r="T192" s="18" t="s">
        <v>3264</v>
      </c>
      <c r="U192" s="18" t="s">
        <v>3264</v>
      </c>
      <c r="V192" s="18" t="s">
        <v>3264</v>
      </c>
      <c r="W192" s="18" t="s">
        <v>3254</v>
      </c>
      <c r="X192" s="18" t="s">
        <v>3255</v>
      </c>
      <c r="Y192" s="18" t="s">
        <v>3256</v>
      </c>
      <c r="Z192" s="18" t="s">
        <v>3257</v>
      </c>
      <c r="AA192" s="18" t="s">
        <v>3258</v>
      </c>
      <c r="AB192" s="18" t="s">
        <v>3264</v>
      </c>
      <c r="AC192" s="18" t="s">
        <v>3260</v>
      </c>
      <c r="AD192" s="18" t="s">
        <v>3261</v>
      </c>
      <c r="AE192" s="18" t="s">
        <v>3264</v>
      </c>
      <c r="AF192" s="18" t="s">
        <v>304</v>
      </c>
      <c r="AG192" s="18" t="s">
        <v>304</v>
      </c>
      <c r="AH192" s="18" t="s">
        <v>304</v>
      </c>
    </row>
    <row r="193" spans="2:34" ht="15.75" hidden="1" customHeight="1">
      <c r="B193" s="18" t="s">
        <v>634</v>
      </c>
      <c r="C193" s="18" t="s">
        <v>34</v>
      </c>
      <c r="D193" s="18" t="s">
        <v>758</v>
      </c>
      <c r="E193" s="18" t="s">
        <v>45</v>
      </c>
      <c r="F193" s="18" t="s">
        <v>759</v>
      </c>
      <c r="G193" s="18" t="s">
        <v>46</v>
      </c>
      <c r="H193" s="18" t="s">
        <v>775</v>
      </c>
      <c r="I193" s="18" t="s">
        <v>776</v>
      </c>
      <c r="J193" s="18" t="s">
        <v>329</v>
      </c>
      <c r="K193" s="18" t="s">
        <v>388</v>
      </c>
      <c r="L193" s="18" t="s">
        <v>767</v>
      </c>
      <c r="M193" s="18" t="s">
        <v>304</v>
      </c>
      <c r="N193" s="18" t="s">
        <v>763</v>
      </c>
      <c r="O193" s="18" t="s">
        <v>304</v>
      </c>
      <c r="P193" s="18" t="s">
        <v>651</v>
      </c>
      <c r="Q193" s="18" t="s">
        <v>304</v>
      </c>
      <c r="R193" s="18" t="s">
        <v>301</v>
      </c>
      <c r="S193" s="18" t="s">
        <v>304</v>
      </c>
      <c r="T193" s="18" t="s">
        <v>3264</v>
      </c>
      <c r="U193" s="18" t="s">
        <v>3264</v>
      </c>
      <c r="V193" s="18" t="s">
        <v>3253</v>
      </c>
      <c r="W193" s="18" t="s">
        <v>3254</v>
      </c>
      <c r="X193" s="18" t="s">
        <v>3255</v>
      </c>
      <c r="Y193" s="18" t="s">
        <v>3256</v>
      </c>
      <c r="Z193" s="18" t="s">
        <v>3257</v>
      </c>
      <c r="AA193" s="18" t="s">
        <v>3258</v>
      </c>
      <c r="AB193" s="18" t="s">
        <v>3264</v>
      </c>
      <c r="AC193" s="18" t="s">
        <v>3260</v>
      </c>
      <c r="AD193" s="18" t="s">
        <v>3261</v>
      </c>
      <c r="AE193" s="18" t="s">
        <v>3264</v>
      </c>
      <c r="AF193" s="18" t="s">
        <v>304</v>
      </c>
      <c r="AG193" s="18" t="s">
        <v>304</v>
      </c>
      <c r="AH193" s="18" t="s">
        <v>304</v>
      </c>
    </row>
    <row r="194" spans="2:34" ht="15.75" hidden="1" customHeight="1">
      <c r="B194" s="18" t="s">
        <v>634</v>
      </c>
      <c r="C194" s="18" t="s">
        <v>34</v>
      </c>
      <c r="D194" s="18" t="s">
        <v>758</v>
      </c>
      <c r="E194" s="18" t="s">
        <v>45</v>
      </c>
      <c r="F194" s="18" t="s">
        <v>759</v>
      </c>
      <c r="G194" s="18" t="s">
        <v>46</v>
      </c>
      <c r="H194" s="18" t="s">
        <v>778</v>
      </c>
      <c r="I194" s="18" t="s">
        <v>779</v>
      </c>
      <c r="J194" s="18" t="s">
        <v>329</v>
      </c>
      <c r="K194" s="18" t="s">
        <v>388</v>
      </c>
      <c r="L194" s="18" t="s">
        <v>767</v>
      </c>
      <c r="M194" s="18" t="s">
        <v>304</v>
      </c>
      <c r="N194" s="18" t="s">
        <v>763</v>
      </c>
      <c r="O194" s="18" t="s">
        <v>304</v>
      </c>
      <c r="P194" s="18" t="s">
        <v>651</v>
      </c>
      <c r="Q194" s="18" t="s">
        <v>304</v>
      </c>
      <c r="R194" s="18" t="s">
        <v>301</v>
      </c>
      <c r="S194" s="18" t="s">
        <v>304</v>
      </c>
      <c r="T194" s="18" t="s">
        <v>3264</v>
      </c>
      <c r="U194" s="18" t="s">
        <v>3264</v>
      </c>
      <c r="V194" s="18" t="s">
        <v>3264</v>
      </c>
      <c r="W194" s="18" t="s">
        <v>3254</v>
      </c>
      <c r="X194" s="18" t="s">
        <v>3255</v>
      </c>
      <c r="Y194" s="18" t="s">
        <v>3256</v>
      </c>
      <c r="Z194" s="18" t="s">
        <v>3257</v>
      </c>
      <c r="AA194" s="18" t="s">
        <v>3258</v>
      </c>
      <c r="AB194" s="18" t="s">
        <v>3264</v>
      </c>
      <c r="AC194" s="18" t="s">
        <v>3260</v>
      </c>
      <c r="AD194" s="18" t="s">
        <v>3261</v>
      </c>
      <c r="AE194" s="18" t="s">
        <v>3264</v>
      </c>
      <c r="AF194" s="18" t="s">
        <v>304</v>
      </c>
      <c r="AG194" s="18" t="s">
        <v>304</v>
      </c>
      <c r="AH194" s="18" t="s">
        <v>304</v>
      </c>
    </row>
    <row r="195" spans="2:34" ht="15.75" hidden="1" customHeight="1">
      <c r="B195" s="18" t="s">
        <v>634</v>
      </c>
      <c r="C195" s="18" t="s">
        <v>34</v>
      </c>
      <c r="D195" s="18" t="s">
        <v>758</v>
      </c>
      <c r="E195" s="18" t="s">
        <v>45</v>
      </c>
      <c r="F195" s="18" t="s">
        <v>759</v>
      </c>
      <c r="G195" s="18" t="s">
        <v>46</v>
      </c>
      <c r="H195" s="18" t="s">
        <v>781</v>
      </c>
      <c r="I195" s="18" t="s">
        <v>782</v>
      </c>
      <c r="J195" s="18" t="s">
        <v>329</v>
      </c>
      <c r="K195" s="18" t="s">
        <v>388</v>
      </c>
      <c r="L195" s="18" t="s">
        <v>767</v>
      </c>
      <c r="M195" s="18" t="s">
        <v>304</v>
      </c>
      <c r="N195" s="18" t="s">
        <v>763</v>
      </c>
      <c r="O195" s="18" t="s">
        <v>304</v>
      </c>
      <c r="P195" s="18" t="s">
        <v>651</v>
      </c>
      <c r="Q195" s="18" t="s">
        <v>304</v>
      </c>
      <c r="R195" s="18" t="s">
        <v>301</v>
      </c>
      <c r="S195" s="18" t="s">
        <v>304</v>
      </c>
      <c r="T195" s="18" t="s">
        <v>3264</v>
      </c>
      <c r="U195" s="18" t="s">
        <v>3264</v>
      </c>
      <c r="V195" s="18" t="s">
        <v>3264</v>
      </c>
      <c r="W195" s="18" t="s">
        <v>3264</v>
      </c>
      <c r="X195" s="18" t="s">
        <v>3255</v>
      </c>
      <c r="Y195" s="18" t="s">
        <v>3256</v>
      </c>
      <c r="Z195" s="18" t="s">
        <v>3257</v>
      </c>
      <c r="AA195" s="18" t="s">
        <v>3258</v>
      </c>
      <c r="AB195" s="18" t="s">
        <v>3264</v>
      </c>
      <c r="AC195" s="18" t="s">
        <v>3260</v>
      </c>
      <c r="AD195" s="18" t="s">
        <v>3261</v>
      </c>
      <c r="AE195" s="18" t="s">
        <v>3264</v>
      </c>
      <c r="AF195" s="18" t="s">
        <v>304</v>
      </c>
      <c r="AG195" s="18" t="s">
        <v>304</v>
      </c>
      <c r="AH195" s="18" t="s">
        <v>304</v>
      </c>
    </row>
    <row r="196" spans="2:34" ht="15.75" hidden="1" customHeight="1">
      <c r="B196" s="18" t="s">
        <v>634</v>
      </c>
      <c r="C196" s="18" t="s">
        <v>34</v>
      </c>
      <c r="D196" s="18" t="s">
        <v>758</v>
      </c>
      <c r="E196" s="18" t="s">
        <v>45</v>
      </c>
      <c r="F196" s="18" t="s">
        <v>759</v>
      </c>
      <c r="G196" s="18" t="s">
        <v>46</v>
      </c>
      <c r="H196" s="18" t="s">
        <v>784</v>
      </c>
      <c r="I196" s="18" t="s">
        <v>785</v>
      </c>
      <c r="J196" s="18" t="s">
        <v>329</v>
      </c>
      <c r="K196" s="18" t="s">
        <v>388</v>
      </c>
      <c r="L196" s="18" t="s">
        <v>767</v>
      </c>
      <c r="M196" s="18" t="s">
        <v>304</v>
      </c>
      <c r="N196" s="18" t="s">
        <v>763</v>
      </c>
      <c r="O196" s="18" t="s">
        <v>304</v>
      </c>
      <c r="P196" s="18" t="s">
        <v>651</v>
      </c>
      <c r="Q196" s="18" t="s">
        <v>304</v>
      </c>
      <c r="R196" s="18" t="s">
        <v>301</v>
      </c>
      <c r="S196" s="18" t="s">
        <v>304</v>
      </c>
      <c r="T196" s="18" t="s">
        <v>3264</v>
      </c>
      <c r="U196" s="18" t="s">
        <v>3264</v>
      </c>
      <c r="V196" s="18" t="s">
        <v>3264</v>
      </c>
      <c r="W196" s="18" t="s">
        <v>3264</v>
      </c>
      <c r="X196" s="18" t="s">
        <v>3255</v>
      </c>
      <c r="Y196" s="18" t="s">
        <v>3256</v>
      </c>
      <c r="Z196" s="18" t="s">
        <v>3257</v>
      </c>
      <c r="AA196" s="18" t="s">
        <v>3258</v>
      </c>
      <c r="AB196" s="18" t="s">
        <v>3264</v>
      </c>
      <c r="AC196" s="18" t="s">
        <v>3260</v>
      </c>
      <c r="AD196" s="18" t="s">
        <v>3261</v>
      </c>
      <c r="AE196" s="18" t="s">
        <v>3264</v>
      </c>
      <c r="AF196" s="18" t="s">
        <v>304</v>
      </c>
      <c r="AG196" s="18" t="s">
        <v>304</v>
      </c>
      <c r="AH196" s="18" t="s">
        <v>304</v>
      </c>
    </row>
    <row r="197" spans="2:34" ht="15.75" hidden="1" customHeight="1">
      <c r="B197" s="18" t="s">
        <v>634</v>
      </c>
      <c r="C197" s="18" t="s">
        <v>34</v>
      </c>
      <c r="D197" s="18" t="s">
        <v>758</v>
      </c>
      <c r="E197" s="18" t="s">
        <v>45</v>
      </c>
      <c r="F197" s="18" t="s">
        <v>759</v>
      </c>
      <c r="G197" s="18" t="s">
        <v>46</v>
      </c>
      <c r="H197" s="18" t="s">
        <v>787</v>
      </c>
      <c r="I197" s="18" t="s">
        <v>788</v>
      </c>
      <c r="J197" s="18" t="s">
        <v>329</v>
      </c>
      <c r="K197" s="18" t="s">
        <v>388</v>
      </c>
      <c r="L197" s="18" t="s">
        <v>767</v>
      </c>
      <c r="M197" s="18" t="s">
        <v>304</v>
      </c>
      <c r="N197" s="18" t="s">
        <v>763</v>
      </c>
      <c r="O197" s="18" t="s">
        <v>304</v>
      </c>
      <c r="P197" s="18" t="s">
        <v>651</v>
      </c>
      <c r="Q197" s="18" t="s">
        <v>304</v>
      </c>
      <c r="R197" s="18" t="s">
        <v>301</v>
      </c>
      <c r="S197" s="18" t="s">
        <v>304</v>
      </c>
      <c r="T197" s="18" t="s">
        <v>3264</v>
      </c>
      <c r="U197" s="18" t="s">
        <v>3264</v>
      </c>
      <c r="V197" s="18" t="s">
        <v>3264</v>
      </c>
      <c r="W197" s="18" t="s">
        <v>3264</v>
      </c>
      <c r="X197" s="18" t="s">
        <v>3255</v>
      </c>
      <c r="Y197" s="18" t="s">
        <v>3256</v>
      </c>
      <c r="Z197" s="18" t="s">
        <v>3257</v>
      </c>
      <c r="AA197" s="18" t="s">
        <v>3258</v>
      </c>
      <c r="AB197" s="18" t="s">
        <v>3264</v>
      </c>
      <c r="AC197" s="18" t="s">
        <v>3260</v>
      </c>
      <c r="AD197" s="18" t="s">
        <v>3261</v>
      </c>
      <c r="AE197" s="18" t="s">
        <v>3264</v>
      </c>
      <c r="AF197" s="18" t="s">
        <v>304</v>
      </c>
      <c r="AG197" s="18" t="s">
        <v>304</v>
      </c>
      <c r="AH197" s="18" t="s">
        <v>304</v>
      </c>
    </row>
    <row r="198" spans="2:34" ht="15.75" hidden="1" customHeight="1">
      <c r="B198" s="18" t="s">
        <v>634</v>
      </c>
      <c r="C198" s="18" t="s">
        <v>34</v>
      </c>
      <c r="D198" s="18" t="s">
        <v>758</v>
      </c>
      <c r="E198" s="18" t="s">
        <v>45</v>
      </c>
      <c r="F198" s="18" t="s">
        <v>759</v>
      </c>
      <c r="G198" s="18" t="s">
        <v>46</v>
      </c>
      <c r="H198" s="18" t="s">
        <v>790</v>
      </c>
      <c r="I198" s="18" t="s">
        <v>791</v>
      </c>
      <c r="J198" s="18" t="s">
        <v>329</v>
      </c>
      <c r="K198" s="18" t="s">
        <v>388</v>
      </c>
      <c r="L198" s="18" t="s">
        <v>767</v>
      </c>
      <c r="M198" s="18" t="s">
        <v>304</v>
      </c>
      <c r="N198" s="18" t="s">
        <v>763</v>
      </c>
      <c r="O198" s="18" t="s">
        <v>304</v>
      </c>
      <c r="P198" s="18" t="s">
        <v>651</v>
      </c>
      <c r="Q198" s="18" t="s">
        <v>304</v>
      </c>
      <c r="R198" s="18"/>
      <c r="S198" s="18" t="s">
        <v>304</v>
      </c>
      <c r="T198" s="18" t="s">
        <v>3264</v>
      </c>
      <c r="U198" s="18" t="s">
        <v>3264</v>
      </c>
      <c r="V198" s="18" t="s">
        <v>3264</v>
      </c>
      <c r="W198" s="18" t="s">
        <v>3264</v>
      </c>
      <c r="X198" s="18" t="s">
        <v>3255</v>
      </c>
      <c r="Y198" s="18" t="s">
        <v>3256</v>
      </c>
      <c r="Z198" s="18" t="s">
        <v>3257</v>
      </c>
      <c r="AA198" s="18" t="s">
        <v>3258</v>
      </c>
      <c r="AB198" s="18" t="s">
        <v>3264</v>
      </c>
      <c r="AC198" s="18" t="s">
        <v>3260</v>
      </c>
      <c r="AD198" s="18" t="s">
        <v>3261</v>
      </c>
      <c r="AE198" s="18" t="s">
        <v>3264</v>
      </c>
      <c r="AF198" s="18" t="s">
        <v>304</v>
      </c>
      <c r="AG198" s="18" t="s">
        <v>304</v>
      </c>
      <c r="AH198" s="18" t="s">
        <v>304</v>
      </c>
    </row>
    <row r="199" spans="2:34" ht="15.75" hidden="1" customHeight="1">
      <c r="B199" s="18" t="s">
        <v>634</v>
      </c>
      <c r="C199" s="18" t="s">
        <v>34</v>
      </c>
      <c r="D199" s="18" t="s">
        <v>758</v>
      </c>
      <c r="E199" s="18" t="s">
        <v>45</v>
      </c>
      <c r="F199" s="18" t="s">
        <v>759</v>
      </c>
      <c r="G199" s="18" t="s">
        <v>46</v>
      </c>
      <c r="H199" s="18" t="s">
        <v>794</v>
      </c>
      <c r="I199" s="18" t="s">
        <v>795</v>
      </c>
      <c r="J199" s="18" t="s">
        <v>329</v>
      </c>
      <c r="K199" s="18" t="s">
        <v>388</v>
      </c>
      <c r="L199" s="18" t="s">
        <v>767</v>
      </c>
      <c r="M199" s="18" t="s">
        <v>304</v>
      </c>
      <c r="N199" s="18" t="s">
        <v>498</v>
      </c>
      <c r="O199" s="18" t="s">
        <v>304</v>
      </c>
      <c r="P199" s="18" t="s">
        <v>651</v>
      </c>
      <c r="Q199" s="18" t="s">
        <v>304</v>
      </c>
      <c r="R199" s="18" t="s">
        <v>796</v>
      </c>
      <c r="S199" s="18" t="s">
        <v>304</v>
      </c>
      <c r="T199" s="18" t="s">
        <v>3264</v>
      </c>
      <c r="U199" s="18" t="s">
        <v>3252</v>
      </c>
      <c r="V199" s="18" t="s">
        <v>3253</v>
      </c>
      <c r="W199" s="18" t="s">
        <v>3254</v>
      </c>
      <c r="X199" s="18" t="s">
        <v>3255</v>
      </c>
      <c r="Y199" s="18" t="s">
        <v>3256</v>
      </c>
      <c r="Z199" s="18" t="s">
        <v>3257</v>
      </c>
      <c r="AA199" s="18" t="s">
        <v>3258</v>
      </c>
      <c r="AB199" s="18" t="s">
        <v>3264</v>
      </c>
      <c r="AC199" s="18" t="s">
        <v>3260</v>
      </c>
      <c r="AD199" s="18" t="s">
        <v>3261</v>
      </c>
      <c r="AE199" s="18" t="s">
        <v>3264</v>
      </c>
      <c r="AF199" s="18" t="s">
        <v>304</v>
      </c>
      <c r="AG199" s="18" t="s">
        <v>304</v>
      </c>
      <c r="AH199" s="18" t="s">
        <v>304</v>
      </c>
    </row>
    <row r="200" spans="2:34" ht="15.75" hidden="1" customHeight="1">
      <c r="B200" s="18" t="s">
        <v>634</v>
      </c>
      <c r="C200" s="18" t="s">
        <v>34</v>
      </c>
      <c r="D200" s="18" t="s">
        <v>798</v>
      </c>
      <c r="E200" s="18" t="s">
        <v>47</v>
      </c>
      <c r="F200" s="18" t="s">
        <v>799</v>
      </c>
      <c r="G200" s="18" t="s">
        <v>48</v>
      </c>
      <c r="H200" s="18" t="s">
        <v>800</v>
      </c>
      <c r="I200" s="18" t="s">
        <v>801</v>
      </c>
      <c r="J200" s="18" t="s">
        <v>329</v>
      </c>
      <c r="K200" s="18" t="s">
        <v>802</v>
      </c>
      <c r="L200" s="18" t="s">
        <v>803</v>
      </c>
      <c r="M200" s="18" t="s">
        <v>304</v>
      </c>
      <c r="N200" s="18" t="s">
        <v>804</v>
      </c>
      <c r="O200" s="18" t="s">
        <v>304</v>
      </c>
      <c r="P200" s="18" t="s">
        <v>651</v>
      </c>
      <c r="Q200" s="18" t="s">
        <v>304</v>
      </c>
      <c r="R200" s="18"/>
      <c r="S200" s="18" t="s">
        <v>304</v>
      </c>
      <c r="T200" s="18" t="s">
        <v>3264</v>
      </c>
      <c r="U200" s="18" t="s">
        <v>3264</v>
      </c>
      <c r="V200" s="18" t="s">
        <v>3253</v>
      </c>
      <c r="W200" s="18" t="s">
        <v>3254</v>
      </c>
      <c r="X200" s="18" t="s">
        <v>3255</v>
      </c>
      <c r="Y200" s="18" t="s">
        <v>3256</v>
      </c>
      <c r="Z200" s="18" t="s">
        <v>3257</v>
      </c>
      <c r="AA200" s="18" t="s">
        <v>3258</v>
      </c>
      <c r="AB200" s="18" t="s">
        <v>3264</v>
      </c>
      <c r="AC200" s="18" t="s">
        <v>3264</v>
      </c>
      <c r="AD200" s="18" t="s">
        <v>3261</v>
      </c>
      <c r="AE200" s="18" t="s">
        <v>3264</v>
      </c>
      <c r="AF200" s="18" t="s">
        <v>304</v>
      </c>
      <c r="AG200" s="18" t="s">
        <v>304</v>
      </c>
      <c r="AH200" s="18" t="s">
        <v>304</v>
      </c>
    </row>
    <row r="201" spans="2:34" ht="15.75" hidden="1" customHeight="1">
      <c r="B201" s="18" t="s">
        <v>634</v>
      </c>
      <c r="C201" s="18" t="s">
        <v>34</v>
      </c>
      <c r="D201" s="18" t="s">
        <v>806</v>
      </c>
      <c r="E201" s="18" t="s">
        <v>49</v>
      </c>
      <c r="F201" s="18" t="s">
        <v>807</v>
      </c>
      <c r="G201" s="18" t="s">
        <v>50</v>
      </c>
      <c r="H201" s="18" t="s">
        <v>808</v>
      </c>
      <c r="I201" s="18" t="s">
        <v>809</v>
      </c>
      <c r="J201" s="18" t="s">
        <v>329</v>
      </c>
      <c r="K201" s="18" t="s">
        <v>810</v>
      </c>
      <c r="L201" s="18" t="s">
        <v>811</v>
      </c>
      <c r="M201" s="18" t="s">
        <v>304</v>
      </c>
      <c r="N201" s="18" t="s">
        <v>812</v>
      </c>
      <c r="O201" s="18" t="s">
        <v>304</v>
      </c>
      <c r="P201" s="18" t="s">
        <v>651</v>
      </c>
      <c r="Q201" s="18" t="s">
        <v>304</v>
      </c>
      <c r="R201" s="18"/>
      <c r="S201" s="18" t="s">
        <v>304</v>
      </c>
      <c r="T201" s="18" t="s">
        <v>3264</v>
      </c>
      <c r="U201" s="18" t="s">
        <v>3264</v>
      </c>
      <c r="V201" s="18" t="s">
        <v>3264</v>
      </c>
      <c r="W201" s="18" t="s">
        <v>3264</v>
      </c>
      <c r="X201" s="18" t="s">
        <v>3255</v>
      </c>
      <c r="Y201" s="18" t="s">
        <v>3256</v>
      </c>
      <c r="Z201" s="18" t="s">
        <v>3257</v>
      </c>
      <c r="AA201" s="18" t="s">
        <v>3258</v>
      </c>
      <c r="AB201" s="18" t="s">
        <v>3264</v>
      </c>
      <c r="AC201" s="18" t="s">
        <v>3260</v>
      </c>
      <c r="AD201" s="18" t="s">
        <v>3261</v>
      </c>
      <c r="AE201" s="18" t="s">
        <v>3264</v>
      </c>
      <c r="AF201" s="18" t="s">
        <v>304</v>
      </c>
      <c r="AG201" s="18" t="s">
        <v>304</v>
      </c>
      <c r="AH201" s="18" t="s">
        <v>304</v>
      </c>
    </row>
    <row r="202" spans="2:34" ht="15.75" hidden="1" customHeight="1">
      <c r="B202" s="18" t="s">
        <v>634</v>
      </c>
      <c r="C202" s="18" t="s">
        <v>34</v>
      </c>
      <c r="D202" s="18" t="s">
        <v>806</v>
      </c>
      <c r="E202" s="18" t="s">
        <v>49</v>
      </c>
      <c r="F202" s="18" t="s">
        <v>807</v>
      </c>
      <c r="G202" s="18" t="s">
        <v>50</v>
      </c>
      <c r="H202" s="18" t="s">
        <v>814</v>
      </c>
      <c r="I202" s="18" t="s">
        <v>815</v>
      </c>
      <c r="J202" s="18" t="s">
        <v>329</v>
      </c>
      <c r="K202" s="18" t="s">
        <v>810</v>
      </c>
      <c r="L202" s="18" t="s">
        <v>811</v>
      </c>
      <c r="M202" s="18" t="s">
        <v>304</v>
      </c>
      <c r="N202" s="18" t="s">
        <v>812</v>
      </c>
      <c r="O202" s="18" t="s">
        <v>304</v>
      </c>
      <c r="P202" s="18" t="s">
        <v>651</v>
      </c>
      <c r="Q202" s="18" t="s">
        <v>304</v>
      </c>
      <c r="R202" s="18"/>
      <c r="S202" s="18" t="s">
        <v>304</v>
      </c>
      <c r="T202" s="18" t="s">
        <v>3264</v>
      </c>
      <c r="U202" s="18" t="s">
        <v>3264</v>
      </c>
      <c r="V202" s="18" t="s">
        <v>3264</v>
      </c>
      <c r="W202" s="18" t="s">
        <v>3254</v>
      </c>
      <c r="X202" s="18" t="s">
        <v>3255</v>
      </c>
      <c r="Y202" s="18" t="s">
        <v>3256</v>
      </c>
      <c r="Z202" s="18" t="s">
        <v>3257</v>
      </c>
      <c r="AA202" s="18" t="s">
        <v>3258</v>
      </c>
      <c r="AB202" s="18" t="s">
        <v>3264</v>
      </c>
      <c r="AC202" s="18" t="s">
        <v>3260</v>
      </c>
      <c r="AD202" s="18" t="s">
        <v>3261</v>
      </c>
      <c r="AE202" s="18" t="s">
        <v>3264</v>
      </c>
      <c r="AF202" s="18" t="s">
        <v>304</v>
      </c>
      <c r="AG202" s="18" t="s">
        <v>304</v>
      </c>
      <c r="AH202" s="18" t="s">
        <v>304</v>
      </c>
    </row>
    <row r="203" spans="2:34" ht="15.75" hidden="1" customHeight="1">
      <c r="B203" s="18" t="s">
        <v>634</v>
      </c>
      <c r="C203" s="18" t="s">
        <v>34</v>
      </c>
      <c r="D203" s="18" t="s">
        <v>817</v>
      </c>
      <c r="E203" s="18" t="s">
        <v>51</v>
      </c>
      <c r="F203" s="18" t="s">
        <v>818</v>
      </c>
      <c r="G203" s="18" t="s">
        <v>52</v>
      </c>
      <c r="H203" s="18" t="s">
        <v>819</v>
      </c>
      <c r="I203" s="18" t="s">
        <v>820</v>
      </c>
      <c r="J203" s="18" t="s">
        <v>329</v>
      </c>
      <c r="K203" s="18" t="s">
        <v>821</v>
      </c>
      <c r="L203" s="18" t="s">
        <v>822</v>
      </c>
      <c r="M203" s="18" t="s">
        <v>304</v>
      </c>
      <c r="N203" s="18" t="s">
        <v>804</v>
      </c>
      <c r="O203" s="18" t="s">
        <v>304</v>
      </c>
      <c r="P203" s="18" t="s">
        <v>651</v>
      </c>
      <c r="Q203" s="18" t="s">
        <v>304</v>
      </c>
      <c r="R203" s="18"/>
      <c r="S203" s="18" t="s">
        <v>304</v>
      </c>
      <c r="T203" s="18" t="s">
        <v>3264</v>
      </c>
      <c r="U203" s="18" t="s">
        <v>3264</v>
      </c>
      <c r="V203" s="18" t="s">
        <v>3264</v>
      </c>
      <c r="W203" s="18" t="s">
        <v>3264</v>
      </c>
      <c r="X203" s="18" t="s">
        <v>3255</v>
      </c>
      <c r="Y203" s="18" t="s">
        <v>3256</v>
      </c>
      <c r="Z203" s="18" t="s">
        <v>3257</v>
      </c>
      <c r="AA203" s="18" t="s">
        <v>3258</v>
      </c>
      <c r="AB203" s="18" t="s">
        <v>3264</v>
      </c>
      <c r="AC203" s="18" t="s">
        <v>3260</v>
      </c>
      <c r="AD203" s="18" t="s">
        <v>3261</v>
      </c>
      <c r="AE203" s="18" t="s">
        <v>3264</v>
      </c>
      <c r="AF203" s="18" t="s">
        <v>304</v>
      </c>
      <c r="AG203" s="18" t="s">
        <v>304</v>
      </c>
      <c r="AH203" s="18" t="s">
        <v>304</v>
      </c>
    </row>
    <row r="204" spans="2:34" ht="15.75" hidden="1" customHeight="1">
      <c r="B204" s="18" t="s">
        <v>634</v>
      </c>
      <c r="C204" s="18" t="s">
        <v>34</v>
      </c>
      <c r="D204" s="18" t="s">
        <v>823</v>
      </c>
      <c r="E204" s="18" t="s">
        <v>53</v>
      </c>
      <c r="F204" s="18" t="s">
        <v>824</v>
      </c>
      <c r="G204" s="18" t="s">
        <v>54</v>
      </c>
      <c r="H204" s="18" t="s">
        <v>825</v>
      </c>
      <c r="I204" s="18" t="s">
        <v>826</v>
      </c>
      <c r="J204" s="18" t="s">
        <v>329</v>
      </c>
      <c r="K204" s="18" t="s">
        <v>827</v>
      </c>
      <c r="L204" s="18" t="s">
        <v>828</v>
      </c>
      <c r="M204" s="18" t="s">
        <v>304</v>
      </c>
      <c r="N204" s="18" t="s">
        <v>498</v>
      </c>
      <c r="O204" s="18" t="s">
        <v>304</v>
      </c>
      <c r="P204" s="18" t="s">
        <v>651</v>
      </c>
      <c r="Q204" s="18" t="s">
        <v>304</v>
      </c>
      <c r="R204" s="18" t="s">
        <v>830</v>
      </c>
      <c r="S204" s="18" t="s">
        <v>304</v>
      </c>
      <c r="T204" s="18" t="s">
        <v>3251</v>
      </c>
      <c r="U204" s="18" t="s">
        <v>3252</v>
      </c>
      <c r="V204" s="18" t="s">
        <v>3253</v>
      </c>
      <c r="W204" s="18" t="s">
        <v>3254</v>
      </c>
      <c r="X204" s="18" t="s">
        <v>3255</v>
      </c>
      <c r="Y204" s="18" t="s">
        <v>3256</v>
      </c>
      <c r="Z204" s="18" t="s">
        <v>3257</v>
      </c>
      <c r="AA204" s="18" t="s">
        <v>3258</v>
      </c>
      <c r="AB204" s="18" t="s">
        <v>3264</v>
      </c>
      <c r="AC204" s="18" t="s">
        <v>3260</v>
      </c>
      <c r="AD204" s="18" t="s">
        <v>3261</v>
      </c>
      <c r="AE204" s="18" t="s">
        <v>3264</v>
      </c>
      <c r="AF204" s="18" t="s">
        <v>304</v>
      </c>
      <c r="AG204" s="18" t="s">
        <v>304</v>
      </c>
      <c r="AH204" s="18" t="s">
        <v>304</v>
      </c>
    </row>
    <row r="205" spans="2:34" ht="15.75" hidden="1" customHeight="1">
      <c r="B205" s="18" t="s">
        <v>634</v>
      </c>
      <c r="C205" s="18" t="s">
        <v>34</v>
      </c>
      <c r="D205" s="18" t="s">
        <v>831</v>
      </c>
      <c r="E205" s="18" t="s">
        <v>55</v>
      </c>
      <c r="F205" s="18" t="s">
        <v>832</v>
      </c>
      <c r="G205" s="18" t="s">
        <v>56</v>
      </c>
      <c r="H205" s="18" t="s">
        <v>833</v>
      </c>
      <c r="I205" s="18" t="s">
        <v>834</v>
      </c>
      <c r="J205" s="18" t="s">
        <v>329</v>
      </c>
      <c r="K205" s="18" t="s">
        <v>388</v>
      </c>
      <c r="L205" s="18" t="s">
        <v>835</v>
      </c>
      <c r="M205" s="18" t="s">
        <v>304</v>
      </c>
      <c r="N205" s="18" t="s">
        <v>837</v>
      </c>
      <c r="O205" s="18" t="s">
        <v>304</v>
      </c>
      <c r="P205" s="18" t="s">
        <v>651</v>
      </c>
      <c r="Q205" s="18" t="s">
        <v>304</v>
      </c>
      <c r="R205" s="18" t="s">
        <v>838</v>
      </c>
      <c r="S205" s="18" t="s">
        <v>304</v>
      </c>
      <c r="T205" s="18" t="s">
        <v>3264</v>
      </c>
      <c r="U205" s="18" t="s">
        <v>3264</v>
      </c>
      <c r="V205" s="18" t="s">
        <v>3264</v>
      </c>
      <c r="W205" s="18" t="s">
        <v>3264</v>
      </c>
      <c r="X205" s="18" t="s">
        <v>3255</v>
      </c>
      <c r="Y205" s="18" t="s">
        <v>3256</v>
      </c>
      <c r="Z205" s="18" t="s">
        <v>3257</v>
      </c>
      <c r="AA205" s="18" t="s">
        <v>3258</v>
      </c>
      <c r="AB205" s="18" t="s">
        <v>3264</v>
      </c>
      <c r="AC205" s="18" t="s">
        <v>3260</v>
      </c>
      <c r="AD205" s="18" t="s">
        <v>3261</v>
      </c>
      <c r="AE205" s="18" t="s">
        <v>3264</v>
      </c>
      <c r="AF205" s="18" t="s">
        <v>304</v>
      </c>
      <c r="AG205" s="18" t="s">
        <v>304</v>
      </c>
      <c r="AH205" s="18" t="s">
        <v>304</v>
      </c>
    </row>
    <row r="206" spans="2:34" ht="15.75" hidden="1" customHeight="1">
      <c r="B206" s="18" t="s">
        <v>634</v>
      </c>
      <c r="C206" s="18" t="s">
        <v>34</v>
      </c>
      <c r="D206" s="18" t="s">
        <v>831</v>
      </c>
      <c r="E206" s="18" t="s">
        <v>55</v>
      </c>
      <c r="F206" s="18" t="s">
        <v>832</v>
      </c>
      <c r="G206" s="18" t="s">
        <v>56</v>
      </c>
      <c r="H206" s="18" t="s">
        <v>840</v>
      </c>
      <c r="I206" s="18" t="s">
        <v>841</v>
      </c>
      <c r="J206" s="18" t="s">
        <v>329</v>
      </c>
      <c r="K206" s="18" t="s">
        <v>388</v>
      </c>
      <c r="L206" s="18" t="s">
        <v>835</v>
      </c>
      <c r="M206" s="18" t="s">
        <v>304</v>
      </c>
      <c r="N206" s="18" t="s">
        <v>842</v>
      </c>
      <c r="O206" s="18" t="s">
        <v>304</v>
      </c>
      <c r="P206" s="18" t="s">
        <v>651</v>
      </c>
      <c r="Q206" s="18" t="s">
        <v>304</v>
      </c>
      <c r="R206" s="18" t="s">
        <v>843</v>
      </c>
      <c r="S206" s="18" t="s">
        <v>304</v>
      </c>
      <c r="T206" s="18" t="s">
        <v>3264</v>
      </c>
      <c r="U206" s="18" t="s">
        <v>3264</v>
      </c>
      <c r="V206" s="18" t="s">
        <v>3264</v>
      </c>
      <c r="W206" s="18" t="s">
        <v>3264</v>
      </c>
      <c r="X206" s="18" t="s">
        <v>3255</v>
      </c>
      <c r="Y206" s="18" t="s">
        <v>3256</v>
      </c>
      <c r="Z206" s="18" t="s">
        <v>3257</v>
      </c>
      <c r="AA206" s="18" t="s">
        <v>3258</v>
      </c>
      <c r="AB206" s="18" t="s">
        <v>3264</v>
      </c>
      <c r="AC206" s="18" t="s">
        <v>3260</v>
      </c>
      <c r="AD206" s="18" t="s">
        <v>3261</v>
      </c>
      <c r="AE206" s="18" t="s">
        <v>3264</v>
      </c>
      <c r="AF206" s="18" t="s">
        <v>304</v>
      </c>
      <c r="AG206" s="18" t="s">
        <v>304</v>
      </c>
      <c r="AH206" s="18" t="s">
        <v>304</v>
      </c>
    </row>
    <row r="207" spans="2:34" ht="15.75" hidden="1" customHeight="1">
      <c r="B207" s="18" t="s">
        <v>634</v>
      </c>
      <c r="C207" s="18" t="s">
        <v>34</v>
      </c>
      <c r="D207" s="18" t="s">
        <v>831</v>
      </c>
      <c r="E207" s="18" t="s">
        <v>55</v>
      </c>
      <c r="F207" s="18" t="s">
        <v>832</v>
      </c>
      <c r="G207" s="18" t="s">
        <v>56</v>
      </c>
      <c r="H207" s="18" t="s">
        <v>844</v>
      </c>
      <c r="I207" s="18" t="s">
        <v>845</v>
      </c>
      <c r="J207" s="18" t="s">
        <v>329</v>
      </c>
      <c r="K207" s="18" t="s">
        <v>388</v>
      </c>
      <c r="L207" s="18" t="s">
        <v>835</v>
      </c>
      <c r="M207" s="18" t="s">
        <v>304</v>
      </c>
      <c r="N207" s="18" t="s">
        <v>846</v>
      </c>
      <c r="O207" s="18" t="s">
        <v>304</v>
      </c>
      <c r="P207" s="18" t="s">
        <v>651</v>
      </c>
      <c r="Q207" s="18" t="s">
        <v>304</v>
      </c>
      <c r="R207" s="18" t="s">
        <v>838</v>
      </c>
      <c r="S207" s="18" t="s">
        <v>304</v>
      </c>
      <c r="T207" s="18" t="s">
        <v>3264</v>
      </c>
      <c r="U207" s="18" t="s">
        <v>3264</v>
      </c>
      <c r="V207" s="18" t="s">
        <v>3264</v>
      </c>
      <c r="W207" s="18" t="s">
        <v>3264</v>
      </c>
      <c r="X207" s="18" t="s">
        <v>3255</v>
      </c>
      <c r="Y207" s="18" t="s">
        <v>3256</v>
      </c>
      <c r="Z207" s="18" t="s">
        <v>3257</v>
      </c>
      <c r="AA207" s="18" t="s">
        <v>3258</v>
      </c>
      <c r="AB207" s="18" t="s">
        <v>3264</v>
      </c>
      <c r="AC207" s="18" t="s">
        <v>3260</v>
      </c>
      <c r="AD207" s="18" t="s">
        <v>3261</v>
      </c>
      <c r="AE207" s="18" t="s">
        <v>3264</v>
      </c>
      <c r="AF207" s="18" t="s">
        <v>304</v>
      </c>
      <c r="AG207" s="18" t="s">
        <v>304</v>
      </c>
      <c r="AH207" s="18" t="s">
        <v>304</v>
      </c>
    </row>
    <row r="208" spans="2:34" ht="15.75" hidden="1" customHeight="1">
      <c r="B208" s="18" t="s">
        <v>634</v>
      </c>
      <c r="C208" s="18" t="s">
        <v>34</v>
      </c>
      <c r="D208" s="18" t="s">
        <v>848</v>
      </c>
      <c r="E208" s="18" t="s">
        <v>57</v>
      </c>
      <c r="F208" s="18" t="s">
        <v>849</v>
      </c>
      <c r="G208" s="18" t="s">
        <v>58</v>
      </c>
      <c r="H208" s="18" t="s">
        <v>850</v>
      </c>
      <c r="I208" s="18" t="s">
        <v>851</v>
      </c>
      <c r="J208" s="18" t="s">
        <v>329</v>
      </c>
      <c r="K208" s="18" t="s">
        <v>388</v>
      </c>
      <c r="L208" s="18" t="s">
        <v>835</v>
      </c>
      <c r="M208" s="18" t="s">
        <v>304</v>
      </c>
      <c r="N208" s="18" t="s">
        <v>852</v>
      </c>
      <c r="O208" s="18" t="s">
        <v>304</v>
      </c>
      <c r="P208" s="18" t="s">
        <v>651</v>
      </c>
      <c r="Q208" s="18" t="s">
        <v>304</v>
      </c>
      <c r="R208" s="18" t="s">
        <v>838</v>
      </c>
      <c r="S208" s="18" t="s">
        <v>304</v>
      </c>
      <c r="T208" s="18" t="s">
        <v>3264</v>
      </c>
      <c r="U208" s="18" t="s">
        <v>3264</v>
      </c>
      <c r="V208" s="18" t="s">
        <v>3264</v>
      </c>
      <c r="W208" s="18" t="s">
        <v>3264</v>
      </c>
      <c r="X208" s="18" t="s">
        <v>3255</v>
      </c>
      <c r="Y208" s="18" t="s">
        <v>3256</v>
      </c>
      <c r="Z208" s="18" t="s">
        <v>3257</v>
      </c>
      <c r="AA208" s="18" t="s">
        <v>3258</v>
      </c>
      <c r="AB208" s="18" t="s">
        <v>3264</v>
      </c>
      <c r="AC208" s="18" t="s">
        <v>3260</v>
      </c>
      <c r="AD208" s="18" t="s">
        <v>3261</v>
      </c>
      <c r="AE208" s="18" t="s">
        <v>3264</v>
      </c>
      <c r="AF208" s="18" t="s">
        <v>304</v>
      </c>
      <c r="AG208" s="18" t="s">
        <v>304</v>
      </c>
      <c r="AH208" s="18" t="s">
        <v>304</v>
      </c>
    </row>
    <row r="209" spans="2:34" ht="15.75" hidden="1" customHeight="1">
      <c r="B209" s="18" t="s">
        <v>634</v>
      </c>
      <c r="C209" s="18" t="s">
        <v>34</v>
      </c>
      <c r="D209" s="18" t="s">
        <v>848</v>
      </c>
      <c r="E209" s="18" t="s">
        <v>57</v>
      </c>
      <c r="F209" s="18" t="s">
        <v>849</v>
      </c>
      <c r="G209" s="18" t="s">
        <v>58</v>
      </c>
      <c r="H209" s="18" t="s">
        <v>854</v>
      </c>
      <c r="I209" s="18" t="s">
        <v>855</v>
      </c>
      <c r="J209" s="18" t="s">
        <v>329</v>
      </c>
      <c r="K209" s="18" t="s">
        <v>388</v>
      </c>
      <c r="L209" s="18" t="s">
        <v>835</v>
      </c>
      <c r="M209" s="18" t="s">
        <v>304</v>
      </c>
      <c r="N209" s="18" t="s">
        <v>852</v>
      </c>
      <c r="O209" s="18" t="s">
        <v>304</v>
      </c>
      <c r="P209" s="18" t="s">
        <v>651</v>
      </c>
      <c r="Q209" s="18" t="s">
        <v>304</v>
      </c>
      <c r="R209" s="18" t="s">
        <v>838</v>
      </c>
      <c r="S209" s="18" t="s">
        <v>304</v>
      </c>
      <c r="T209" s="18" t="s">
        <v>3264</v>
      </c>
      <c r="U209" s="18" t="s">
        <v>3264</v>
      </c>
      <c r="V209" s="18" t="s">
        <v>3264</v>
      </c>
      <c r="W209" s="18" t="s">
        <v>3264</v>
      </c>
      <c r="X209" s="18" t="s">
        <v>3255</v>
      </c>
      <c r="Y209" s="18" t="s">
        <v>3256</v>
      </c>
      <c r="Z209" s="18" t="s">
        <v>3257</v>
      </c>
      <c r="AA209" s="18" t="s">
        <v>3258</v>
      </c>
      <c r="AB209" s="18" t="s">
        <v>3264</v>
      </c>
      <c r="AC209" s="18" t="s">
        <v>3260</v>
      </c>
      <c r="AD209" s="18" t="s">
        <v>3261</v>
      </c>
      <c r="AE209" s="18" t="s">
        <v>3264</v>
      </c>
      <c r="AF209" s="18" t="s">
        <v>304</v>
      </c>
      <c r="AG209" s="18" t="s">
        <v>304</v>
      </c>
      <c r="AH209" s="18" t="s">
        <v>304</v>
      </c>
    </row>
    <row r="210" spans="2:34" ht="15.75" hidden="1" customHeight="1">
      <c r="B210" s="18" t="s">
        <v>634</v>
      </c>
      <c r="C210" s="18" t="s">
        <v>34</v>
      </c>
      <c r="D210" s="18" t="s">
        <v>848</v>
      </c>
      <c r="E210" s="18" t="s">
        <v>57</v>
      </c>
      <c r="F210" s="18" t="s">
        <v>849</v>
      </c>
      <c r="G210" s="18" t="s">
        <v>58</v>
      </c>
      <c r="H210" s="18" t="s">
        <v>857</v>
      </c>
      <c r="I210" s="18" t="s">
        <v>858</v>
      </c>
      <c r="J210" s="18" t="s">
        <v>329</v>
      </c>
      <c r="K210" s="18" t="s">
        <v>388</v>
      </c>
      <c r="L210" s="18" t="s">
        <v>835</v>
      </c>
      <c r="M210" s="18" t="s">
        <v>304</v>
      </c>
      <c r="N210" s="18" t="s">
        <v>852</v>
      </c>
      <c r="O210" s="18" t="s">
        <v>304</v>
      </c>
      <c r="P210" s="18" t="s">
        <v>651</v>
      </c>
      <c r="Q210" s="18" t="s">
        <v>304</v>
      </c>
      <c r="R210" s="18" t="s">
        <v>838</v>
      </c>
      <c r="S210" s="18" t="s">
        <v>304</v>
      </c>
      <c r="T210" s="18" t="s">
        <v>3264</v>
      </c>
      <c r="U210" s="18" t="s">
        <v>3264</v>
      </c>
      <c r="V210" s="18" t="s">
        <v>3264</v>
      </c>
      <c r="W210" s="18" t="s">
        <v>3264</v>
      </c>
      <c r="X210" s="18" t="s">
        <v>3255</v>
      </c>
      <c r="Y210" s="18" t="s">
        <v>3256</v>
      </c>
      <c r="Z210" s="18" t="s">
        <v>3257</v>
      </c>
      <c r="AA210" s="18" t="s">
        <v>3258</v>
      </c>
      <c r="AB210" s="18" t="s">
        <v>3264</v>
      </c>
      <c r="AC210" s="18" t="s">
        <v>3260</v>
      </c>
      <c r="AD210" s="18" t="s">
        <v>3261</v>
      </c>
      <c r="AE210" s="18" t="s">
        <v>3264</v>
      </c>
      <c r="AF210" s="18" t="s">
        <v>304</v>
      </c>
      <c r="AG210" s="18" t="s">
        <v>304</v>
      </c>
      <c r="AH210" s="18" t="s">
        <v>304</v>
      </c>
    </row>
    <row r="211" spans="2:34" ht="15.75" hidden="1" customHeight="1">
      <c r="B211" s="18" t="s">
        <v>634</v>
      </c>
      <c r="C211" s="18" t="s">
        <v>34</v>
      </c>
      <c r="D211" s="18" t="s">
        <v>848</v>
      </c>
      <c r="E211" s="18" t="s">
        <v>57</v>
      </c>
      <c r="F211" s="18" t="s">
        <v>849</v>
      </c>
      <c r="G211" s="18" t="s">
        <v>58</v>
      </c>
      <c r="H211" s="18" t="s">
        <v>860</v>
      </c>
      <c r="I211" s="18" t="s">
        <v>861</v>
      </c>
      <c r="J211" s="18" t="s">
        <v>329</v>
      </c>
      <c r="K211" s="18" t="s">
        <v>388</v>
      </c>
      <c r="L211" s="18" t="s">
        <v>835</v>
      </c>
      <c r="M211" s="18" t="s">
        <v>304</v>
      </c>
      <c r="N211" s="18" t="s">
        <v>852</v>
      </c>
      <c r="O211" s="18" t="s">
        <v>304</v>
      </c>
      <c r="P211" s="18" t="s">
        <v>651</v>
      </c>
      <c r="Q211" s="18" t="s">
        <v>304</v>
      </c>
      <c r="R211" s="18" t="s">
        <v>838</v>
      </c>
      <c r="S211" s="18" t="s">
        <v>304</v>
      </c>
      <c r="T211" s="18" t="s">
        <v>3264</v>
      </c>
      <c r="U211" s="18" t="s">
        <v>3264</v>
      </c>
      <c r="V211" s="18" t="s">
        <v>3264</v>
      </c>
      <c r="W211" s="18" t="s">
        <v>3264</v>
      </c>
      <c r="X211" s="18" t="s">
        <v>3264</v>
      </c>
      <c r="Y211" s="18" t="s">
        <v>3256</v>
      </c>
      <c r="Z211" s="18" t="s">
        <v>3257</v>
      </c>
      <c r="AA211" s="18" t="s">
        <v>3258</v>
      </c>
      <c r="AB211" s="18" t="s">
        <v>3264</v>
      </c>
      <c r="AC211" s="18" t="s">
        <v>3260</v>
      </c>
      <c r="AD211" s="18" t="s">
        <v>3261</v>
      </c>
      <c r="AE211" s="18" t="s">
        <v>3264</v>
      </c>
      <c r="AF211" s="18" t="s">
        <v>304</v>
      </c>
      <c r="AG211" s="18" t="s">
        <v>304</v>
      </c>
      <c r="AH211" s="18" t="s">
        <v>304</v>
      </c>
    </row>
    <row r="212" spans="2:34" ht="15.75" hidden="1" customHeight="1">
      <c r="B212" s="18" t="s">
        <v>634</v>
      </c>
      <c r="C212" s="18" t="s">
        <v>34</v>
      </c>
      <c r="D212" s="18" t="s">
        <v>848</v>
      </c>
      <c r="E212" s="18" t="s">
        <v>57</v>
      </c>
      <c r="F212" s="18" t="s">
        <v>849</v>
      </c>
      <c r="G212" s="18" t="s">
        <v>58</v>
      </c>
      <c r="H212" s="18" t="s">
        <v>864</v>
      </c>
      <c r="I212" s="18" t="s">
        <v>865</v>
      </c>
      <c r="J212" s="18" t="s">
        <v>329</v>
      </c>
      <c r="K212" s="18" t="s">
        <v>388</v>
      </c>
      <c r="L212" s="18" t="s">
        <v>835</v>
      </c>
      <c r="M212" s="18" t="s">
        <v>304</v>
      </c>
      <c r="N212" s="18" t="s">
        <v>852</v>
      </c>
      <c r="O212" s="18" t="s">
        <v>304</v>
      </c>
      <c r="P212" s="18" t="s">
        <v>651</v>
      </c>
      <c r="Q212" s="18" t="s">
        <v>304</v>
      </c>
      <c r="R212" s="18" t="s">
        <v>838</v>
      </c>
      <c r="S212" s="18" t="s">
        <v>304</v>
      </c>
      <c r="T212" s="18" t="s">
        <v>3264</v>
      </c>
      <c r="U212" s="18" t="s">
        <v>3264</v>
      </c>
      <c r="V212" s="18" t="s">
        <v>3264</v>
      </c>
      <c r="W212" s="18" t="s">
        <v>3264</v>
      </c>
      <c r="X212" s="18" t="s">
        <v>3264</v>
      </c>
      <c r="Y212" s="18" t="s">
        <v>3256</v>
      </c>
      <c r="Z212" s="18" t="s">
        <v>3257</v>
      </c>
      <c r="AA212" s="18" t="s">
        <v>3258</v>
      </c>
      <c r="AB212" s="18" t="s">
        <v>3264</v>
      </c>
      <c r="AC212" s="18" t="s">
        <v>3260</v>
      </c>
      <c r="AD212" s="18" t="s">
        <v>3261</v>
      </c>
      <c r="AE212" s="18" t="s">
        <v>3264</v>
      </c>
      <c r="AF212" s="18" t="s">
        <v>304</v>
      </c>
      <c r="AG212" s="18" t="s">
        <v>304</v>
      </c>
      <c r="AH212" s="18" t="s">
        <v>304</v>
      </c>
    </row>
    <row r="213" spans="2:34" ht="15.75" hidden="1" customHeight="1">
      <c r="B213" s="18" t="s">
        <v>634</v>
      </c>
      <c r="C213" s="18" t="s">
        <v>34</v>
      </c>
      <c r="D213" s="18" t="s">
        <v>867</v>
      </c>
      <c r="E213" s="18" t="s">
        <v>59</v>
      </c>
      <c r="F213" s="18" t="s">
        <v>868</v>
      </c>
      <c r="G213" s="18" t="s">
        <v>60</v>
      </c>
      <c r="H213" s="18" t="s">
        <v>869</v>
      </c>
      <c r="I213" s="18" t="s">
        <v>870</v>
      </c>
      <c r="J213" s="18" t="s">
        <v>329</v>
      </c>
      <c r="K213" s="18" t="s">
        <v>871</v>
      </c>
      <c r="L213" s="18" t="s">
        <v>767</v>
      </c>
      <c r="M213" s="18" t="s">
        <v>304</v>
      </c>
      <c r="N213" s="18" t="s">
        <v>872</v>
      </c>
      <c r="O213" s="18" t="s">
        <v>304</v>
      </c>
      <c r="P213" s="18" t="s">
        <v>651</v>
      </c>
      <c r="Q213" s="18" t="s">
        <v>304</v>
      </c>
      <c r="R213" s="18" t="s">
        <v>838</v>
      </c>
      <c r="S213" s="18" t="s">
        <v>304</v>
      </c>
      <c r="T213" s="18" t="s">
        <v>3251</v>
      </c>
      <c r="U213" s="18" t="s">
        <v>3252</v>
      </c>
      <c r="V213" s="18" t="s">
        <v>3253</v>
      </c>
      <c r="W213" s="18" t="s">
        <v>3264</v>
      </c>
      <c r="X213" s="18" t="s">
        <v>3264</v>
      </c>
      <c r="Y213" s="18" t="s">
        <v>3264</v>
      </c>
      <c r="Z213" s="18" t="s">
        <v>3264</v>
      </c>
      <c r="AA213" s="18" t="s">
        <v>3264</v>
      </c>
      <c r="AB213" s="18" t="s">
        <v>3264</v>
      </c>
      <c r="AC213" s="18" t="s">
        <v>3264</v>
      </c>
      <c r="AD213" s="18" t="s">
        <v>3264</v>
      </c>
      <c r="AE213" s="18" t="s">
        <v>3264</v>
      </c>
      <c r="AF213" s="18" t="s">
        <v>304</v>
      </c>
      <c r="AG213" s="18" t="s">
        <v>304</v>
      </c>
      <c r="AH213" s="18" t="s">
        <v>304</v>
      </c>
    </row>
    <row r="214" spans="2:34" ht="15.75" hidden="1" customHeight="1">
      <c r="B214" s="18" t="s">
        <v>634</v>
      </c>
      <c r="C214" s="18" t="s">
        <v>34</v>
      </c>
      <c r="D214" s="18" t="s">
        <v>867</v>
      </c>
      <c r="E214" s="18" t="s">
        <v>59</v>
      </c>
      <c r="F214" s="18" t="s">
        <v>868</v>
      </c>
      <c r="G214" s="18" t="s">
        <v>60</v>
      </c>
      <c r="H214" s="18" t="s">
        <v>875</v>
      </c>
      <c r="I214" s="18" t="s">
        <v>876</v>
      </c>
      <c r="J214" s="18" t="s">
        <v>329</v>
      </c>
      <c r="K214" s="18" t="s">
        <v>871</v>
      </c>
      <c r="L214" s="18" t="s">
        <v>767</v>
      </c>
      <c r="M214" s="18" t="s">
        <v>304</v>
      </c>
      <c r="N214" s="18" t="s">
        <v>877</v>
      </c>
      <c r="O214" s="18" t="s">
        <v>304</v>
      </c>
      <c r="P214" s="18" t="s">
        <v>651</v>
      </c>
      <c r="Q214" s="18" t="s">
        <v>304</v>
      </c>
      <c r="R214" s="18" t="s">
        <v>838</v>
      </c>
      <c r="S214" s="18" t="s">
        <v>304</v>
      </c>
      <c r="T214" s="18" t="s">
        <v>3264</v>
      </c>
      <c r="U214" s="18" t="s">
        <v>3264</v>
      </c>
      <c r="V214" s="18" t="s">
        <v>3264</v>
      </c>
      <c r="W214" s="18" t="s">
        <v>3254</v>
      </c>
      <c r="X214" s="18" t="s">
        <v>3264</v>
      </c>
      <c r="Y214" s="18" t="s">
        <v>3264</v>
      </c>
      <c r="Z214" s="18" t="s">
        <v>3264</v>
      </c>
      <c r="AA214" s="18" t="s">
        <v>3264</v>
      </c>
      <c r="AB214" s="18" t="s">
        <v>3264</v>
      </c>
      <c r="AC214" s="18" t="s">
        <v>3264</v>
      </c>
      <c r="AD214" s="18" t="s">
        <v>3264</v>
      </c>
      <c r="AE214" s="18" t="s">
        <v>3264</v>
      </c>
      <c r="AF214" s="18" t="s">
        <v>304</v>
      </c>
      <c r="AG214" s="18" t="s">
        <v>304</v>
      </c>
      <c r="AH214" s="18" t="s">
        <v>304</v>
      </c>
    </row>
    <row r="215" spans="2:34" ht="15.75" hidden="1" customHeight="1">
      <c r="B215" s="18" t="s">
        <v>634</v>
      </c>
      <c r="C215" s="18" t="s">
        <v>34</v>
      </c>
      <c r="D215" s="18" t="s">
        <v>867</v>
      </c>
      <c r="E215" s="18" t="s">
        <v>59</v>
      </c>
      <c r="F215" s="18" t="s">
        <v>868</v>
      </c>
      <c r="G215" s="18" t="s">
        <v>60</v>
      </c>
      <c r="H215" s="18" t="s">
        <v>879</v>
      </c>
      <c r="I215" s="18" t="s">
        <v>880</v>
      </c>
      <c r="J215" s="18" t="s">
        <v>329</v>
      </c>
      <c r="K215" s="18" t="s">
        <v>871</v>
      </c>
      <c r="L215" s="18" t="s">
        <v>767</v>
      </c>
      <c r="M215" s="18" t="s">
        <v>304</v>
      </c>
      <c r="N215" s="18" t="s">
        <v>881</v>
      </c>
      <c r="O215" s="18" t="s">
        <v>304</v>
      </c>
      <c r="P215" s="18" t="s">
        <v>651</v>
      </c>
      <c r="Q215" s="18" t="s">
        <v>304</v>
      </c>
      <c r="R215" s="18" t="s">
        <v>838</v>
      </c>
      <c r="S215" s="18" t="s">
        <v>304</v>
      </c>
      <c r="T215" s="18" t="s">
        <v>3264</v>
      </c>
      <c r="U215" s="18" t="s">
        <v>3264</v>
      </c>
      <c r="V215" s="18" t="s">
        <v>3264</v>
      </c>
      <c r="W215" s="18" t="s">
        <v>3264</v>
      </c>
      <c r="X215" s="18" t="s">
        <v>3255</v>
      </c>
      <c r="Y215" s="18" t="s">
        <v>3256</v>
      </c>
      <c r="Z215" s="18" t="s">
        <v>3264</v>
      </c>
      <c r="AA215" s="18" t="s">
        <v>3264</v>
      </c>
      <c r="AB215" s="18" t="s">
        <v>3264</v>
      </c>
      <c r="AC215" s="18" t="s">
        <v>3260</v>
      </c>
      <c r="AD215" s="18" t="s">
        <v>3264</v>
      </c>
      <c r="AE215" s="18" t="s">
        <v>3264</v>
      </c>
      <c r="AF215" s="18" t="s">
        <v>304</v>
      </c>
      <c r="AG215" s="18" t="s">
        <v>304</v>
      </c>
      <c r="AH215" s="18" t="s">
        <v>304</v>
      </c>
    </row>
    <row r="216" spans="2:34" ht="15.75" hidden="1" customHeight="1">
      <c r="B216" s="18" t="s">
        <v>634</v>
      </c>
      <c r="C216" s="18" t="s">
        <v>34</v>
      </c>
      <c r="D216" s="18" t="s">
        <v>883</v>
      </c>
      <c r="E216" s="18" t="s">
        <v>61</v>
      </c>
      <c r="F216" s="18" t="s">
        <v>884</v>
      </c>
      <c r="G216" s="18" t="s">
        <v>62</v>
      </c>
      <c r="H216" s="18" t="s">
        <v>885</v>
      </c>
      <c r="I216" s="18" t="s">
        <v>886</v>
      </c>
      <c r="J216" s="18" t="s">
        <v>329</v>
      </c>
      <c r="K216" s="18" t="s">
        <v>887</v>
      </c>
      <c r="L216" s="18" t="s">
        <v>888</v>
      </c>
      <c r="M216" s="18" t="s">
        <v>304</v>
      </c>
      <c r="N216" s="18" t="s">
        <v>890</v>
      </c>
      <c r="O216" s="18" t="s">
        <v>304</v>
      </c>
      <c r="P216" s="18" t="s">
        <v>651</v>
      </c>
      <c r="Q216" s="18" t="s">
        <v>304</v>
      </c>
      <c r="R216" s="18" t="s">
        <v>891</v>
      </c>
      <c r="S216" s="18" t="s">
        <v>304</v>
      </c>
      <c r="T216" s="18" t="s">
        <v>3264</v>
      </c>
      <c r="U216" s="18" t="s">
        <v>3264</v>
      </c>
      <c r="V216" s="18" t="s">
        <v>3253</v>
      </c>
      <c r="W216" s="18" t="s">
        <v>3254</v>
      </c>
      <c r="X216" s="18" t="s">
        <v>3255</v>
      </c>
      <c r="Y216" s="18" t="s">
        <v>3256</v>
      </c>
      <c r="Z216" s="18" t="s">
        <v>3257</v>
      </c>
      <c r="AA216" s="18" t="s">
        <v>3258</v>
      </c>
      <c r="AB216" s="18" t="s">
        <v>3264</v>
      </c>
      <c r="AC216" s="18" t="s">
        <v>3260</v>
      </c>
      <c r="AD216" s="18" t="s">
        <v>3261</v>
      </c>
      <c r="AE216" s="18" t="s">
        <v>3264</v>
      </c>
      <c r="AF216" s="18" t="s">
        <v>304</v>
      </c>
      <c r="AG216" s="18" t="s">
        <v>304</v>
      </c>
      <c r="AH216" s="18" t="s">
        <v>304</v>
      </c>
    </row>
    <row r="217" spans="2:34" ht="15.75" hidden="1" customHeight="1">
      <c r="B217" s="18" t="s">
        <v>634</v>
      </c>
      <c r="C217" s="18" t="s">
        <v>34</v>
      </c>
      <c r="D217" s="18" t="s">
        <v>883</v>
      </c>
      <c r="E217" s="18" t="s">
        <v>61</v>
      </c>
      <c r="F217" s="18" t="s">
        <v>884</v>
      </c>
      <c r="G217" s="18" t="s">
        <v>62</v>
      </c>
      <c r="H217" s="18" t="s">
        <v>893</v>
      </c>
      <c r="I217" s="18" t="s">
        <v>894</v>
      </c>
      <c r="J217" s="18" t="s">
        <v>329</v>
      </c>
      <c r="K217" s="18" t="s">
        <v>887</v>
      </c>
      <c r="L217" s="18" t="s">
        <v>895</v>
      </c>
      <c r="M217" s="18" t="s">
        <v>304</v>
      </c>
      <c r="N217" s="18" t="s">
        <v>890</v>
      </c>
      <c r="O217" s="18" t="s">
        <v>304</v>
      </c>
      <c r="P217" s="18" t="s">
        <v>651</v>
      </c>
      <c r="Q217" s="18" t="s">
        <v>304</v>
      </c>
      <c r="R217" s="18" t="s">
        <v>891</v>
      </c>
      <c r="S217" s="18" t="s">
        <v>304</v>
      </c>
      <c r="T217" s="18" t="s">
        <v>3251</v>
      </c>
      <c r="U217" s="18" t="s">
        <v>3252</v>
      </c>
      <c r="V217" s="18" t="s">
        <v>3253</v>
      </c>
      <c r="W217" s="18" t="s">
        <v>3254</v>
      </c>
      <c r="X217" s="18" t="s">
        <v>3255</v>
      </c>
      <c r="Y217" s="18" t="s">
        <v>3256</v>
      </c>
      <c r="Z217" s="18" t="s">
        <v>3264</v>
      </c>
      <c r="AA217" s="18" t="s">
        <v>3264</v>
      </c>
      <c r="AB217" s="18" t="s">
        <v>3264</v>
      </c>
      <c r="AC217" s="18" t="s">
        <v>3264</v>
      </c>
      <c r="AD217" s="18" t="s">
        <v>3264</v>
      </c>
      <c r="AE217" s="18" t="s">
        <v>3264</v>
      </c>
      <c r="AF217" s="18" t="s">
        <v>304</v>
      </c>
      <c r="AG217" s="18" t="s">
        <v>304</v>
      </c>
      <c r="AH217" s="18" t="s">
        <v>304</v>
      </c>
    </row>
    <row r="218" spans="2:34" ht="15.75" hidden="1" customHeight="1">
      <c r="B218" s="18" t="s">
        <v>634</v>
      </c>
      <c r="C218" s="18" t="s">
        <v>34</v>
      </c>
      <c r="D218" s="18" t="s">
        <v>883</v>
      </c>
      <c r="E218" s="18" t="s">
        <v>61</v>
      </c>
      <c r="F218" s="18" t="s">
        <v>884</v>
      </c>
      <c r="G218" s="18" t="s">
        <v>62</v>
      </c>
      <c r="H218" s="18" t="s">
        <v>898</v>
      </c>
      <c r="I218" s="18" t="s">
        <v>899</v>
      </c>
      <c r="J218" s="18" t="s">
        <v>329</v>
      </c>
      <c r="K218" s="18" t="s">
        <v>900</v>
      </c>
      <c r="L218" s="18" t="s">
        <v>901</v>
      </c>
      <c r="M218" s="18" t="s">
        <v>304</v>
      </c>
      <c r="N218" s="18" t="s">
        <v>890</v>
      </c>
      <c r="O218" s="18" t="s">
        <v>304</v>
      </c>
      <c r="P218" s="18" t="s">
        <v>651</v>
      </c>
      <c r="Q218" s="18" t="s">
        <v>304</v>
      </c>
      <c r="R218" s="18" t="s">
        <v>891</v>
      </c>
      <c r="S218" s="18" t="s">
        <v>304</v>
      </c>
      <c r="T218" s="18" t="s">
        <v>3251</v>
      </c>
      <c r="U218" s="18" t="s">
        <v>3252</v>
      </c>
      <c r="V218" s="18" t="s">
        <v>3253</v>
      </c>
      <c r="W218" s="18" t="s">
        <v>3254</v>
      </c>
      <c r="X218" s="18" t="s">
        <v>3255</v>
      </c>
      <c r="Y218" s="18" t="s">
        <v>3264</v>
      </c>
      <c r="Z218" s="18" t="s">
        <v>3264</v>
      </c>
      <c r="AA218" s="18" t="s">
        <v>3264</v>
      </c>
      <c r="AB218" s="18" t="s">
        <v>3264</v>
      </c>
      <c r="AC218" s="18" t="s">
        <v>3264</v>
      </c>
      <c r="AD218" s="18" t="s">
        <v>3264</v>
      </c>
      <c r="AE218" s="18" t="s">
        <v>3264</v>
      </c>
      <c r="AF218" s="18" t="s">
        <v>304</v>
      </c>
      <c r="AG218" s="18" t="s">
        <v>304</v>
      </c>
      <c r="AH218" s="18" t="s">
        <v>304</v>
      </c>
    </row>
    <row r="219" spans="2:34" ht="15.75" hidden="1" customHeight="1">
      <c r="B219" s="18" t="s">
        <v>634</v>
      </c>
      <c r="C219" s="18" t="s">
        <v>34</v>
      </c>
      <c r="D219" s="18" t="s">
        <v>883</v>
      </c>
      <c r="E219" s="18" t="s">
        <v>61</v>
      </c>
      <c r="F219" s="18" t="s">
        <v>884</v>
      </c>
      <c r="G219" s="18" t="s">
        <v>62</v>
      </c>
      <c r="H219" s="18" t="s">
        <v>902</v>
      </c>
      <c r="I219" s="18" t="s">
        <v>903</v>
      </c>
      <c r="J219" s="18" t="s">
        <v>329</v>
      </c>
      <c r="K219" s="18" t="s">
        <v>887</v>
      </c>
      <c r="L219" s="18" t="s">
        <v>904</v>
      </c>
      <c r="M219" s="18" t="s">
        <v>304</v>
      </c>
      <c r="N219" s="18" t="s">
        <v>890</v>
      </c>
      <c r="O219" s="18" t="s">
        <v>304</v>
      </c>
      <c r="P219" s="18" t="s">
        <v>651</v>
      </c>
      <c r="Q219" s="18" t="s">
        <v>304</v>
      </c>
      <c r="R219" s="18" t="s">
        <v>891</v>
      </c>
      <c r="S219" s="18" t="s">
        <v>304</v>
      </c>
      <c r="T219" s="18" t="s">
        <v>3264</v>
      </c>
      <c r="U219" s="18" t="s">
        <v>3264</v>
      </c>
      <c r="V219" s="18" t="s">
        <v>3264</v>
      </c>
      <c r="W219" s="18" t="s">
        <v>3264</v>
      </c>
      <c r="X219" s="18" t="s">
        <v>3264</v>
      </c>
      <c r="Y219" s="18" t="s">
        <v>3264</v>
      </c>
      <c r="Z219" s="18" t="s">
        <v>3257</v>
      </c>
      <c r="AA219" s="18" t="s">
        <v>3258</v>
      </c>
      <c r="AB219" s="18" t="s">
        <v>3264</v>
      </c>
      <c r="AC219" s="18" t="s">
        <v>3264</v>
      </c>
      <c r="AD219" s="18" t="s">
        <v>3261</v>
      </c>
      <c r="AE219" s="18" t="s">
        <v>3264</v>
      </c>
      <c r="AF219" s="18" t="s">
        <v>304</v>
      </c>
      <c r="AG219" s="18" t="s">
        <v>304</v>
      </c>
      <c r="AH219" s="18" t="s">
        <v>304</v>
      </c>
    </row>
    <row r="220" spans="2:34" ht="15.75" hidden="1" customHeight="1">
      <c r="B220" s="18" t="s">
        <v>634</v>
      </c>
      <c r="C220" s="18" t="s">
        <v>34</v>
      </c>
      <c r="D220" s="18" t="s">
        <v>883</v>
      </c>
      <c r="E220" s="18" t="s">
        <v>61</v>
      </c>
      <c r="F220" s="18" t="s">
        <v>884</v>
      </c>
      <c r="G220" s="18" t="s">
        <v>62</v>
      </c>
      <c r="H220" s="18" t="s">
        <v>906</v>
      </c>
      <c r="I220" s="18" t="s">
        <v>907</v>
      </c>
      <c r="J220" s="18" t="s">
        <v>329</v>
      </c>
      <c r="K220" s="18" t="s">
        <v>887</v>
      </c>
      <c r="L220" s="18" t="s">
        <v>908</v>
      </c>
      <c r="M220" s="18" t="s">
        <v>304</v>
      </c>
      <c r="N220" s="18" t="s">
        <v>890</v>
      </c>
      <c r="O220" s="18" t="s">
        <v>304</v>
      </c>
      <c r="P220" s="18" t="s">
        <v>651</v>
      </c>
      <c r="Q220" s="18" t="s">
        <v>304</v>
      </c>
      <c r="R220" s="18" t="s">
        <v>891</v>
      </c>
      <c r="S220" s="18" t="s">
        <v>304</v>
      </c>
      <c r="T220" s="18" t="s">
        <v>3264</v>
      </c>
      <c r="U220" s="18" t="s">
        <v>3264</v>
      </c>
      <c r="V220" s="18" t="s">
        <v>3253</v>
      </c>
      <c r="W220" s="18" t="s">
        <v>3254</v>
      </c>
      <c r="X220" s="18" t="s">
        <v>3255</v>
      </c>
      <c r="Y220" s="18" t="s">
        <v>3256</v>
      </c>
      <c r="Z220" s="18" t="s">
        <v>3257</v>
      </c>
      <c r="AA220" s="18" t="s">
        <v>3258</v>
      </c>
      <c r="AB220" s="18" t="s">
        <v>3264</v>
      </c>
      <c r="AC220" s="18" t="s">
        <v>3260</v>
      </c>
      <c r="AD220" s="18" t="s">
        <v>3261</v>
      </c>
      <c r="AE220" s="18" t="s">
        <v>3264</v>
      </c>
      <c r="AF220" s="18" t="s">
        <v>304</v>
      </c>
      <c r="AG220" s="18" t="s">
        <v>304</v>
      </c>
      <c r="AH220" s="18" t="s">
        <v>304</v>
      </c>
    </row>
    <row r="221" spans="2:34" ht="15.75" hidden="1" customHeight="1">
      <c r="B221" s="18" t="s">
        <v>634</v>
      </c>
      <c r="C221" s="18" t="s">
        <v>34</v>
      </c>
      <c r="D221" s="18" t="s">
        <v>912</v>
      </c>
      <c r="E221" s="18" t="s">
        <v>63</v>
      </c>
      <c r="F221" s="18" t="s">
        <v>913</v>
      </c>
      <c r="G221" s="18" t="s">
        <v>64</v>
      </c>
      <c r="H221" s="18" t="s">
        <v>914</v>
      </c>
      <c r="I221" s="18" t="s">
        <v>915</v>
      </c>
      <c r="J221" s="18" t="s">
        <v>329</v>
      </c>
      <c r="K221" s="18" t="s">
        <v>388</v>
      </c>
      <c r="L221" s="18" t="s">
        <v>916</v>
      </c>
      <c r="M221" s="18" t="s">
        <v>304</v>
      </c>
      <c r="N221" s="18" t="s">
        <v>917</v>
      </c>
      <c r="O221" s="18" t="s">
        <v>304</v>
      </c>
      <c r="P221" s="18" t="s">
        <v>651</v>
      </c>
      <c r="Q221" s="18" t="s">
        <v>304</v>
      </c>
      <c r="R221" s="18" t="s">
        <v>918</v>
      </c>
      <c r="S221" s="18" t="s">
        <v>304</v>
      </c>
      <c r="T221" s="18" t="s">
        <v>3264</v>
      </c>
      <c r="U221" s="18" t="s">
        <v>3264</v>
      </c>
      <c r="V221" s="18" t="s">
        <v>3264</v>
      </c>
      <c r="W221" s="18" t="s">
        <v>3254</v>
      </c>
      <c r="X221" s="18" t="s">
        <v>3255</v>
      </c>
      <c r="Y221" s="18" t="s">
        <v>3256</v>
      </c>
      <c r="Z221" s="18" t="s">
        <v>3257</v>
      </c>
      <c r="AA221" s="18" t="s">
        <v>3258</v>
      </c>
      <c r="AB221" s="18" t="s">
        <v>3264</v>
      </c>
      <c r="AC221" s="18" t="s">
        <v>3260</v>
      </c>
      <c r="AD221" s="18" t="s">
        <v>3261</v>
      </c>
      <c r="AE221" s="18" t="s">
        <v>3264</v>
      </c>
      <c r="AF221" s="18" t="s">
        <v>304</v>
      </c>
      <c r="AG221" s="18" t="s">
        <v>304</v>
      </c>
      <c r="AH221" s="18" t="s">
        <v>304</v>
      </c>
    </row>
    <row r="222" spans="2:34" ht="15.75" hidden="1" customHeight="1">
      <c r="B222" s="18" t="s">
        <v>634</v>
      </c>
      <c r="C222" s="18" t="s">
        <v>34</v>
      </c>
      <c r="D222" s="18" t="s">
        <v>912</v>
      </c>
      <c r="E222" s="18" t="s">
        <v>63</v>
      </c>
      <c r="F222" s="18" t="s">
        <v>913</v>
      </c>
      <c r="G222" s="18" t="s">
        <v>64</v>
      </c>
      <c r="H222" s="18" t="s">
        <v>920</v>
      </c>
      <c r="I222" s="18" t="s">
        <v>921</v>
      </c>
      <c r="J222" s="18" t="s">
        <v>329</v>
      </c>
      <c r="K222" s="18" t="s">
        <v>388</v>
      </c>
      <c r="L222" s="18" t="s">
        <v>922</v>
      </c>
      <c r="M222" s="18" t="s">
        <v>304</v>
      </c>
      <c r="N222" s="18" t="s">
        <v>923</v>
      </c>
      <c r="O222" s="18" t="s">
        <v>304</v>
      </c>
      <c r="P222" s="18" t="s">
        <v>651</v>
      </c>
      <c r="Q222" s="18" t="s">
        <v>304</v>
      </c>
      <c r="R222" s="18" t="s">
        <v>924</v>
      </c>
      <c r="S222" s="18" t="s">
        <v>304</v>
      </c>
      <c r="T222" s="18" t="s">
        <v>3264</v>
      </c>
      <c r="U222" s="18" t="s">
        <v>3264</v>
      </c>
      <c r="V222" s="18" t="s">
        <v>3264</v>
      </c>
      <c r="W222" s="18" t="s">
        <v>3254</v>
      </c>
      <c r="X222" s="18" t="s">
        <v>3255</v>
      </c>
      <c r="Y222" s="18" t="s">
        <v>3256</v>
      </c>
      <c r="Z222" s="18" t="s">
        <v>3257</v>
      </c>
      <c r="AA222" s="18" t="s">
        <v>3258</v>
      </c>
      <c r="AB222" s="18" t="s">
        <v>3264</v>
      </c>
      <c r="AC222" s="18" t="s">
        <v>3260</v>
      </c>
      <c r="AD222" s="18" t="s">
        <v>3261</v>
      </c>
      <c r="AE222" s="18" t="s">
        <v>3264</v>
      </c>
      <c r="AF222" s="18" t="s">
        <v>304</v>
      </c>
      <c r="AG222" s="18" t="s">
        <v>304</v>
      </c>
      <c r="AH222" s="18" t="s">
        <v>304</v>
      </c>
    </row>
    <row r="223" spans="2:34" ht="15.75" hidden="1" customHeight="1">
      <c r="B223" s="18" t="s">
        <v>634</v>
      </c>
      <c r="C223" s="18" t="s">
        <v>34</v>
      </c>
      <c r="D223" s="18" t="s">
        <v>912</v>
      </c>
      <c r="E223" s="18" t="s">
        <v>63</v>
      </c>
      <c r="F223" s="18" t="s">
        <v>913</v>
      </c>
      <c r="G223" s="18" t="s">
        <v>64</v>
      </c>
      <c r="H223" s="18" t="s">
        <v>925</v>
      </c>
      <c r="I223" s="18" t="s">
        <v>926</v>
      </c>
      <c r="J223" s="18" t="s">
        <v>329</v>
      </c>
      <c r="K223" s="18" t="s">
        <v>388</v>
      </c>
      <c r="L223" s="18" t="s">
        <v>927</v>
      </c>
      <c r="M223" s="18" t="s">
        <v>304</v>
      </c>
      <c r="N223" s="18" t="s">
        <v>928</v>
      </c>
      <c r="O223" s="18" t="s">
        <v>304</v>
      </c>
      <c r="P223" s="18" t="s">
        <v>651</v>
      </c>
      <c r="Q223" s="18" t="s">
        <v>304</v>
      </c>
      <c r="R223" s="18" t="s">
        <v>929</v>
      </c>
      <c r="S223" s="18" t="s">
        <v>304</v>
      </c>
      <c r="T223" s="18" t="s">
        <v>3264</v>
      </c>
      <c r="U223" s="18" t="s">
        <v>3264</v>
      </c>
      <c r="V223" s="18" t="s">
        <v>3264</v>
      </c>
      <c r="W223" s="18" t="s">
        <v>3254</v>
      </c>
      <c r="X223" s="18" t="s">
        <v>3255</v>
      </c>
      <c r="Y223" s="18" t="s">
        <v>3256</v>
      </c>
      <c r="Z223" s="18" t="s">
        <v>3257</v>
      </c>
      <c r="AA223" s="18" t="s">
        <v>3258</v>
      </c>
      <c r="AB223" s="18" t="s">
        <v>3264</v>
      </c>
      <c r="AC223" s="18" t="s">
        <v>3260</v>
      </c>
      <c r="AD223" s="18" t="s">
        <v>3261</v>
      </c>
      <c r="AE223" s="18" t="s">
        <v>3264</v>
      </c>
      <c r="AF223" s="18" t="s">
        <v>304</v>
      </c>
      <c r="AG223" s="18" t="s">
        <v>304</v>
      </c>
      <c r="AH223" s="18" t="s">
        <v>304</v>
      </c>
    </row>
    <row r="224" spans="2:34" ht="15.75" hidden="1" customHeight="1">
      <c r="B224" s="18" t="s">
        <v>634</v>
      </c>
      <c r="C224" s="18" t="s">
        <v>34</v>
      </c>
      <c r="D224" s="18" t="s">
        <v>912</v>
      </c>
      <c r="E224" s="18" t="s">
        <v>63</v>
      </c>
      <c r="F224" s="18" t="s">
        <v>913</v>
      </c>
      <c r="G224" s="18" t="s">
        <v>64</v>
      </c>
      <c r="H224" s="18" t="s">
        <v>930</v>
      </c>
      <c r="I224" s="18" t="s">
        <v>931</v>
      </c>
      <c r="J224" s="18" t="s">
        <v>329</v>
      </c>
      <c r="K224" s="18" t="s">
        <v>388</v>
      </c>
      <c r="L224" s="18" t="s">
        <v>932</v>
      </c>
      <c r="M224" s="18" t="s">
        <v>304</v>
      </c>
      <c r="N224" s="18" t="s">
        <v>933</v>
      </c>
      <c r="O224" s="18" t="s">
        <v>304</v>
      </c>
      <c r="P224" s="18" t="s">
        <v>651</v>
      </c>
      <c r="Q224" s="18" t="s">
        <v>304</v>
      </c>
      <c r="R224" s="18" t="s">
        <v>934</v>
      </c>
      <c r="S224" s="18" t="s">
        <v>304</v>
      </c>
      <c r="T224" s="18" t="s">
        <v>3264</v>
      </c>
      <c r="U224" s="18" t="s">
        <v>3264</v>
      </c>
      <c r="V224" s="18" t="s">
        <v>3264</v>
      </c>
      <c r="W224" s="18" t="s">
        <v>3254</v>
      </c>
      <c r="X224" s="18" t="s">
        <v>3255</v>
      </c>
      <c r="Y224" s="18" t="s">
        <v>3256</v>
      </c>
      <c r="Z224" s="18" t="s">
        <v>3257</v>
      </c>
      <c r="AA224" s="18" t="s">
        <v>3258</v>
      </c>
      <c r="AB224" s="18" t="s">
        <v>3264</v>
      </c>
      <c r="AC224" s="18" t="s">
        <v>3260</v>
      </c>
      <c r="AD224" s="18" t="s">
        <v>3261</v>
      </c>
      <c r="AE224" s="18" t="s">
        <v>3264</v>
      </c>
      <c r="AF224" s="18" t="s">
        <v>304</v>
      </c>
      <c r="AG224" s="18" t="s">
        <v>304</v>
      </c>
      <c r="AH224" s="18" t="s">
        <v>304</v>
      </c>
    </row>
    <row r="225" spans="2:34" ht="15.75" hidden="1" customHeight="1">
      <c r="B225" s="18" t="s">
        <v>634</v>
      </c>
      <c r="C225" s="18" t="s">
        <v>34</v>
      </c>
      <c r="D225" s="18" t="s">
        <v>912</v>
      </c>
      <c r="E225" s="18" t="s">
        <v>63</v>
      </c>
      <c r="F225" s="18" t="s">
        <v>913</v>
      </c>
      <c r="G225" s="18" t="s">
        <v>64</v>
      </c>
      <c r="H225" s="18" t="s">
        <v>935</v>
      </c>
      <c r="I225" s="18" t="s">
        <v>936</v>
      </c>
      <c r="J225" s="18" t="s">
        <v>329</v>
      </c>
      <c r="K225" s="18" t="s">
        <v>388</v>
      </c>
      <c r="L225" s="18" t="s">
        <v>937</v>
      </c>
      <c r="M225" s="18" t="s">
        <v>304</v>
      </c>
      <c r="N225" s="18" t="s">
        <v>933</v>
      </c>
      <c r="O225" s="18" t="s">
        <v>304</v>
      </c>
      <c r="P225" s="18" t="s">
        <v>651</v>
      </c>
      <c r="Q225" s="18" t="s">
        <v>304</v>
      </c>
      <c r="R225" s="18" t="s">
        <v>938</v>
      </c>
      <c r="S225" s="18" t="s">
        <v>304</v>
      </c>
      <c r="T225" s="18" t="s">
        <v>3264</v>
      </c>
      <c r="U225" s="18" t="s">
        <v>3264</v>
      </c>
      <c r="V225" s="18" t="s">
        <v>3264</v>
      </c>
      <c r="W225" s="18" t="s">
        <v>3254</v>
      </c>
      <c r="X225" s="18" t="s">
        <v>3255</v>
      </c>
      <c r="Y225" s="18" t="s">
        <v>3256</v>
      </c>
      <c r="Z225" s="18" t="s">
        <v>3257</v>
      </c>
      <c r="AA225" s="18" t="s">
        <v>3258</v>
      </c>
      <c r="AB225" s="18" t="s">
        <v>3264</v>
      </c>
      <c r="AC225" s="18" t="s">
        <v>3260</v>
      </c>
      <c r="AD225" s="18" t="s">
        <v>3261</v>
      </c>
      <c r="AE225" s="18" t="s">
        <v>3264</v>
      </c>
      <c r="AF225" s="18" t="s">
        <v>304</v>
      </c>
      <c r="AG225" s="18" t="s">
        <v>304</v>
      </c>
      <c r="AH225" s="18" t="s">
        <v>304</v>
      </c>
    </row>
    <row r="226" spans="2:34" ht="15.75" hidden="1" customHeight="1">
      <c r="B226" s="18" t="s">
        <v>634</v>
      </c>
      <c r="C226" s="18" t="s">
        <v>34</v>
      </c>
      <c r="D226" s="18" t="s">
        <v>912</v>
      </c>
      <c r="E226" s="18" t="s">
        <v>63</v>
      </c>
      <c r="F226" s="18" t="s">
        <v>913</v>
      </c>
      <c r="G226" s="18" t="s">
        <v>64</v>
      </c>
      <c r="H226" s="18" t="s">
        <v>939</v>
      </c>
      <c r="I226" s="18" t="s">
        <v>940</v>
      </c>
      <c r="J226" s="18" t="s">
        <v>329</v>
      </c>
      <c r="K226" s="18" t="s">
        <v>388</v>
      </c>
      <c r="L226" s="18" t="s">
        <v>941</v>
      </c>
      <c r="M226" s="18" t="s">
        <v>304</v>
      </c>
      <c r="N226" s="18" t="s">
        <v>917</v>
      </c>
      <c r="O226" s="18" t="s">
        <v>304</v>
      </c>
      <c r="P226" s="18" t="s">
        <v>651</v>
      </c>
      <c r="Q226" s="18" t="s">
        <v>304</v>
      </c>
      <c r="R226" s="18" t="s">
        <v>942</v>
      </c>
      <c r="S226" s="18" t="s">
        <v>304</v>
      </c>
      <c r="T226" s="18" t="s">
        <v>3264</v>
      </c>
      <c r="U226" s="18" t="s">
        <v>3264</v>
      </c>
      <c r="V226" s="18" t="s">
        <v>3264</v>
      </c>
      <c r="W226" s="18" t="s">
        <v>3254</v>
      </c>
      <c r="X226" s="18" t="s">
        <v>3255</v>
      </c>
      <c r="Y226" s="18" t="s">
        <v>3256</v>
      </c>
      <c r="Z226" s="18" t="s">
        <v>3257</v>
      </c>
      <c r="AA226" s="18" t="s">
        <v>3258</v>
      </c>
      <c r="AB226" s="18" t="s">
        <v>3264</v>
      </c>
      <c r="AC226" s="18" t="s">
        <v>3260</v>
      </c>
      <c r="AD226" s="18" t="s">
        <v>3261</v>
      </c>
      <c r="AE226" s="18" t="s">
        <v>3264</v>
      </c>
      <c r="AF226" s="18" t="s">
        <v>304</v>
      </c>
      <c r="AG226" s="18" t="s">
        <v>304</v>
      </c>
      <c r="AH226" s="18" t="s">
        <v>304</v>
      </c>
    </row>
    <row r="227" spans="2:34" ht="15.75" hidden="1" customHeight="1">
      <c r="B227" s="18" t="s">
        <v>634</v>
      </c>
      <c r="C227" s="18" t="s">
        <v>34</v>
      </c>
      <c r="D227" s="18" t="s">
        <v>912</v>
      </c>
      <c r="E227" s="18" t="s">
        <v>63</v>
      </c>
      <c r="F227" s="18" t="s">
        <v>913</v>
      </c>
      <c r="G227" s="18" t="s">
        <v>64</v>
      </c>
      <c r="H227" s="18" t="s">
        <v>943</v>
      </c>
      <c r="I227" s="18" t="s">
        <v>944</v>
      </c>
      <c r="J227" s="18" t="s">
        <v>329</v>
      </c>
      <c r="K227" s="18" t="s">
        <v>388</v>
      </c>
      <c r="L227" s="18" t="s">
        <v>945</v>
      </c>
      <c r="M227" s="18" t="s">
        <v>304</v>
      </c>
      <c r="N227" s="18" t="s">
        <v>917</v>
      </c>
      <c r="O227" s="18" t="s">
        <v>304</v>
      </c>
      <c r="P227" s="18" t="s">
        <v>651</v>
      </c>
      <c r="Q227" s="18" t="s">
        <v>304</v>
      </c>
      <c r="R227" s="18" t="s">
        <v>947</v>
      </c>
      <c r="S227" s="18" t="s">
        <v>304</v>
      </c>
      <c r="T227" s="18" t="s">
        <v>3264</v>
      </c>
      <c r="U227" s="18" t="s">
        <v>3264</v>
      </c>
      <c r="V227" s="18" t="s">
        <v>3264</v>
      </c>
      <c r="W227" s="18" t="s">
        <v>3254</v>
      </c>
      <c r="X227" s="18" t="s">
        <v>3255</v>
      </c>
      <c r="Y227" s="18" t="s">
        <v>3256</v>
      </c>
      <c r="Z227" s="18" t="s">
        <v>3257</v>
      </c>
      <c r="AA227" s="18" t="s">
        <v>3258</v>
      </c>
      <c r="AB227" s="18" t="s">
        <v>3264</v>
      </c>
      <c r="AC227" s="18" t="s">
        <v>3260</v>
      </c>
      <c r="AD227" s="18" t="s">
        <v>3261</v>
      </c>
      <c r="AE227" s="18" t="s">
        <v>3264</v>
      </c>
      <c r="AF227" s="18" t="s">
        <v>304</v>
      </c>
      <c r="AG227" s="18" t="s">
        <v>304</v>
      </c>
      <c r="AH227" s="18" t="s">
        <v>304</v>
      </c>
    </row>
    <row r="228" spans="2:34" ht="15.75" hidden="1" customHeight="1">
      <c r="B228" s="18" t="s">
        <v>634</v>
      </c>
      <c r="C228" s="18" t="s">
        <v>34</v>
      </c>
      <c r="D228" s="18" t="s">
        <v>912</v>
      </c>
      <c r="E228" s="18" t="s">
        <v>63</v>
      </c>
      <c r="F228" s="18" t="s">
        <v>913</v>
      </c>
      <c r="G228" s="18" t="s">
        <v>64</v>
      </c>
      <c r="H228" s="18" t="s">
        <v>948</v>
      </c>
      <c r="I228" s="18" t="s">
        <v>949</v>
      </c>
      <c r="J228" s="18" t="s">
        <v>329</v>
      </c>
      <c r="K228" s="18" t="s">
        <v>388</v>
      </c>
      <c r="L228" s="18" t="s">
        <v>945</v>
      </c>
      <c r="M228" s="18" t="s">
        <v>304</v>
      </c>
      <c r="N228" s="18" t="s">
        <v>917</v>
      </c>
      <c r="O228" s="18" t="s">
        <v>304</v>
      </c>
      <c r="P228" s="18" t="s">
        <v>651</v>
      </c>
      <c r="Q228" s="18" t="s">
        <v>304</v>
      </c>
      <c r="R228" s="18" t="s">
        <v>950</v>
      </c>
      <c r="S228" s="18" t="s">
        <v>304</v>
      </c>
      <c r="T228" s="18" t="s">
        <v>3264</v>
      </c>
      <c r="U228" s="18" t="s">
        <v>3264</v>
      </c>
      <c r="V228" s="18" t="s">
        <v>3264</v>
      </c>
      <c r="W228" s="18" t="s">
        <v>3254</v>
      </c>
      <c r="X228" s="18" t="s">
        <v>3255</v>
      </c>
      <c r="Y228" s="18" t="s">
        <v>3256</v>
      </c>
      <c r="Z228" s="18" t="s">
        <v>3257</v>
      </c>
      <c r="AA228" s="18" t="s">
        <v>3258</v>
      </c>
      <c r="AB228" s="18" t="s">
        <v>3264</v>
      </c>
      <c r="AC228" s="18" t="s">
        <v>3260</v>
      </c>
      <c r="AD228" s="18" t="s">
        <v>3261</v>
      </c>
      <c r="AE228" s="18" t="s">
        <v>3264</v>
      </c>
      <c r="AF228" s="18" t="s">
        <v>304</v>
      </c>
      <c r="AG228" s="18" t="s">
        <v>304</v>
      </c>
      <c r="AH228" s="18" t="s">
        <v>304</v>
      </c>
    </row>
    <row r="229" spans="2:34" ht="15.75" hidden="1" customHeight="1">
      <c r="B229" s="18" t="s">
        <v>634</v>
      </c>
      <c r="C229" s="18" t="s">
        <v>34</v>
      </c>
      <c r="D229" s="18" t="s">
        <v>912</v>
      </c>
      <c r="E229" s="18" t="s">
        <v>63</v>
      </c>
      <c r="F229" s="18" t="s">
        <v>913</v>
      </c>
      <c r="G229" s="18" t="s">
        <v>64</v>
      </c>
      <c r="H229" s="18" t="s">
        <v>951</v>
      </c>
      <c r="I229" s="18" t="s">
        <v>952</v>
      </c>
      <c r="J229" s="18" t="s">
        <v>329</v>
      </c>
      <c r="K229" s="18" t="s">
        <v>388</v>
      </c>
      <c r="L229" s="18" t="s">
        <v>953</v>
      </c>
      <c r="M229" s="18" t="s">
        <v>304</v>
      </c>
      <c r="N229" s="18" t="s">
        <v>954</v>
      </c>
      <c r="O229" s="18" t="s">
        <v>304</v>
      </c>
      <c r="P229" s="18" t="s">
        <v>651</v>
      </c>
      <c r="Q229" s="18" t="s">
        <v>304</v>
      </c>
      <c r="R229" s="18" t="s">
        <v>955</v>
      </c>
      <c r="S229" s="18" t="s">
        <v>304</v>
      </c>
      <c r="T229" s="18" t="s">
        <v>3264</v>
      </c>
      <c r="U229" s="18" t="s">
        <v>3264</v>
      </c>
      <c r="V229" s="18" t="s">
        <v>3264</v>
      </c>
      <c r="W229" s="18" t="s">
        <v>3264</v>
      </c>
      <c r="X229" s="18" t="s">
        <v>3255</v>
      </c>
      <c r="Y229" s="18" t="s">
        <v>3256</v>
      </c>
      <c r="Z229" s="18" t="s">
        <v>3257</v>
      </c>
      <c r="AA229" s="18" t="s">
        <v>3258</v>
      </c>
      <c r="AB229" s="18" t="s">
        <v>3264</v>
      </c>
      <c r="AC229" s="18" t="s">
        <v>3260</v>
      </c>
      <c r="AD229" s="18" t="s">
        <v>3261</v>
      </c>
      <c r="AE229" s="18" t="s">
        <v>3264</v>
      </c>
      <c r="AF229" s="18" t="s">
        <v>304</v>
      </c>
      <c r="AG229" s="18" t="s">
        <v>304</v>
      </c>
      <c r="AH229" s="18" t="s">
        <v>304</v>
      </c>
    </row>
    <row r="230" spans="2:34" ht="15.75" hidden="1" customHeight="1">
      <c r="B230" s="18" t="s">
        <v>634</v>
      </c>
      <c r="C230" s="18" t="s">
        <v>34</v>
      </c>
      <c r="D230" s="18" t="s">
        <v>912</v>
      </c>
      <c r="E230" s="18" t="s">
        <v>63</v>
      </c>
      <c r="F230" s="18" t="s">
        <v>913</v>
      </c>
      <c r="G230" s="18" t="s">
        <v>64</v>
      </c>
      <c r="H230" s="18" t="s">
        <v>956</v>
      </c>
      <c r="I230" s="18" t="s">
        <v>957</v>
      </c>
      <c r="J230" s="18" t="s">
        <v>329</v>
      </c>
      <c r="K230" s="18" t="s">
        <v>388</v>
      </c>
      <c r="L230" s="18" t="s">
        <v>958</v>
      </c>
      <c r="M230" s="18" t="s">
        <v>304</v>
      </c>
      <c r="N230" s="18" t="s">
        <v>917</v>
      </c>
      <c r="O230" s="18" t="s">
        <v>304</v>
      </c>
      <c r="P230" s="18" t="s">
        <v>651</v>
      </c>
      <c r="Q230" s="18" t="s">
        <v>304</v>
      </c>
      <c r="R230" s="18" t="s">
        <v>959</v>
      </c>
      <c r="S230" s="18" t="s">
        <v>304</v>
      </c>
      <c r="T230" s="18" t="s">
        <v>3264</v>
      </c>
      <c r="U230" s="18" t="s">
        <v>3264</v>
      </c>
      <c r="V230" s="18" t="s">
        <v>3264</v>
      </c>
      <c r="W230" s="18" t="s">
        <v>3264</v>
      </c>
      <c r="X230" s="18" t="s">
        <v>3255</v>
      </c>
      <c r="Y230" s="18" t="s">
        <v>3256</v>
      </c>
      <c r="Z230" s="18" t="s">
        <v>3257</v>
      </c>
      <c r="AA230" s="18" t="s">
        <v>3258</v>
      </c>
      <c r="AB230" s="18" t="s">
        <v>3264</v>
      </c>
      <c r="AC230" s="18" t="s">
        <v>3260</v>
      </c>
      <c r="AD230" s="18" t="s">
        <v>3261</v>
      </c>
      <c r="AE230" s="18" t="s">
        <v>3264</v>
      </c>
      <c r="AF230" s="18" t="s">
        <v>304</v>
      </c>
      <c r="AG230" s="18" t="s">
        <v>304</v>
      </c>
      <c r="AH230" s="18" t="s">
        <v>304</v>
      </c>
    </row>
    <row r="231" spans="2:34" ht="15.75" hidden="1" customHeight="1">
      <c r="B231" s="18" t="s">
        <v>634</v>
      </c>
      <c r="C231" s="18" t="s">
        <v>34</v>
      </c>
      <c r="D231" s="18" t="s">
        <v>912</v>
      </c>
      <c r="E231" s="18" t="s">
        <v>63</v>
      </c>
      <c r="F231" s="18" t="s">
        <v>913</v>
      </c>
      <c r="G231" s="18" t="s">
        <v>64</v>
      </c>
      <c r="H231" s="18" t="s">
        <v>960</v>
      </c>
      <c r="I231" s="18" t="s">
        <v>961</v>
      </c>
      <c r="J231" s="18" t="s">
        <v>329</v>
      </c>
      <c r="K231" s="18" t="s">
        <v>388</v>
      </c>
      <c r="L231" s="18" t="s">
        <v>945</v>
      </c>
      <c r="M231" s="18" t="s">
        <v>304</v>
      </c>
      <c r="N231" s="18" t="s">
        <v>954</v>
      </c>
      <c r="O231" s="18" t="s">
        <v>304</v>
      </c>
      <c r="P231" s="18" t="s">
        <v>651</v>
      </c>
      <c r="Q231" s="18" t="s">
        <v>304</v>
      </c>
      <c r="R231" s="18" t="s">
        <v>962</v>
      </c>
      <c r="S231" s="18" t="s">
        <v>304</v>
      </c>
      <c r="T231" s="18" t="s">
        <v>3264</v>
      </c>
      <c r="U231" s="18" t="s">
        <v>3264</v>
      </c>
      <c r="V231" s="18" t="s">
        <v>3264</v>
      </c>
      <c r="W231" s="18" t="s">
        <v>3254</v>
      </c>
      <c r="X231" s="18" t="s">
        <v>3255</v>
      </c>
      <c r="Y231" s="18" t="s">
        <v>3256</v>
      </c>
      <c r="Z231" s="18" t="s">
        <v>3257</v>
      </c>
      <c r="AA231" s="18" t="s">
        <v>3258</v>
      </c>
      <c r="AB231" s="18" t="s">
        <v>3264</v>
      </c>
      <c r="AC231" s="18" t="s">
        <v>3260</v>
      </c>
      <c r="AD231" s="18" t="s">
        <v>3261</v>
      </c>
      <c r="AE231" s="18" t="s">
        <v>3264</v>
      </c>
      <c r="AF231" s="18" t="s">
        <v>304</v>
      </c>
      <c r="AG231" s="18" t="s">
        <v>304</v>
      </c>
      <c r="AH231" s="18" t="s">
        <v>304</v>
      </c>
    </row>
    <row r="232" spans="2:34" ht="15.75" hidden="1" customHeight="1">
      <c r="B232" s="18" t="s">
        <v>634</v>
      </c>
      <c r="C232" s="18" t="s">
        <v>34</v>
      </c>
      <c r="D232" s="18" t="s">
        <v>912</v>
      </c>
      <c r="E232" s="18" t="s">
        <v>63</v>
      </c>
      <c r="F232" s="18" t="s">
        <v>913</v>
      </c>
      <c r="G232" s="18" t="s">
        <v>64</v>
      </c>
      <c r="H232" s="18" t="s">
        <v>963</v>
      </c>
      <c r="I232" s="18" t="s">
        <v>964</v>
      </c>
      <c r="J232" s="18" t="s">
        <v>329</v>
      </c>
      <c r="K232" s="18" t="s">
        <v>388</v>
      </c>
      <c r="L232" s="18" t="s">
        <v>945</v>
      </c>
      <c r="M232" s="18" t="s">
        <v>304</v>
      </c>
      <c r="N232" s="18" t="s">
        <v>954</v>
      </c>
      <c r="O232" s="18" t="s">
        <v>304</v>
      </c>
      <c r="P232" s="18" t="s">
        <v>651</v>
      </c>
      <c r="Q232" s="18" t="s">
        <v>304</v>
      </c>
      <c r="R232" s="18" t="s">
        <v>965</v>
      </c>
      <c r="S232" s="18" t="s">
        <v>304</v>
      </c>
      <c r="T232" s="18" t="s">
        <v>3264</v>
      </c>
      <c r="U232" s="18" t="s">
        <v>3264</v>
      </c>
      <c r="V232" s="18" t="s">
        <v>3264</v>
      </c>
      <c r="W232" s="18" t="s">
        <v>3264</v>
      </c>
      <c r="X232" s="18" t="s">
        <v>3255</v>
      </c>
      <c r="Y232" s="18" t="s">
        <v>3256</v>
      </c>
      <c r="Z232" s="18" t="s">
        <v>3257</v>
      </c>
      <c r="AA232" s="18" t="s">
        <v>3258</v>
      </c>
      <c r="AB232" s="18" t="s">
        <v>3264</v>
      </c>
      <c r="AC232" s="18" t="s">
        <v>3260</v>
      </c>
      <c r="AD232" s="18" t="s">
        <v>3261</v>
      </c>
      <c r="AE232" s="18" t="s">
        <v>3264</v>
      </c>
      <c r="AF232" s="18" t="s">
        <v>304</v>
      </c>
      <c r="AG232" s="18" t="s">
        <v>304</v>
      </c>
      <c r="AH232" s="18" t="s">
        <v>304</v>
      </c>
    </row>
    <row r="233" spans="2:34" ht="15.75" hidden="1" customHeight="1">
      <c r="B233" s="18" t="s">
        <v>634</v>
      </c>
      <c r="C233" s="18" t="s">
        <v>34</v>
      </c>
      <c r="D233" s="18" t="s">
        <v>912</v>
      </c>
      <c r="E233" s="18" t="s">
        <v>63</v>
      </c>
      <c r="F233" s="18" t="s">
        <v>913</v>
      </c>
      <c r="G233" s="18" t="s">
        <v>64</v>
      </c>
      <c r="H233" s="18" t="s">
        <v>966</v>
      </c>
      <c r="I233" s="18" t="s">
        <v>967</v>
      </c>
      <c r="J233" s="18" t="s">
        <v>329</v>
      </c>
      <c r="K233" s="18" t="s">
        <v>388</v>
      </c>
      <c r="L233" s="18" t="s">
        <v>916</v>
      </c>
      <c r="M233" s="18" t="s">
        <v>304</v>
      </c>
      <c r="N233" s="18" t="s">
        <v>917</v>
      </c>
      <c r="O233" s="18" t="s">
        <v>304</v>
      </c>
      <c r="P233" s="18" t="s">
        <v>651</v>
      </c>
      <c r="Q233" s="18" t="s">
        <v>304</v>
      </c>
      <c r="R233" s="18" t="s">
        <v>968</v>
      </c>
      <c r="S233" s="18" t="s">
        <v>304</v>
      </c>
      <c r="T233" s="18" t="s">
        <v>3264</v>
      </c>
      <c r="U233" s="18" t="s">
        <v>3264</v>
      </c>
      <c r="V233" s="18" t="s">
        <v>3264</v>
      </c>
      <c r="W233" s="18" t="s">
        <v>3264</v>
      </c>
      <c r="X233" s="18" t="s">
        <v>3255</v>
      </c>
      <c r="Y233" s="18" t="s">
        <v>3256</v>
      </c>
      <c r="Z233" s="18" t="s">
        <v>3257</v>
      </c>
      <c r="AA233" s="18" t="s">
        <v>3258</v>
      </c>
      <c r="AB233" s="18" t="s">
        <v>3264</v>
      </c>
      <c r="AC233" s="18" t="s">
        <v>3260</v>
      </c>
      <c r="AD233" s="18" t="s">
        <v>3261</v>
      </c>
      <c r="AE233" s="18" t="s">
        <v>3264</v>
      </c>
      <c r="AF233" s="18" t="s">
        <v>304</v>
      </c>
      <c r="AG233" s="18" t="s">
        <v>304</v>
      </c>
      <c r="AH233" s="18" t="s">
        <v>304</v>
      </c>
    </row>
    <row r="234" spans="2:34" ht="15.75" hidden="1" customHeight="1">
      <c r="B234" s="18" t="s">
        <v>634</v>
      </c>
      <c r="C234" s="18" t="s">
        <v>34</v>
      </c>
      <c r="D234" s="18" t="s">
        <v>912</v>
      </c>
      <c r="E234" s="18" t="s">
        <v>63</v>
      </c>
      <c r="F234" s="18" t="s">
        <v>913</v>
      </c>
      <c r="G234" s="18" t="s">
        <v>64</v>
      </c>
      <c r="H234" s="18" t="s">
        <v>969</v>
      </c>
      <c r="I234" s="18" t="s">
        <v>970</v>
      </c>
      <c r="J234" s="18" t="s">
        <v>329</v>
      </c>
      <c r="K234" s="18" t="s">
        <v>388</v>
      </c>
      <c r="L234" s="18" t="s">
        <v>945</v>
      </c>
      <c r="M234" s="18" t="s">
        <v>304</v>
      </c>
      <c r="N234" s="18" t="s">
        <v>917</v>
      </c>
      <c r="O234" s="18" t="s">
        <v>304</v>
      </c>
      <c r="P234" s="18" t="s">
        <v>651</v>
      </c>
      <c r="Q234" s="18" t="s">
        <v>304</v>
      </c>
      <c r="R234" s="18" t="s">
        <v>971</v>
      </c>
      <c r="S234" s="18" t="s">
        <v>304</v>
      </c>
      <c r="T234" s="18" t="s">
        <v>3264</v>
      </c>
      <c r="U234" s="18" t="s">
        <v>3264</v>
      </c>
      <c r="V234" s="18" t="s">
        <v>3264</v>
      </c>
      <c r="W234" s="18" t="s">
        <v>3254</v>
      </c>
      <c r="X234" s="18" t="s">
        <v>3255</v>
      </c>
      <c r="Y234" s="18" t="s">
        <v>3256</v>
      </c>
      <c r="Z234" s="18" t="s">
        <v>3257</v>
      </c>
      <c r="AA234" s="18" t="s">
        <v>3258</v>
      </c>
      <c r="AB234" s="18" t="s">
        <v>3264</v>
      </c>
      <c r="AC234" s="18" t="s">
        <v>3260</v>
      </c>
      <c r="AD234" s="18" t="s">
        <v>3261</v>
      </c>
      <c r="AE234" s="18" t="s">
        <v>3264</v>
      </c>
      <c r="AF234" s="18" t="s">
        <v>304</v>
      </c>
      <c r="AG234" s="18" t="s">
        <v>304</v>
      </c>
      <c r="AH234" s="18" t="s">
        <v>304</v>
      </c>
    </row>
    <row r="235" spans="2:34" ht="15.75" hidden="1" customHeight="1">
      <c r="B235" s="18" t="s">
        <v>634</v>
      </c>
      <c r="C235" s="18" t="s">
        <v>34</v>
      </c>
      <c r="D235" s="18" t="s">
        <v>912</v>
      </c>
      <c r="E235" s="18" t="s">
        <v>63</v>
      </c>
      <c r="F235" s="18" t="s">
        <v>913</v>
      </c>
      <c r="G235" s="18" t="s">
        <v>64</v>
      </c>
      <c r="H235" s="18" t="s">
        <v>972</v>
      </c>
      <c r="I235" s="18" t="s">
        <v>973</v>
      </c>
      <c r="J235" s="18" t="s">
        <v>329</v>
      </c>
      <c r="K235" s="18" t="s">
        <v>388</v>
      </c>
      <c r="L235" s="18" t="s">
        <v>916</v>
      </c>
      <c r="M235" s="18" t="s">
        <v>304</v>
      </c>
      <c r="N235" s="18" t="s">
        <v>917</v>
      </c>
      <c r="O235" s="18" t="s">
        <v>304</v>
      </c>
      <c r="P235" s="18" t="s">
        <v>651</v>
      </c>
      <c r="Q235" s="18" t="s">
        <v>304</v>
      </c>
      <c r="R235" s="18" t="s">
        <v>974</v>
      </c>
      <c r="S235" s="18" t="s">
        <v>304</v>
      </c>
      <c r="T235" s="18" t="s">
        <v>3264</v>
      </c>
      <c r="U235" s="18" t="s">
        <v>3264</v>
      </c>
      <c r="V235" s="18" t="s">
        <v>3264</v>
      </c>
      <c r="W235" s="18" t="s">
        <v>3264</v>
      </c>
      <c r="X235" s="18" t="s">
        <v>3255</v>
      </c>
      <c r="Y235" s="18" t="s">
        <v>3256</v>
      </c>
      <c r="Z235" s="18" t="s">
        <v>3257</v>
      </c>
      <c r="AA235" s="18" t="s">
        <v>3258</v>
      </c>
      <c r="AB235" s="18" t="s">
        <v>3264</v>
      </c>
      <c r="AC235" s="18" t="s">
        <v>3260</v>
      </c>
      <c r="AD235" s="18" t="s">
        <v>3261</v>
      </c>
      <c r="AE235" s="18" t="s">
        <v>3264</v>
      </c>
      <c r="AF235" s="18" t="s">
        <v>304</v>
      </c>
      <c r="AG235" s="18" t="s">
        <v>304</v>
      </c>
      <c r="AH235" s="18" t="s">
        <v>304</v>
      </c>
    </row>
    <row r="236" spans="2:34" ht="15.75" hidden="1" customHeight="1">
      <c r="B236" s="18" t="s">
        <v>634</v>
      </c>
      <c r="C236" s="18" t="s">
        <v>34</v>
      </c>
      <c r="D236" s="18" t="s">
        <v>912</v>
      </c>
      <c r="E236" s="18" t="s">
        <v>63</v>
      </c>
      <c r="F236" s="18" t="s">
        <v>913</v>
      </c>
      <c r="G236" s="18" t="s">
        <v>64</v>
      </c>
      <c r="H236" s="18" t="s">
        <v>975</v>
      </c>
      <c r="I236" s="18" t="s">
        <v>976</v>
      </c>
      <c r="J236" s="18" t="s">
        <v>329</v>
      </c>
      <c r="K236" s="18" t="s">
        <v>388</v>
      </c>
      <c r="L236" s="18" t="s">
        <v>916</v>
      </c>
      <c r="M236" s="18" t="s">
        <v>304</v>
      </c>
      <c r="N236" s="18" t="s">
        <v>917</v>
      </c>
      <c r="O236" s="18" t="s">
        <v>304</v>
      </c>
      <c r="P236" s="18" t="s">
        <v>651</v>
      </c>
      <c r="Q236" s="18" t="s">
        <v>304</v>
      </c>
      <c r="R236" s="18" t="s">
        <v>977</v>
      </c>
      <c r="S236" s="18" t="s">
        <v>304</v>
      </c>
      <c r="T236" s="18" t="s">
        <v>3264</v>
      </c>
      <c r="U236" s="18" t="s">
        <v>3264</v>
      </c>
      <c r="V236" s="18" t="s">
        <v>3264</v>
      </c>
      <c r="W236" s="18" t="s">
        <v>3264</v>
      </c>
      <c r="X236" s="18" t="s">
        <v>3255</v>
      </c>
      <c r="Y236" s="18" t="s">
        <v>3256</v>
      </c>
      <c r="Z236" s="18" t="s">
        <v>3257</v>
      </c>
      <c r="AA236" s="18" t="s">
        <v>3258</v>
      </c>
      <c r="AB236" s="18" t="s">
        <v>3264</v>
      </c>
      <c r="AC236" s="18" t="s">
        <v>3260</v>
      </c>
      <c r="AD236" s="18" t="s">
        <v>3261</v>
      </c>
      <c r="AE236" s="18" t="s">
        <v>3264</v>
      </c>
      <c r="AF236" s="18" t="s">
        <v>304</v>
      </c>
      <c r="AG236" s="18" t="s">
        <v>304</v>
      </c>
      <c r="AH236" s="18" t="s">
        <v>304</v>
      </c>
    </row>
    <row r="237" spans="2:34" ht="15.75" hidden="1" customHeight="1">
      <c r="B237" s="18" t="s">
        <v>634</v>
      </c>
      <c r="C237" s="18" t="s">
        <v>34</v>
      </c>
      <c r="D237" s="18" t="s">
        <v>912</v>
      </c>
      <c r="E237" s="18" t="s">
        <v>63</v>
      </c>
      <c r="F237" s="18" t="s">
        <v>913</v>
      </c>
      <c r="G237" s="18" t="s">
        <v>64</v>
      </c>
      <c r="H237" s="18" t="s">
        <v>978</v>
      </c>
      <c r="I237" s="18" t="s">
        <v>979</v>
      </c>
      <c r="J237" s="18" t="s">
        <v>329</v>
      </c>
      <c r="K237" s="18" t="s">
        <v>388</v>
      </c>
      <c r="L237" s="18" t="s">
        <v>980</v>
      </c>
      <c r="M237" s="18" t="s">
        <v>304</v>
      </c>
      <c r="N237" s="18" t="s">
        <v>917</v>
      </c>
      <c r="O237" s="18" t="s">
        <v>304</v>
      </c>
      <c r="P237" s="18" t="s">
        <v>651</v>
      </c>
      <c r="Q237" s="18" t="s">
        <v>304</v>
      </c>
      <c r="R237" s="18" t="s">
        <v>981</v>
      </c>
      <c r="S237" s="18" t="s">
        <v>304</v>
      </c>
      <c r="T237" s="18" t="s">
        <v>3264</v>
      </c>
      <c r="U237" s="18" t="s">
        <v>3264</v>
      </c>
      <c r="V237" s="18" t="s">
        <v>3264</v>
      </c>
      <c r="W237" s="18" t="s">
        <v>3264</v>
      </c>
      <c r="X237" s="18" t="s">
        <v>3255</v>
      </c>
      <c r="Y237" s="18" t="s">
        <v>3256</v>
      </c>
      <c r="Z237" s="18" t="s">
        <v>3257</v>
      </c>
      <c r="AA237" s="18" t="s">
        <v>3258</v>
      </c>
      <c r="AB237" s="18" t="s">
        <v>3264</v>
      </c>
      <c r="AC237" s="18" t="s">
        <v>3260</v>
      </c>
      <c r="AD237" s="18" t="s">
        <v>3261</v>
      </c>
      <c r="AE237" s="18" t="s">
        <v>3264</v>
      </c>
      <c r="AF237" s="18" t="s">
        <v>304</v>
      </c>
      <c r="AG237" s="18" t="s">
        <v>304</v>
      </c>
      <c r="AH237" s="18" t="s">
        <v>304</v>
      </c>
    </row>
    <row r="238" spans="2:34" ht="15.75" hidden="1" customHeight="1">
      <c r="B238" s="18" t="s">
        <v>634</v>
      </c>
      <c r="C238" s="18" t="s">
        <v>34</v>
      </c>
      <c r="D238" s="18" t="s">
        <v>912</v>
      </c>
      <c r="E238" s="18" t="s">
        <v>63</v>
      </c>
      <c r="F238" s="18" t="s">
        <v>913</v>
      </c>
      <c r="G238" s="18" t="s">
        <v>64</v>
      </c>
      <c r="H238" s="18" t="s">
        <v>982</v>
      </c>
      <c r="I238" s="18" t="s">
        <v>983</v>
      </c>
      <c r="J238" s="18" t="s">
        <v>329</v>
      </c>
      <c r="K238" s="18" t="s">
        <v>887</v>
      </c>
      <c r="L238" s="18" t="s">
        <v>984</v>
      </c>
      <c r="M238" s="18" t="s">
        <v>304</v>
      </c>
      <c r="N238" s="18" t="s">
        <v>985</v>
      </c>
      <c r="O238" s="18" t="s">
        <v>304</v>
      </c>
      <c r="P238" s="18" t="s">
        <v>651</v>
      </c>
      <c r="Q238" s="18" t="s">
        <v>304</v>
      </c>
      <c r="R238" s="18" t="s">
        <v>918</v>
      </c>
      <c r="S238" s="18" t="s">
        <v>304</v>
      </c>
      <c r="T238" s="18" t="s">
        <v>3264</v>
      </c>
      <c r="U238" s="18" t="s">
        <v>3264</v>
      </c>
      <c r="V238" s="18" t="s">
        <v>3264</v>
      </c>
      <c r="W238" s="18" t="s">
        <v>3264</v>
      </c>
      <c r="X238" s="18" t="s">
        <v>3264</v>
      </c>
      <c r="Y238" s="18" t="s">
        <v>3256</v>
      </c>
      <c r="Z238" s="18" t="s">
        <v>3257</v>
      </c>
      <c r="AA238" s="18" t="s">
        <v>3258</v>
      </c>
      <c r="AB238" s="18" t="s">
        <v>3264</v>
      </c>
      <c r="AC238" s="18" t="s">
        <v>3260</v>
      </c>
      <c r="AD238" s="18" t="s">
        <v>3261</v>
      </c>
      <c r="AE238" s="18" t="s">
        <v>3264</v>
      </c>
      <c r="AF238" s="18" t="s">
        <v>304</v>
      </c>
      <c r="AG238" s="18" t="s">
        <v>304</v>
      </c>
      <c r="AH238" s="18" t="s">
        <v>304</v>
      </c>
    </row>
    <row r="239" spans="2:34" ht="15.75" hidden="1" customHeight="1">
      <c r="B239" s="18" t="s">
        <v>634</v>
      </c>
      <c r="C239" s="18" t="s">
        <v>34</v>
      </c>
      <c r="D239" s="18" t="s">
        <v>986</v>
      </c>
      <c r="E239" s="18" t="s">
        <v>65</v>
      </c>
      <c r="F239" s="18" t="s">
        <v>987</v>
      </c>
      <c r="G239" s="18" t="s">
        <v>66</v>
      </c>
      <c r="H239" s="18" t="s">
        <v>988</v>
      </c>
      <c r="I239" s="18" t="s">
        <v>989</v>
      </c>
      <c r="J239" s="18" t="s">
        <v>329</v>
      </c>
      <c r="K239" s="18" t="s">
        <v>388</v>
      </c>
      <c r="L239" s="18" t="s">
        <v>990</v>
      </c>
      <c r="M239" s="18" t="s">
        <v>304</v>
      </c>
      <c r="N239" s="18" t="s">
        <v>991</v>
      </c>
      <c r="O239" s="18" t="s">
        <v>304</v>
      </c>
      <c r="P239" s="18" t="s">
        <v>651</v>
      </c>
      <c r="Q239" s="18" t="s">
        <v>304</v>
      </c>
      <c r="R239" s="18" t="s">
        <v>918</v>
      </c>
      <c r="S239" s="18" t="s">
        <v>304</v>
      </c>
      <c r="T239" s="18" t="s">
        <v>3264</v>
      </c>
      <c r="U239" s="18" t="s">
        <v>3264</v>
      </c>
      <c r="V239" s="18" t="s">
        <v>3264</v>
      </c>
      <c r="W239" s="18" t="s">
        <v>3264</v>
      </c>
      <c r="X239" s="18" t="s">
        <v>3264</v>
      </c>
      <c r="Y239" s="18" t="s">
        <v>3256</v>
      </c>
      <c r="Z239" s="18" t="s">
        <v>3257</v>
      </c>
      <c r="AA239" s="18" t="s">
        <v>3258</v>
      </c>
      <c r="AB239" s="18" t="s">
        <v>3264</v>
      </c>
      <c r="AC239" s="18" t="s">
        <v>3260</v>
      </c>
      <c r="AD239" s="18" t="s">
        <v>3261</v>
      </c>
      <c r="AE239" s="18" t="s">
        <v>3264</v>
      </c>
      <c r="AF239" s="18" t="s">
        <v>304</v>
      </c>
      <c r="AG239" s="18" t="s">
        <v>304</v>
      </c>
      <c r="AH239" s="18" t="s">
        <v>304</v>
      </c>
    </row>
    <row r="240" spans="2:34" ht="15.75" hidden="1" customHeight="1">
      <c r="B240" s="18" t="s">
        <v>634</v>
      </c>
      <c r="C240" s="18" t="s">
        <v>34</v>
      </c>
      <c r="D240" s="18" t="s">
        <v>986</v>
      </c>
      <c r="E240" s="18" t="s">
        <v>65</v>
      </c>
      <c r="F240" s="18" t="s">
        <v>987</v>
      </c>
      <c r="G240" s="18" t="s">
        <v>66</v>
      </c>
      <c r="H240" s="18" t="s">
        <v>994</v>
      </c>
      <c r="I240" s="18" t="s">
        <v>995</v>
      </c>
      <c r="J240" s="18" t="s">
        <v>329</v>
      </c>
      <c r="K240" s="18" t="s">
        <v>388</v>
      </c>
      <c r="L240" s="18" t="s">
        <v>996</v>
      </c>
      <c r="M240" s="18" t="s">
        <v>304</v>
      </c>
      <c r="N240" s="18" t="s">
        <v>991</v>
      </c>
      <c r="O240" s="18" t="s">
        <v>304</v>
      </c>
      <c r="P240" s="18" t="s">
        <v>651</v>
      </c>
      <c r="Q240" s="18" t="s">
        <v>304</v>
      </c>
      <c r="R240" s="18" t="s">
        <v>997</v>
      </c>
      <c r="S240" s="18" t="s">
        <v>304</v>
      </c>
      <c r="T240" s="18" t="s">
        <v>3264</v>
      </c>
      <c r="U240" s="18" t="s">
        <v>3264</v>
      </c>
      <c r="V240" s="18" t="s">
        <v>3264</v>
      </c>
      <c r="W240" s="18" t="s">
        <v>3264</v>
      </c>
      <c r="X240" s="18" t="s">
        <v>3264</v>
      </c>
      <c r="Y240" s="18" t="s">
        <v>3256</v>
      </c>
      <c r="Z240" s="18" t="s">
        <v>3257</v>
      </c>
      <c r="AA240" s="18" t="s">
        <v>3258</v>
      </c>
      <c r="AB240" s="18" t="s">
        <v>3264</v>
      </c>
      <c r="AC240" s="18" t="s">
        <v>3260</v>
      </c>
      <c r="AD240" s="18" t="s">
        <v>3261</v>
      </c>
      <c r="AE240" s="18" t="s">
        <v>3264</v>
      </c>
      <c r="AF240" s="18" t="s">
        <v>304</v>
      </c>
      <c r="AG240" s="18" t="s">
        <v>304</v>
      </c>
      <c r="AH240" s="18" t="s">
        <v>304</v>
      </c>
    </row>
    <row r="241" spans="2:34" ht="15.75" hidden="1" customHeight="1">
      <c r="B241" s="18" t="s">
        <v>634</v>
      </c>
      <c r="C241" s="18" t="s">
        <v>34</v>
      </c>
      <c r="D241" s="18" t="s">
        <v>986</v>
      </c>
      <c r="E241" s="18" t="s">
        <v>65</v>
      </c>
      <c r="F241" s="18" t="s">
        <v>987</v>
      </c>
      <c r="G241" s="18" t="s">
        <v>66</v>
      </c>
      <c r="H241" s="18" t="s">
        <v>998</v>
      </c>
      <c r="I241" s="18" t="s">
        <v>999</v>
      </c>
      <c r="J241" s="18" t="s">
        <v>329</v>
      </c>
      <c r="K241" s="18" t="s">
        <v>388</v>
      </c>
      <c r="L241" s="18" t="s">
        <v>990</v>
      </c>
      <c r="M241" s="18" t="s">
        <v>304</v>
      </c>
      <c r="N241" s="18" t="s">
        <v>991</v>
      </c>
      <c r="O241" s="18" t="s">
        <v>304</v>
      </c>
      <c r="P241" s="18" t="s">
        <v>651</v>
      </c>
      <c r="Q241" s="18" t="s">
        <v>304</v>
      </c>
      <c r="R241" s="18" t="s">
        <v>1000</v>
      </c>
      <c r="S241" s="18" t="s">
        <v>304</v>
      </c>
      <c r="T241" s="18" t="s">
        <v>3264</v>
      </c>
      <c r="U241" s="18" t="s">
        <v>3264</v>
      </c>
      <c r="V241" s="18" t="s">
        <v>3264</v>
      </c>
      <c r="W241" s="18" t="s">
        <v>3264</v>
      </c>
      <c r="X241" s="18" t="s">
        <v>3264</v>
      </c>
      <c r="Y241" s="18" t="s">
        <v>3256</v>
      </c>
      <c r="Z241" s="18" t="s">
        <v>3257</v>
      </c>
      <c r="AA241" s="18" t="s">
        <v>3258</v>
      </c>
      <c r="AB241" s="18" t="s">
        <v>3264</v>
      </c>
      <c r="AC241" s="18" t="s">
        <v>3260</v>
      </c>
      <c r="AD241" s="18" t="s">
        <v>3261</v>
      </c>
      <c r="AE241" s="18" t="s">
        <v>3264</v>
      </c>
      <c r="AF241" s="18" t="s">
        <v>304</v>
      </c>
      <c r="AG241" s="18" t="s">
        <v>304</v>
      </c>
      <c r="AH241" s="18" t="s">
        <v>304</v>
      </c>
    </row>
    <row r="242" spans="2:34" ht="15.75" hidden="1" customHeight="1">
      <c r="B242" s="18" t="s">
        <v>634</v>
      </c>
      <c r="C242" s="18" t="s">
        <v>34</v>
      </c>
      <c r="D242" s="18" t="s">
        <v>986</v>
      </c>
      <c r="E242" s="18" t="s">
        <v>65</v>
      </c>
      <c r="F242" s="18" t="s">
        <v>987</v>
      </c>
      <c r="G242" s="18" t="s">
        <v>66</v>
      </c>
      <c r="H242" s="18" t="s">
        <v>1001</v>
      </c>
      <c r="I242" s="18" t="s">
        <v>1002</v>
      </c>
      <c r="J242" s="18" t="s">
        <v>329</v>
      </c>
      <c r="K242" s="18" t="s">
        <v>388</v>
      </c>
      <c r="L242" s="18" t="s">
        <v>990</v>
      </c>
      <c r="M242" s="18" t="s">
        <v>304</v>
      </c>
      <c r="N242" s="18" t="s">
        <v>991</v>
      </c>
      <c r="O242" s="18" t="s">
        <v>304</v>
      </c>
      <c r="P242" s="18" t="s">
        <v>651</v>
      </c>
      <c r="Q242" s="18" t="s">
        <v>304</v>
      </c>
      <c r="R242" s="18" t="s">
        <v>1003</v>
      </c>
      <c r="S242" s="18" t="s">
        <v>304</v>
      </c>
      <c r="T242" s="18" t="s">
        <v>3264</v>
      </c>
      <c r="U242" s="18" t="s">
        <v>3264</v>
      </c>
      <c r="V242" s="18" t="s">
        <v>3264</v>
      </c>
      <c r="W242" s="18" t="s">
        <v>3264</v>
      </c>
      <c r="X242" s="18" t="s">
        <v>3264</v>
      </c>
      <c r="Y242" s="18" t="s">
        <v>3256</v>
      </c>
      <c r="Z242" s="18" t="s">
        <v>3257</v>
      </c>
      <c r="AA242" s="18" t="s">
        <v>3258</v>
      </c>
      <c r="AB242" s="18" t="s">
        <v>3264</v>
      </c>
      <c r="AC242" s="18" t="s">
        <v>3260</v>
      </c>
      <c r="AD242" s="18" t="s">
        <v>3261</v>
      </c>
      <c r="AE242" s="18" t="s">
        <v>3264</v>
      </c>
      <c r="AF242" s="18" t="s">
        <v>304</v>
      </c>
      <c r="AG242" s="18" t="s">
        <v>304</v>
      </c>
      <c r="AH242" s="18" t="s">
        <v>304</v>
      </c>
    </row>
    <row r="243" spans="2:34" ht="15.75" hidden="1" customHeight="1">
      <c r="B243" s="18" t="s">
        <v>634</v>
      </c>
      <c r="C243" s="18" t="s">
        <v>34</v>
      </c>
      <c r="D243" s="18" t="s">
        <v>986</v>
      </c>
      <c r="E243" s="18" t="s">
        <v>65</v>
      </c>
      <c r="F243" s="18" t="s">
        <v>987</v>
      </c>
      <c r="G243" s="18" t="s">
        <v>66</v>
      </c>
      <c r="H243" s="18" t="s">
        <v>1004</v>
      </c>
      <c r="I243" s="18" t="s">
        <v>1005</v>
      </c>
      <c r="J243" s="18" t="s">
        <v>329</v>
      </c>
      <c r="K243" s="18" t="s">
        <v>388</v>
      </c>
      <c r="L243" s="18" t="s">
        <v>990</v>
      </c>
      <c r="M243" s="18" t="s">
        <v>304</v>
      </c>
      <c r="N243" s="18" t="s">
        <v>991</v>
      </c>
      <c r="O243" s="18" t="s">
        <v>304</v>
      </c>
      <c r="P243" s="18" t="s">
        <v>651</v>
      </c>
      <c r="Q243" s="18" t="s">
        <v>304</v>
      </c>
      <c r="R243" s="18" t="s">
        <v>1006</v>
      </c>
      <c r="S243" s="18" t="s">
        <v>304</v>
      </c>
      <c r="T243" s="18" t="s">
        <v>3264</v>
      </c>
      <c r="U243" s="18" t="s">
        <v>3264</v>
      </c>
      <c r="V243" s="18" t="s">
        <v>3264</v>
      </c>
      <c r="W243" s="18" t="s">
        <v>3264</v>
      </c>
      <c r="X243" s="18" t="s">
        <v>3264</v>
      </c>
      <c r="Y243" s="18" t="s">
        <v>3256</v>
      </c>
      <c r="Z243" s="18" t="s">
        <v>3257</v>
      </c>
      <c r="AA243" s="18" t="s">
        <v>3258</v>
      </c>
      <c r="AB243" s="18" t="s">
        <v>3264</v>
      </c>
      <c r="AC243" s="18" t="s">
        <v>3260</v>
      </c>
      <c r="AD243" s="18" t="s">
        <v>3261</v>
      </c>
      <c r="AE243" s="18" t="s">
        <v>3264</v>
      </c>
      <c r="AF243" s="18" t="s">
        <v>304</v>
      </c>
      <c r="AG243" s="18" t="s">
        <v>304</v>
      </c>
      <c r="AH243" s="18" t="s">
        <v>304</v>
      </c>
    </row>
    <row r="244" spans="2:34" ht="15.75" hidden="1" customHeight="1">
      <c r="B244" s="18" t="s">
        <v>634</v>
      </c>
      <c r="C244" s="18" t="s">
        <v>34</v>
      </c>
      <c r="D244" s="18" t="s">
        <v>986</v>
      </c>
      <c r="E244" s="18" t="s">
        <v>65</v>
      </c>
      <c r="F244" s="18" t="s">
        <v>987</v>
      </c>
      <c r="G244" s="18" t="s">
        <v>66</v>
      </c>
      <c r="H244" s="18" t="s">
        <v>1007</v>
      </c>
      <c r="I244" s="18" t="s">
        <v>1008</v>
      </c>
      <c r="J244" s="18" t="s">
        <v>329</v>
      </c>
      <c r="K244" s="18" t="s">
        <v>388</v>
      </c>
      <c r="L244" s="18" t="s">
        <v>990</v>
      </c>
      <c r="M244" s="18" t="s">
        <v>304</v>
      </c>
      <c r="N244" s="18" t="s">
        <v>991</v>
      </c>
      <c r="O244" s="18" t="s">
        <v>304</v>
      </c>
      <c r="P244" s="18" t="s">
        <v>651</v>
      </c>
      <c r="Q244" s="18" t="s">
        <v>304</v>
      </c>
      <c r="R244" s="18" t="s">
        <v>1009</v>
      </c>
      <c r="S244" s="18" t="s">
        <v>304</v>
      </c>
      <c r="T244" s="18" t="s">
        <v>3264</v>
      </c>
      <c r="U244" s="18" t="s">
        <v>3264</v>
      </c>
      <c r="V244" s="18" t="s">
        <v>3264</v>
      </c>
      <c r="W244" s="18" t="s">
        <v>3264</v>
      </c>
      <c r="X244" s="18" t="s">
        <v>3264</v>
      </c>
      <c r="Y244" s="18" t="s">
        <v>3256</v>
      </c>
      <c r="Z244" s="18" t="s">
        <v>3257</v>
      </c>
      <c r="AA244" s="18" t="s">
        <v>3258</v>
      </c>
      <c r="AB244" s="18" t="s">
        <v>3264</v>
      </c>
      <c r="AC244" s="18" t="s">
        <v>3260</v>
      </c>
      <c r="AD244" s="18" t="s">
        <v>3261</v>
      </c>
      <c r="AE244" s="18" t="s">
        <v>3264</v>
      </c>
      <c r="AF244" s="18" t="s">
        <v>304</v>
      </c>
      <c r="AG244" s="18" t="s">
        <v>304</v>
      </c>
      <c r="AH244" s="18" t="s">
        <v>304</v>
      </c>
    </row>
    <row r="245" spans="2:34" ht="15.75" hidden="1" customHeight="1">
      <c r="B245" s="18" t="s">
        <v>634</v>
      </c>
      <c r="C245" s="18" t="s">
        <v>34</v>
      </c>
      <c r="D245" s="18" t="s">
        <v>986</v>
      </c>
      <c r="E245" s="18" t="s">
        <v>65</v>
      </c>
      <c r="F245" s="18" t="s">
        <v>987</v>
      </c>
      <c r="G245" s="18" t="s">
        <v>66</v>
      </c>
      <c r="H245" s="18" t="s">
        <v>1010</v>
      </c>
      <c r="I245" s="18" t="s">
        <v>1011</v>
      </c>
      <c r="J245" s="18" t="s">
        <v>329</v>
      </c>
      <c r="K245" s="18" t="s">
        <v>388</v>
      </c>
      <c r="L245" s="18" t="s">
        <v>1012</v>
      </c>
      <c r="M245" s="18" t="s">
        <v>304</v>
      </c>
      <c r="N245" s="18" t="s">
        <v>991</v>
      </c>
      <c r="O245" s="18" t="s">
        <v>304</v>
      </c>
      <c r="P245" s="18" t="s">
        <v>651</v>
      </c>
      <c r="Q245" s="18" t="s">
        <v>304</v>
      </c>
      <c r="R245" s="18" t="s">
        <v>1013</v>
      </c>
      <c r="S245" s="18" t="s">
        <v>304</v>
      </c>
      <c r="T245" s="18" t="s">
        <v>3264</v>
      </c>
      <c r="U245" s="18" t="s">
        <v>3264</v>
      </c>
      <c r="V245" s="18" t="s">
        <v>3264</v>
      </c>
      <c r="W245" s="18" t="s">
        <v>3264</v>
      </c>
      <c r="X245" s="18" t="s">
        <v>3264</v>
      </c>
      <c r="Y245" s="18" t="s">
        <v>3256</v>
      </c>
      <c r="Z245" s="18" t="s">
        <v>3257</v>
      </c>
      <c r="AA245" s="18" t="s">
        <v>3258</v>
      </c>
      <c r="AB245" s="18" t="s">
        <v>3264</v>
      </c>
      <c r="AC245" s="18" t="s">
        <v>3264</v>
      </c>
      <c r="AD245" s="18" t="s">
        <v>3261</v>
      </c>
      <c r="AE245" s="18" t="s">
        <v>3264</v>
      </c>
      <c r="AF245" s="18" t="s">
        <v>304</v>
      </c>
      <c r="AG245" s="18" t="s">
        <v>304</v>
      </c>
      <c r="AH245" s="18" t="s">
        <v>304</v>
      </c>
    </row>
    <row r="246" spans="2:34" ht="15.75" hidden="1" customHeight="1">
      <c r="B246" s="18" t="s">
        <v>634</v>
      </c>
      <c r="C246" s="18" t="s">
        <v>34</v>
      </c>
      <c r="D246" s="18" t="s">
        <v>986</v>
      </c>
      <c r="E246" s="18" t="s">
        <v>65</v>
      </c>
      <c r="F246" s="18" t="s">
        <v>987</v>
      </c>
      <c r="G246" s="18" t="s">
        <v>66</v>
      </c>
      <c r="H246" s="18" t="s">
        <v>1015</v>
      </c>
      <c r="I246" s="18" t="s">
        <v>1016</v>
      </c>
      <c r="J246" s="18" t="s">
        <v>329</v>
      </c>
      <c r="K246" s="18" t="s">
        <v>388</v>
      </c>
      <c r="L246" s="18" t="s">
        <v>1017</v>
      </c>
      <c r="M246" s="18" t="s">
        <v>304</v>
      </c>
      <c r="N246" s="18" t="s">
        <v>991</v>
      </c>
      <c r="O246" s="18" t="s">
        <v>304</v>
      </c>
      <c r="P246" s="18" t="s">
        <v>651</v>
      </c>
      <c r="Q246" s="18" t="s">
        <v>304</v>
      </c>
      <c r="R246" s="18" t="s">
        <v>1018</v>
      </c>
      <c r="S246" s="18" t="s">
        <v>304</v>
      </c>
      <c r="T246" s="18" t="s">
        <v>3264</v>
      </c>
      <c r="U246" s="18" t="s">
        <v>3264</v>
      </c>
      <c r="V246" s="18" t="s">
        <v>3264</v>
      </c>
      <c r="W246" s="18" t="s">
        <v>3264</v>
      </c>
      <c r="X246" s="18" t="s">
        <v>3264</v>
      </c>
      <c r="Y246" s="18" t="s">
        <v>3256</v>
      </c>
      <c r="Z246" s="18" t="s">
        <v>3257</v>
      </c>
      <c r="AA246" s="18" t="s">
        <v>3258</v>
      </c>
      <c r="AB246" s="18" t="s">
        <v>3264</v>
      </c>
      <c r="AC246" s="18" t="s">
        <v>3260</v>
      </c>
      <c r="AD246" s="18" t="s">
        <v>3261</v>
      </c>
      <c r="AE246" s="18" t="s">
        <v>3264</v>
      </c>
      <c r="AF246" s="18" t="s">
        <v>304</v>
      </c>
      <c r="AG246" s="18" t="s">
        <v>304</v>
      </c>
      <c r="AH246" s="18" t="s">
        <v>304</v>
      </c>
    </row>
    <row r="247" spans="2:34" ht="15.75" hidden="1" customHeight="1">
      <c r="B247" s="18" t="s">
        <v>634</v>
      </c>
      <c r="C247" s="18" t="s">
        <v>34</v>
      </c>
      <c r="D247" s="18" t="s">
        <v>986</v>
      </c>
      <c r="E247" s="18" t="s">
        <v>65</v>
      </c>
      <c r="F247" s="18" t="s">
        <v>987</v>
      </c>
      <c r="G247" s="18" t="s">
        <v>66</v>
      </c>
      <c r="H247" s="18" t="s">
        <v>1019</v>
      </c>
      <c r="I247" s="18" t="s">
        <v>1020</v>
      </c>
      <c r="J247" s="18" t="s">
        <v>329</v>
      </c>
      <c r="K247" s="18" t="s">
        <v>388</v>
      </c>
      <c r="L247" s="18" t="s">
        <v>990</v>
      </c>
      <c r="M247" s="18" t="s">
        <v>304</v>
      </c>
      <c r="N247" s="18" t="s">
        <v>991</v>
      </c>
      <c r="O247" s="18" t="s">
        <v>304</v>
      </c>
      <c r="P247" s="18" t="s">
        <v>651</v>
      </c>
      <c r="Q247" s="18" t="s">
        <v>304</v>
      </c>
      <c r="R247" s="18" t="s">
        <v>1021</v>
      </c>
      <c r="S247" s="18" t="s">
        <v>304</v>
      </c>
      <c r="T247" s="18" t="s">
        <v>3264</v>
      </c>
      <c r="U247" s="18" t="s">
        <v>3264</v>
      </c>
      <c r="V247" s="18" t="s">
        <v>3264</v>
      </c>
      <c r="W247" s="18" t="s">
        <v>3264</v>
      </c>
      <c r="X247" s="18" t="s">
        <v>3264</v>
      </c>
      <c r="Y247" s="18" t="s">
        <v>3256</v>
      </c>
      <c r="Z247" s="18" t="s">
        <v>3257</v>
      </c>
      <c r="AA247" s="18" t="s">
        <v>3258</v>
      </c>
      <c r="AB247" s="18" t="s">
        <v>3264</v>
      </c>
      <c r="AC247" s="18" t="s">
        <v>3260</v>
      </c>
      <c r="AD247" s="18" t="s">
        <v>3261</v>
      </c>
      <c r="AE247" s="18" t="s">
        <v>3264</v>
      </c>
      <c r="AF247" s="18" t="s">
        <v>304</v>
      </c>
      <c r="AG247" s="18" t="s">
        <v>304</v>
      </c>
      <c r="AH247" s="18" t="s">
        <v>304</v>
      </c>
    </row>
    <row r="248" spans="2:34" ht="15.75" hidden="1" customHeight="1">
      <c r="B248" s="18" t="s">
        <v>634</v>
      </c>
      <c r="C248" s="18" t="s">
        <v>34</v>
      </c>
      <c r="D248" s="18" t="s">
        <v>986</v>
      </c>
      <c r="E248" s="18" t="s">
        <v>65</v>
      </c>
      <c r="F248" s="18" t="s">
        <v>987</v>
      </c>
      <c r="G248" s="18" t="s">
        <v>66</v>
      </c>
      <c r="H248" s="18" t="s">
        <v>1022</v>
      </c>
      <c r="I248" s="18" t="s">
        <v>1023</v>
      </c>
      <c r="J248" s="18" t="s">
        <v>329</v>
      </c>
      <c r="K248" s="18" t="s">
        <v>388</v>
      </c>
      <c r="L248" s="18" t="s">
        <v>990</v>
      </c>
      <c r="M248" s="18" t="s">
        <v>304</v>
      </c>
      <c r="N248" s="18" t="s">
        <v>991</v>
      </c>
      <c r="O248" s="18" t="s">
        <v>304</v>
      </c>
      <c r="P248" s="18" t="s">
        <v>651</v>
      </c>
      <c r="Q248" s="18" t="s">
        <v>304</v>
      </c>
      <c r="R248" s="18" t="s">
        <v>1024</v>
      </c>
      <c r="S248" s="18" t="s">
        <v>304</v>
      </c>
      <c r="T248" s="18" t="s">
        <v>3264</v>
      </c>
      <c r="U248" s="18" t="s">
        <v>3264</v>
      </c>
      <c r="V248" s="18" t="s">
        <v>3264</v>
      </c>
      <c r="W248" s="18" t="s">
        <v>3264</v>
      </c>
      <c r="X248" s="18" t="s">
        <v>3264</v>
      </c>
      <c r="Y248" s="18" t="s">
        <v>3256</v>
      </c>
      <c r="Z248" s="18" t="s">
        <v>3257</v>
      </c>
      <c r="AA248" s="18" t="s">
        <v>3258</v>
      </c>
      <c r="AB248" s="18" t="s">
        <v>3264</v>
      </c>
      <c r="AC248" s="18" t="s">
        <v>3260</v>
      </c>
      <c r="AD248" s="18" t="s">
        <v>3261</v>
      </c>
      <c r="AE248" s="18" t="s">
        <v>3264</v>
      </c>
      <c r="AF248" s="18" t="s">
        <v>304</v>
      </c>
      <c r="AG248" s="18" t="s">
        <v>304</v>
      </c>
      <c r="AH248" s="18" t="s">
        <v>304</v>
      </c>
    </row>
    <row r="249" spans="2:34" ht="15.75" hidden="1" customHeight="1">
      <c r="B249" s="18" t="s">
        <v>296</v>
      </c>
      <c r="C249" s="18" t="s">
        <v>3</v>
      </c>
      <c r="D249" s="18" t="s">
        <v>486</v>
      </c>
      <c r="E249" s="18" t="s">
        <v>6</v>
      </c>
      <c r="F249" s="18" t="s">
        <v>583</v>
      </c>
      <c r="G249" s="18" t="s">
        <v>8</v>
      </c>
      <c r="H249" s="18" t="s">
        <v>584</v>
      </c>
      <c r="I249" s="18" t="s">
        <v>585</v>
      </c>
      <c r="J249" s="18" t="s">
        <v>329</v>
      </c>
      <c r="K249" s="18" t="s">
        <v>586</v>
      </c>
      <c r="L249" s="18" t="s">
        <v>587</v>
      </c>
      <c r="M249" s="18" t="s">
        <v>304</v>
      </c>
      <c r="N249" s="18" t="s">
        <v>492</v>
      </c>
      <c r="O249" s="98" t="s">
        <v>3326</v>
      </c>
      <c r="P249" s="18"/>
      <c r="Q249" s="18" t="s">
        <v>304</v>
      </c>
      <c r="R249" s="18"/>
      <c r="S249" s="18" t="s">
        <v>304</v>
      </c>
      <c r="T249" s="18" t="s">
        <v>3251</v>
      </c>
      <c r="U249" s="18" t="s">
        <v>3252</v>
      </c>
      <c r="V249" s="18" t="s">
        <v>3253</v>
      </c>
      <c r="W249" s="18" t="s">
        <v>3254</v>
      </c>
      <c r="X249" s="18" t="s">
        <v>3255</v>
      </c>
      <c r="Y249" s="18" t="s">
        <v>3264</v>
      </c>
      <c r="Z249" s="18" t="s">
        <v>3264</v>
      </c>
      <c r="AA249" s="18" t="s">
        <v>3264</v>
      </c>
      <c r="AB249" s="18" t="s">
        <v>3264</v>
      </c>
      <c r="AC249" s="18" t="s">
        <v>3264</v>
      </c>
      <c r="AD249" s="18" t="s">
        <v>3264</v>
      </c>
      <c r="AE249" s="18" t="s">
        <v>3262</v>
      </c>
      <c r="AF249" s="18" t="s">
        <v>304</v>
      </c>
      <c r="AG249" s="18" t="s">
        <v>301</v>
      </c>
      <c r="AH249" s="98" t="s">
        <v>3326</v>
      </c>
    </row>
    <row r="250" spans="2:34" ht="15.75" hidden="1" customHeight="1">
      <c r="B250" s="18" t="s">
        <v>296</v>
      </c>
      <c r="C250" s="18" t="s">
        <v>3</v>
      </c>
      <c r="D250" s="18" t="s">
        <v>486</v>
      </c>
      <c r="E250" s="18" t="s">
        <v>6</v>
      </c>
      <c r="F250" s="18" t="s">
        <v>583</v>
      </c>
      <c r="G250" s="18" t="s">
        <v>8</v>
      </c>
      <c r="H250" s="18" t="s">
        <v>620</v>
      </c>
      <c r="I250" s="18" t="s">
        <v>621</v>
      </c>
      <c r="J250" s="18" t="s">
        <v>329</v>
      </c>
      <c r="K250" s="18" t="s">
        <v>586</v>
      </c>
      <c r="L250" s="18" t="s">
        <v>622</v>
      </c>
      <c r="M250" s="18" t="s">
        <v>304</v>
      </c>
      <c r="N250" s="18" t="s">
        <v>492</v>
      </c>
      <c r="O250" s="18" t="s">
        <v>3323</v>
      </c>
      <c r="P250" s="18"/>
      <c r="Q250" s="18" t="s">
        <v>304</v>
      </c>
      <c r="R250" s="18"/>
      <c r="S250" s="18" t="s">
        <v>304</v>
      </c>
      <c r="T250" s="18" t="s">
        <v>3251</v>
      </c>
      <c r="U250" s="18" t="s">
        <v>3252</v>
      </c>
      <c r="V250" s="18" t="s">
        <v>3253</v>
      </c>
      <c r="W250" s="18" t="s">
        <v>3254</v>
      </c>
      <c r="X250" s="18" t="s">
        <v>3255</v>
      </c>
      <c r="Y250" s="18" t="s">
        <v>3264</v>
      </c>
      <c r="Z250" s="18" t="s">
        <v>3264</v>
      </c>
      <c r="AA250" s="18" t="s">
        <v>3264</v>
      </c>
      <c r="AB250" s="18" t="s">
        <v>3264</v>
      </c>
      <c r="AC250" s="18" t="s">
        <v>3264</v>
      </c>
      <c r="AD250" s="18" t="s">
        <v>3264</v>
      </c>
      <c r="AE250" s="18" t="s">
        <v>3262</v>
      </c>
      <c r="AF250" s="18" t="s">
        <v>304</v>
      </c>
      <c r="AG250" s="18" t="s">
        <v>301</v>
      </c>
      <c r="AH250" s="18" t="s">
        <v>3323</v>
      </c>
    </row>
    <row r="251" spans="2:34" ht="15.75" hidden="1" customHeight="1">
      <c r="B251" s="18" t="s">
        <v>296</v>
      </c>
      <c r="C251" s="18" t="s">
        <v>3</v>
      </c>
      <c r="D251" s="18" t="s">
        <v>493</v>
      </c>
      <c r="E251" s="18" t="s">
        <v>20</v>
      </c>
      <c r="F251" s="18" t="s">
        <v>494</v>
      </c>
      <c r="G251" s="18" t="s">
        <v>21</v>
      </c>
      <c r="H251" s="18" t="s">
        <v>495</v>
      </c>
      <c r="I251" s="18" t="s">
        <v>496</v>
      </c>
      <c r="J251" s="18" t="s">
        <v>329</v>
      </c>
      <c r="K251" s="18" t="s">
        <v>388</v>
      </c>
      <c r="L251" s="18" t="s">
        <v>497</v>
      </c>
      <c r="M251" s="18" t="s">
        <v>304</v>
      </c>
      <c r="N251" s="18" t="s">
        <v>498</v>
      </c>
      <c r="O251" s="18" t="s">
        <v>304</v>
      </c>
      <c r="P251" s="18"/>
      <c r="Q251" s="18" t="s">
        <v>304</v>
      </c>
      <c r="R251" s="18" t="s">
        <v>499</v>
      </c>
      <c r="S251" s="18" t="s">
        <v>304</v>
      </c>
      <c r="T251" s="18" t="s">
        <v>3251</v>
      </c>
      <c r="U251" s="18" t="s">
        <v>3252</v>
      </c>
      <c r="V251" s="18" t="s">
        <v>3253</v>
      </c>
      <c r="W251" s="18" t="s">
        <v>3254</v>
      </c>
      <c r="X251" s="18" t="s">
        <v>3255</v>
      </c>
      <c r="Y251" s="18" t="s">
        <v>3256</v>
      </c>
      <c r="Z251" s="18" t="s">
        <v>3257</v>
      </c>
      <c r="AA251" s="18" t="s">
        <v>3258</v>
      </c>
      <c r="AB251" s="18" t="s">
        <v>3264</v>
      </c>
      <c r="AC251" s="18" t="s">
        <v>3260</v>
      </c>
      <c r="AD251" s="18" t="s">
        <v>3261</v>
      </c>
      <c r="AE251" s="18" t="s">
        <v>3264</v>
      </c>
      <c r="AF251" s="18" t="s">
        <v>304</v>
      </c>
      <c r="AG251" s="18" t="s">
        <v>329</v>
      </c>
      <c r="AH251" s="18" t="s">
        <v>304</v>
      </c>
    </row>
    <row r="252" spans="2:34" ht="15.75" hidden="1" customHeight="1">
      <c r="B252" s="18" t="s">
        <v>296</v>
      </c>
      <c r="C252" s="18" t="s">
        <v>3</v>
      </c>
      <c r="D252" s="18" t="s">
        <v>493</v>
      </c>
      <c r="E252" s="18" t="s">
        <v>20</v>
      </c>
      <c r="F252" s="18" t="s">
        <v>494</v>
      </c>
      <c r="G252" s="18" t="s">
        <v>21</v>
      </c>
      <c r="H252" s="18" t="s">
        <v>500</v>
      </c>
      <c r="I252" s="18" t="s">
        <v>501</v>
      </c>
      <c r="J252" s="18" t="s">
        <v>329</v>
      </c>
      <c r="K252" s="18" t="s">
        <v>388</v>
      </c>
      <c r="L252" s="18" t="s">
        <v>502</v>
      </c>
      <c r="M252" s="18" t="s">
        <v>3327</v>
      </c>
      <c r="N252" s="18" t="s">
        <v>498</v>
      </c>
      <c r="O252" s="18" t="s">
        <v>304</v>
      </c>
      <c r="P252" s="18"/>
      <c r="Q252" s="18" t="s">
        <v>304</v>
      </c>
      <c r="R252" s="18" t="s">
        <v>503</v>
      </c>
      <c r="S252" s="18" t="s">
        <v>304</v>
      </c>
      <c r="T252" s="18" t="s">
        <v>3251</v>
      </c>
      <c r="U252" s="18" t="s">
        <v>3252</v>
      </c>
      <c r="V252" s="18" t="s">
        <v>3253</v>
      </c>
      <c r="W252" s="18" t="s">
        <v>3254</v>
      </c>
      <c r="X252" s="18" t="s">
        <v>3255</v>
      </c>
      <c r="Y252" s="18" t="s">
        <v>3256</v>
      </c>
      <c r="Z252" s="18" t="s">
        <v>3257</v>
      </c>
      <c r="AA252" s="18" t="s">
        <v>3258</v>
      </c>
      <c r="AB252" s="18" t="s">
        <v>3264</v>
      </c>
      <c r="AC252" s="18" t="s">
        <v>3260</v>
      </c>
      <c r="AD252" s="18" t="s">
        <v>3261</v>
      </c>
      <c r="AE252" s="18" t="s">
        <v>3262</v>
      </c>
      <c r="AF252" s="18" t="s">
        <v>304</v>
      </c>
      <c r="AG252" s="18" t="s">
        <v>329</v>
      </c>
      <c r="AH252" s="18" t="s">
        <v>304</v>
      </c>
    </row>
    <row r="253" spans="2:34" ht="15.75" hidden="1" customHeight="1">
      <c r="B253" s="18" t="s">
        <v>296</v>
      </c>
      <c r="C253" s="18" t="s">
        <v>3</v>
      </c>
      <c r="D253" s="18" t="s">
        <v>493</v>
      </c>
      <c r="E253" s="18" t="s">
        <v>20</v>
      </c>
      <c r="F253" s="18" t="s">
        <v>494</v>
      </c>
      <c r="G253" s="18" t="s">
        <v>21</v>
      </c>
      <c r="H253" s="18" t="s">
        <v>506</v>
      </c>
      <c r="I253" s="18" t="s">
        <v>507</v>
      </c>
      <c r="J253" s="18" t="s">
        <v>329</v>
      </c>
      <c r="K253" s="18" t="s">
        <v>388</v>
      </c>
      <c r="L253" s="18" t="s">
        <v>508</v>
      </c>
      <c r="M253" s="18" t="s">
        <v>3328</v>
      </c>
      <c r="N253" s="18" t="s">
        <v>498</v>
      </c>
      <c r="O253" s="18" t="s">
        <v>304</v>
      </c>
      <c r="P253" s="18"/>
      <c r="Q253" s="18" t="s">
        <v>304</v>
      </c>
      <c r="R253" s="18" t="s">
        <v>509</v>
      </c>
      <c r="S253" s="18" t="s">
        <v>304</v>
      </c>
      <c r="T253" s="18" t="s">
        <v>3251</v>
      </c>
      <c r="U253" s="18" t="s">
        <v>3252</v>
      </c>
      <c r="V253" s="18" t="s">
        <v>3253</v>
      </c>
      <c r="W253" s="18" t="s">
        <v>3254</v>
      </c>
      <c r="X253" s="18" t="s">
        <v>3255</v>
      </c>
      <c r="Y253" s="18" t="s">
        <v>3256</v>
      </c>
      <c r="Z253" s="18" t="s">
        <v>3257</v>
      </c>
      <c r="AA253" s="18" t="s">
        <v>3258</v>
      </c>
      <c r="AB253" s="18" t="s">
        <v>3264</v>
      </c>
      <c r="AC253" s="18" t="s">
        <v>3260</v>
      </c>
      <c r="AD253" s="18" t="s">
        <v>3261</v>
      </c>
      <c r="AE253" s="18" t="s">
        <v>3262</v>
      </c>
      <c r="AF253" s="18" t="s">
        <v>304</v>
      </c>
      <c r="AG253" s="18" t="s">
        <v>329</v>
      </c>
      <c r="AH253" s="18" t="s">
        <v>304</v>
      </c>
    </row>
    <row r="254" spans="2:34" ht="15.75" hidden="1" customHeight="1">
      <c r="B254" s="18" t="s">
        <v>296</v>
      </c>
      <c r="C254" s="18" t="s">
        <v>3</v>
      </c>
      <c r="D254" s="18" t="s">
        <v>493</v>
      </c>
      <c r="E254" s="18" t="s">
        <v>20</v>
      </c>
      <c r="F254" s="18" t="s">
        <v>494</v>
      </c>
      <c r="G254" s="18" t="s">
        <v>21</v>
      </c>
      <c r="H254" s="18" t="s">
        <v>510</v>
      </c>
      <c r="I254" s="18" t="s">
        <v>511</v>
      </c>
      <c r="J254" s="18" t="s">
        <v>329</v>
      </c>
      <c r="K254" s="18" t="s">
        <v>388</v>
      </c>
      <c r="L254" s="18" t="s">
        <v>512</v>
      </c>
      <c r="M254" s="18" t="s">
        <v>3329</v>
      </c>
      <c r="N254" s="18" t="s">
        <v>498</v>
      </c>
      <c r="O254" s="18" t="s">
        <v>304</v>
      </c>
      <c r="P254" s="18"/>
      <c r="Q254" s="18" t="s">
        <v>304</v>
      </c>
      <c r="R254" s="18" t="s">
        <v>513</v>
      </c>
      <c r="S254" s="18" t="s">
        <v>304</v>
      </c>
      <c r="T254" s="18" t="s">
        <v>3251</v>
      </c>
      <c r="U254" s="18" t="s">
        <v>3252</v>
      </c>
      <c r="V254" s="18" t="s">
        <v>3253</v>
      </c>
      <c r="W254" s="18" t="s">
        <v>3254</v>
      </c>
      <c r="X254" s="18" t="s">
        <v>3255</v>
      </c>
      <c r="Y254" s="18" t="s">
        <v>3256</v>
      </c>
      <c r="Z254" s="18" t="s">
        <v>3257</v>
      </c>
      <c r="AA254" s="18" t="s">
        <v>3258</v>
      </c>
      <c r="AB254" s="18" t="s">
        <v>3264</v>
      </c>
      <c r="AC254" s="18" t="s">
        <v>3260</v>
      </c>
      <c r="AD254" s="18" t="s">
        <v>3261</v>
      </c>
      <c r="AE254" s="18" t="s">
        <v>3264</v>
      </c>
      <c r="AF254" s="18" t="s">
        <v>304</v>
      </c>
      <c r="AG254" s="18" t="s">
        <v>329</v>
      </c>
      <c r="AH254" s="18" t="s">
        <v>304</v>
      </c>
    </row>
    <row r="255" spans="2:34" ht="15.75" hidden="1" customHeight="1">
      <c r="B255" s="18" t="s">
        <v>296</v>
      </c>
      <c r="C255" s="18" t="s">
        <v>3</v>
      </c>
      <c r="D255" s="18" t="s">
        <v>493</v>
      </c>
      <c r="E255" s="18" t="s">
        <v>20</v>
      </c>
      <c r="F255" s="18" t="s">
        <v>494</v>
      </c>
      <c r="G255" s="18" t="s">
        <v>21</v>
      </c>
      <c r="H255" s="18" t="s">
        <v>514</v>
      </c>
      <c r="I255" s="18" t="s">
        <v>515</v>
      </c>
      <c r="J255" s="18" t="s">
        <v>329</v>
      </c>
      <c r="K255" s="18" t="s">
        <v>388</v>
      </c>
      <c r="L255" s="18" t="s">
        <v>516</v>
      </c>
      <c r="M255" s="18" t="s">
        <v>3330</v>
      </c>
      <c r="N255" s="18" t="s">
        <v>498</v>
      </c>
      <c r="O255" s="18" t="s">
        <v>304</v>
      </c>
      <c r="P255" s="18"/>
      <c r="Q255" s="18" t="s">
        <v>304</v>
      </c>
      <c r="R255" s="18" t="s">
        <v>517</v>
      </c>
      <c r="S255" s="18" t="s">
        <v>304</v>
      </c>
      <c r="T255" s="18" t="s">
        <v>3251</v>
      </c>
      <c r="U255" s="18" t="s">
        <v>3252</v>
      </c>
      <c r="V255" s="18" t="s">
        <v>3253</v>
      </c>
      <c r="W255" s="18" t="s">
        <v>3254</v>
      </c>
      <c r="X255" s="18" t="s">
        <v>3255</v>
      </c>
      <c r="Y255" s="18" t="s">
        <v>3256</v>
      </c>
      <c r="Z255" s="18" t="s">
        <v>3257</v>
      </c>
      <c r="AA255" s="18" t="s">
        <v>3258</v>
      </c>
      <c r="AB255" s="18" t="s">
        <v>3264</v>
      </c>
      <c r="AC255" s="18" t="s">
        <v>3260</v>
      </c>
      <c r="AD255" s="18" t="s">
        <v>3261</v>
      </c>
      <c r="AE255" s="18" t="s">
        <v>3264</v>
      </c>
      <c r="AF255" s="18" t="s">
        <v>304</v>
      </c>
      <c r="AG255" s="18" t="s">
        <v>329</v>
      </c>
      <c r="AH255" s="18" t="s">
        <v>304</v>
      </c>
    </row>
    <row r="256" spans="2:34" ht="15.75" hidden="1" customHeight="1">
      <c r="B256" s="18" t="s">
        <v>296</v>
      </c>
      <c r="C256" s="18" t="s">
        <v>3</v>
      </c>
      <c r="D256" s="18" t="s">
        <v>518</v>
      </c>
      <c r="E256" s="18" t="s">
        <v>22</v>
      </c>
      <c r="F256" s="18" t="s">
        <v>519</v>
      </c>
      <c r="G256" s="18" t="s">
        <v>23</v>
      </c>
      <c r="H256" s="18" t="s">
        <v>520</v>
      </c>
      <c r="I256" s="18" t="s">
        <v>521</v>
      </c>
      <c r="J256" s="18" t="s">
        <v>329</v>
      </c>
      <c r="K256" s="18" t="s">
        <v>388</v>
      </c>
      <c r="L256" s="18" t="s">
        <v>522</v>
      </c>
      <c r="M256" s="18" t="s">
        <v>304</v>
      </c>
      <c r="N256" s="18" t="s">
        <v>498</v>
      </c>
      <c r="O256" s="18" t="s">
        <v>304</v>
      </c>
      <c r="P256" s="18"/>
      <c r="Q256" s="18" t="s">
        <v>304</v>
      </c>
      <c r="R256" s="18" t="s">
        <v>523</v>
      </c>
      <c r="S256" s="18" t="s">
        <v>304</v>
      </c>
      <c r="T256" s="18" t="s">
        <v>3251</v>
      </c>
      <c r="U256" s="18" t="s">
        <v>3252</v>
      </c>
      <c r="V256" s="18" t="s">
        <v>3253</v>
      </c>
      <c r="W256" s="18" t="s">
        <v>3254</v>
      </c>
      <c r="X256" s="18" t="s">
        <v>3255</v>
      </c>
      <c r="Y256" s="18" t="s">
        <v>3256</v>
      </c>
      <c r="Z256" s="18" t="s">
        <v>3257</v>
      </c>
      <c r="AA256" s="18" t="s">
        <v>3258</v>
      </c>
      <c r="AB256" s="18" t="s">
        <v>3264</v>
      </c>
      <c r="AC256" s="18" t="s">
        <v>3260</v>
      </c>
      <c r="AD256" s="18" t="s">
        <v>3261</v>
      </c>
      <c r="AE256" s="18" t="s">
        <v>3264</v>
      </c>
      <c r="AF256" s="18" t="s">
        <v>304</v>
      </c>
      <c r="AG256" s="18" t="s">
        <v>329</v>
      </c>
      <c r="AH256" s="18" t="s">
        <v>304</v>
      </c>
    </row>
    <row r="257" spans="2:34" ht="15.75" hidden="1" customHeight="1">
      <c r="B257" s="18" t="s">
        <v>296</v>
      </c>
      <c r="C257" s="18" t="s">
        <v>3</v>
      </c>
      <c r="D257" s="18" t="s">
        <v>518</v>
      </c>
      <c r="E257" s="18" t="s">
        <v>22</v>
      </c>
      <c r="F257" s="18" t="s">
        <v>519</v>
      </c>
      <c r="G257" s="18" t="s">
        <v>23</v>
      </c>
      <c r="H257" s="18" t="s">
        <v>524</v>
      </c>
      <c r="I257" s="18" t="s">
        <v>525</v>
      </c>
      <c r="J257" s="18" t="s">
        <v>329</v>
      </c>
      <c r="K257" s="18" t="s">
        <v>388</v>
      </c>
      <c r="L257" s="18" t="s">
        <v>526</v>
      </c>
      <c r="M257" s="18" t="s">
        <v>3331</v>
      </c>
      <c r="N257" s="18" t="s">
        <v>498</v>
      </c>
      <c r="O257" s="18" t="s">
        <v>304</v>
      </c>
      <c r="P257" s="18"/>
      <c r="Q257" s="18" t="s">
        <v>304</v>
      </c>
      <c r="R257" s="18" t="s">
        <v>527</v>
      </c>
      <c r="S257" s="18" t="s">
        <v>304</v>
      </c>
      <c r="T257" s="18" t="s">
        <v>3251</v>
      </c>
      <c r="U257" s="18" t="s">
        <v>3252</v>
      </c>
      <c r="V257" s="18" t="s">
        <v>3253</v>
      </c>
      <c r="W257" s="18" t="s">
        <v>3254</v>
      </c>
      <c r="X257" s="18" t="s">
        <v>3255</v>
      </c>
      <c r="Y257" s="18" t="s">
        <v>3256</v>
      </c>
      <c r="Z257" s="18" t="s">
        <v>3257</v>
      </c>
      <c r="AA257" s="18" t="s">
        <v>3258</v>
      </c>
      <c r="AB257" s="18" t="s">
        <v>3264</v>
      </c>
      <c r="AC257" s="18" t="s">
        <v>3260</v>
      </c>
      <c r="AD257" s="18" t="s">
        <v>3261</v>
      </c>
      <c r="AE257" s="18" t="s">
        <v>3262</v>
      </c>
      <c r="AF257" s="18" t="s">
        <v>304</v>
      </c>
      <c r="AG257" s="18" t="s">
        <v>329</v>
      </c>
      <c r="AH257" s="18" t="s">
        <v>304</v>
      </c>
    </row>
    <row r="258" spans="2:34" ht="15.75" hidden="1" customHeight="1">
      <c r="B258" s="18" t="s">
        <v>296</v>
      </c>
      <c r="C258" s="18" t="s">
        <v>3</v>
      </c>
      <c r="D258" s="18" t="s">
        <v>518</v>
      </c>
      <c r="E258" s="18" t="s">
        <v>22</v>
      </c>
      <c r="F258" s="18" t="s">
        <v>519</v>
      </c>
      <c r="G258" s="18" t="s">
        <v>23</v>
      </c>
      <c r="H258" s="18" t="s">
        <v>528</v>
      </c>
      <c r="I258" s="18" t="s">
        <v>529</v>
      </c>
      <c r="J258" s="18" t="s">
        <v>329</v>
      </c>
      <c r="K258" s="18" t="s">
        <v>388</v>
      </c>
      <c r="L258" s="18" t="s">
        <v>530</v>
      </c>
      <c r="M258" s="18" t="s">
        <v>3332</v>
      </c>
      <c r="N258" s="18" t="s">
        <v>498</v>
      </c>
      <c r="O258" s="18" t="s">
        <v>304</v>
      </c>
      <c r="P258" s="18"/>
      <c r="Q258" s="18" t="s">
        <v>304</v>
      </c>
      <c r="R258" s="18" t="s">
        <v>531</v>
      </c>
      <c r="S258" s="18" t="s">
        <v>304</v>
      </c>
      <c r="T258" s="18" t="s">
        <v>3251</v>
      </c>
      <c r="U258" s="18" t="s">
        <v>3252</v>
      </c>
      <c r="V258" s="18" t="s">
        <v>3253</v>
      </c>
      <c r="W258" s="18" t="s">
        <v>3254</v>
      </c>
      <c r="X258" s="18" t="s">
        <v>3255</v>
      </c>
      <c r="Y258" s="18" t="s">
        <v>3256</v>
      </c>
      <c r="Z258" s="18" t="s">
        <v>3257</v>
      </c>
      <c r="AA258" s="18" t="s">
        <v>3258</v>
      </c>
      <c r="AB258" s="18" t="s">
        <v>3264</v>
      </c>
      <c r="AC258" s="18" t="s">
        <v>3260</v>
      </c>
      <c r="AD258" s="18" t="s">
        <v>3261</v>
      </c>
      <c r="AE258" s="18" t="s">
        <v>3262</v>
      </c>
      <c r="AF258" s="18" t="s">
        <v>304</v>
      </c>
      <c r="AG258" s="18" t="s">
        <v>329</v>
      </c>
      <c r="AH258" s="18" t="s">
        <v>304</v>
      </c>
    </row>
    <row r="259" spans="2:34" ht="15.75" hidden="1" customHeight="1">
      <c r="B259" s="18" t="s">
        <v>296</v>
      </c>
      <c r="C259" s="18" t="s">
        <v>3</v>
      </c>
      <c r="D259" s="18" t="s">
        <v>532</v>
      </c>
      <c r="E259" s="18" t="s">
        <v>24</v>
      </c>
      <c r="F259" s="18" t="s">
        <v>533</v>
      </c>
      <c r="G259" s="18" t="s">
        <v>25</v>
      </c>
      <c r="H259" s="18" t="s">
        <v>534</v>
      </c>
      <c r="I259" s="18" t="s">
        <v>535</v>
      </c>
      <c r="J259" s="18" t="s">
        <v>329</v>
      </c>
      <c r="K259" s="18" t="s">
        <v>388</v>
      </c>
      <c r="L259" s="18" t="s">
        <v>536</v>
      </c>
      <c r="M259" s="18" t="s">
        <v>304</v>
      </c>
      <c r="N259" s="18" t="s">
        <v>498</v>
      </c>
      <c r="O259" s="18" t="s">
        <v>304</v>
      </c>
      <c r="P259" s="18" t="s">
        <v>427</v>
      </c>
      <c r="Q259" s="18" t="s">
        <v>304</v>
      </c>
      <c r="R259" s="18" t="s">
        <v>537</v>
      </c>
      <c r="S259" s="18" t="s">
        <v>304</v>
      </c>
      <c r="T259" s="18" t="s">
        <v>3264</v>
      </c>
      <c r="U259" s="18" t="s">
        <v>3264</v>
      </c>
      <c r="V259" s="18" t="s">
        <v>3264</v>
      </c>
      <c r="W259" s="18" t="s">
        <v>3264</v>
      </c>
      <c r="X259" s="18" t="s">
        <v>3255</v>
      </c>
      <c r="Y259" s="18" t="s">
        <v>3256</v>
      </c>
      <c r="Z259" s="18" t="s">
        <v>3257</v>
      </c>
      <c r="AA259" s="18" t="s">
        <v>3258</v>
      </c>
      <c r="AB259" s="18" t="s">
        <v>3264</v>
      </c>
      <c r="AC259" s="18" t="s">
        <v>3260</v>
      </c>
      <c r="AD259" s="18" t="s">
        <v>3261</v>
      </c>
      <c r="AE259" s="18" t="s">
        <v>3264</v>
      </c>
      <c r="AF259" s="18" t="s">
        <v>304</v>
      </c>
      <c r="AG259" s="18" t="s">
        <v>329</v>
      </c>
      <c r="AH259" s="18" t="s">
        <v>304</v>
      </c>
    </row>
    <row r="260" spans="2:34" ht="15.75" hidden="1" customHeight="1">
      <c r="B260" s="18" t="s">
        <v>296</v>
      </c>
      <c r="C260" s="18" t="s">
        <v>3</v>
      </c>
      <c r="D260" s="18" t="s">
        <v>532</v>
      </c>
      <c r="E260" s="18" t="s">
        <v>24</v>
      </c>
      <c r="F260" s="18" t="s">
        <v>533</v>
      </c>
      <c r="G260" s="18" t="s">
        <v>25</v>
      </c>
      <c r="H260" s="18" t="s">
        <v>538</v>
      </c>
      <c r="I260" s="18" t="s">
        <v>539</v>
      </c>
      <c r="J260" s="18" t="s">
        <v>329</v>
      </c>
      <c r="K260" s="18" t="s">
        <v>388</v>
      </c>
      <c r="L260" s="18" t="s">
        <v>540</v>
      </c>
      <c r="M260" s="18" t="s">
        <v>3333</v>
      </c>
      <c r="N260" s="18" t="s">
        <v>498</v>
      </c>
      <c r="O260" s="18" t="s">
        <v>304</v>
      </c>
      <c r="P260" s="18" t="s">
        <v>427</v>
      </c>
      <c r="Q260" s="18" t="s">
        <v>304</v>
      </c>
      <c r="R260" s="18" t="s">
        <v>541</v>
      </c>
      <c r="S260" s="18" t="s">
        <v>304</v>
      </c>
      <c r="T260" s="18" t="s">
        <v>3264</v>
      </c>
      <c r="U260" s="18" t="s">
        <v>3264</v>
      </c>
      <c r="V260" s="18" t="s">
        <v>3264</v>
      </c>
      <c r="W260" s="18" t="s">
        <v>3264</v>
      </c>
      <c r="X260" s="18" t="s">
        <v>3255</v>
      </c>
      <c r="Y260" s="18" t="s">
        <v>3256</v>
      </c>
      <c r="Z260" s="18" t="s">
        <v>3257</v>
      </c>
      <c r="AA260" s="18" t="s">
        <v>3258</v>
      </c>
      <c r="AB260" s="18" t="s">
        <v>3264</v>
      </c>
      <c r="AC260" s="18" t="s">
        <v>3260</v>
      </c>
      <c r="AD260" s="18" t="s">
        <v>3261</v>
      </c>
      <c r="AE260" s="18" t="s">
        <v>3264</v>
      </c>
      <c r="AF260" s="18" t="s">
        <v>304</v>
      </c>
      <c r="AG260" s="18" t="s">
        <v>329</v>
      </c>
      <c r="AH260" s="18" t="s">
        <v>304</v>
      </c>
    </row>
    <row r="261" spans="2:34" ht="15.75" hidden="1" customHeight="1">
      <c r="B261" s="18" t="s">
        <v>296</v>
      </c>
      <c r="C261" s="18" t="s">
        <v>3</v>
      </c>
      <c r="D261" s="18" t="s">
        <v>532</v>
      </c>
      <c r="E261" s="18" t="s">
        <v>24</v>
      </c>
      <c r="F261" s="18" t="s">
        <v>533</v>
      </c>
      <c r="G261" s="18" t="s">
        <v>25</v>
      </c>
      <c r="H261" s="18" t="s">
        <v>542</v>
      </c>
      <c r="I261" s="18" t="s">
        <v>543</v>
      </c>
      <c r="J261" s="18" t="s">
        <v>329</v>
      </c>
      <c r="K261" s="18" t="s">
        <v>388</v>
      </c>
      <c r="L261" s="18" t="s">
        <v>544</v>
      </c>
      <c r="M261" s="18" t="s">
        <v>3334</v>
      </c>
      <c r="N261" s="18" t="s">
        <v>498</v>
      </c>
      <c r="O261" s="18" t="s">
        <v>304</v>
      </c>
      <c r="P261" s="18" t="s">
        <v>427</v>
      </c>
      <c r="Q261" s="18" t="s">
        <v>304</v>
      </c>
      <c r="R261" s="18" t="s">
        <v>541</v>
      </c>
      <c r="S261" s="18" t="s">
        <v>304</v>
      </c>
      <c r="T261" s="18" t="s">
        <v>3264</v>
      </c>
      <c r="U261" s="18" t="s">
        <v>3264</v>
      </c>
      <c r="V261" s="18" t="s">
        <v>3264</v>
      </c>
      <c r="W261" s="18" t="s">
        <v>3264</v>
      </c>
      <c r="X261" s="18" t="s">
        <v>3255</v>
      </c>
      <c r="Y261" s="18" t="s">
        <v>3256</v>
      </c>
      <c r="Z261" s="18" t="s">
        <v>3257</v>
      </c>
      <c r="AA261" s="18" t="s">
        <v>3258</v>
      </c>
      <c r="AB261" s="18" t="s">
        <v>3264</v>
      </c>
      <c r="AC261" s="18" t="s">
        <v>3260</v>
      </c>
      <c r="AD261" s="18" t="s">
        <v>3261</v>
      </c>
      <c r="AE261" s="18" t="s">
        <v>3264</v>
      </c>
      <c r="AF261" s="18" t="s">
        <v>304</v>
      </c>
      <c r="AG261" s="18" t="s">
        <v>329</v>
      </c>
      <c r="AH261" s="18" t="s">
        <v>304</v>
      </c>
    </row>
    <row r="262" spans="2:34" ht="15.75" hidden="1" customHeight="1">
      <c r="B262" s="18" t="s">
        <v>296</v>
      </c>
      <c r="C262" s="18" t="s">
        <v>3</v>
      </c>
      <c r="D262" s="18" t="s">
        <v>545</v>
      </c>
      <c r="E262" s="18" t="s">
        <v>26</v>
      </c>
      <c r="F262" s="18" t="s">
        <v>546</v>
      </c>
      <c r="G262" s="18" t="s">
        <v>27</v>
      </c>
      <c r="H262" s="18" t="s">
        <v>547</v>
      </c>
      <c r="I262" s="18" t="s">
        <v>548</v>
      </c>
      <c r="J262" s="18" t="s">
        <v>329</v>
      </c>
      <c r="K262" s="18" t="s">
        <v>388</v>
      </c>
      <c r="L262" s="18" t="s">
        <v>549</v>
      </c>
      <c r="M262" s="18" t="s">
        <v>304</v>
      </c>
      <c r="N262" s="18" t="s">
        <v>498</v>
      </c>
      <c r="O262" s="18" t="s">
        <v>304</v>
      </c>
      <c r="P262" s="18" t="s">
        <v>427</v>
      </c>
      <c r="Q262" s="18" t="s">
        <v>304</v>
      </c>
      <c r="R262" s="18" t="s">
        <v>550</v>
      </c>
      <c r="S262" s="18" t="s">
        <v>304</v>
      </c>
      <c r="T262" s="18" t="s">
        <v>3264</v>
      </c>
      <c r="U262" s="18" t="s">
        <v>3252</v>
      </c>
      <c r="V262" s="18" t="s">
        <v>3253</v>
      </c>
      <c r="W262" s="18" t="s">
        <v>3254</v>
      </c>
      <c r="X262" s="18" t="s">
        <v>3255</v>
      </c>
      <c r="Y262" s="18" t="s">
        <v>3256</v>
      </c>
      <c r="Z262" s="18" t="s">
        <v>3257</v>
      </c>
      <c r="AA262" s="18" t="s">
        <v>3258</v>
      </c>
      <c r="AB262" s="18" t="s">
        <v>3264</v>
      </c>
      <c r="AC262" s="18" t="s">
        <v>3260</v>
      </c>
      <c r="AD262" s="18" t="s">
        <v>3261</v>
      </c>
      <c r="AE262" s="18" t="s">
        <v>3262</v>
      </c>
      <c r="AF262" s="18" t="s">
        <v>304</v>
      </c>
      <c r="AG262" s="18" t="s">
        <v>329</v>
      </c>
      <c r="AH262" s="18" t="s">
        <v>304</v>
      </c>
    </row>
    <row r="263" spans="2:34" ht="15.75" hidden="1" customHeight="1">
      <c r="B263" s="18" t="s">
        <v>296</v>
      </c>
      <c r="C263" s="18" t="s">
        <v>3</v>
      </c>
      <c r="D263" s="18" t="s">
        <v>545</v>
      </c>
      <c r="E263" s="18" t="s">
        <v>26</v>
      </c>
      <c r="F263" s="18" t="s">
        <v>546</v>
      </c>
      <c r="G263" s="18" t="s">
        <v>27</v>
      </c>
      <c r="H263" s="18" t="s">
        <v>551</v>
      </c>
      <c r="I263" s="18" t="s">
        <v>552</v>
      </c>
      <c r="J263" s="18" t="s">
        <v>329</v>
      </c>
      <c r="K263" s="18" t="s">
        <v>388</v>
      </c>
      <c r="L263" s="18" t="s">
        <v>553</v>
      </c>
      <c r="M263" s="18" t="s">
        <v>304</v>
      </c>
      <c r="N263" s="18" t="s">
        <v>498</v>
      </c>
      <c r="O263" s="18" t="s">
        <v>304</v>
      </c>
      <c r="P263" s="18" t="s">
        <v>427</v>
      </c>
      <c r="Q263" s="18" t="s">
        <v>304</v>
      </c>
      <c r="R263" s="18" t="s">
        <v>554</v>
      </c>
      <c r="S263" s="18" t="s">
        <v>304</v>
      </c>
      <c r="T263" s="18" t="s">
        <v>3264</v>
      </c>
      <c r="U263" s="18" t="s">
        <v>3264</v>
      </c>
      <c r="V263" s="18" t="s">
        <v>3264</v>
      </c>
      <c r="W263" s="18" t="s">
        <v>3264</v>
      </c>
      <c r="X263" s="18" t="s">
        <v>3255</v>
      </c>
      <c r="Y263" s="18" t="s">
        <v>3256</v>
      </c>
      <c r="Z263" s="18" t="s">
        <v>3257</v>
      </c>
      <c r="AA263" s="18" t="s">
        <v>3258</v>
      </c>
      <c r="AB263" s="18" t="s">
        <v>3264</v>
      </c>
      <c r="AC263" s="18" t="s">
        <v>3260</v>
      </c>
      <c r="AD263" s="18" t="s">
        <v>3261</v>
      </c>
      <c r="AE263" s="18" t="s">
        <v>3262</v>
      </c>
      <c r="AF263" s="18" t="s">
        <v>304</v>
      </c>
      <c r="AG263" s="18" t="s">
        <v>329</v>
      </c>
      <c r="AH263" s="18" t="s">
        <v>304</v>
      </c>
    </row>
    <row r="264" spans="2:34" ht="15.75" hidden="1" customHeight="1">
      <c r="B264" s="18" t="s">
        <v>296</v>
      </c>
      <c r="C264" s="18" t="s">
        <v>3</v>
      </c>
      <c r="D264" s="18" t="s">
        <v>556</v>
      </c>
      <c r="E264" s="18" t="s">
        <v>28</v>
      </c>
      <c r="F264" s="18" t="s">
        <v>557</v>
      </c>
      <c r="G264" s="18" t="s">
        <v>29</v>
      </c>
      <c r="H264" s="18" t="s">
        <v>558</v>
      </c>
      <c r="I264" s="18" t="s">
        <v>559</v>
      </c>
      <c r="J264" s="18" t="s">
        <v>329</v>
      </c>
      <c r="K264" s="18" t="s">
        <v>388</v>
      </c>
      <c r="L264" s="18" t="s">
        <v>560</v>
      </c>
      <c r="M264" s="18" t="s">
        <v>304</v>
      </c>
      <c r="N264" s="18" t="s">
        <v>340</v>
      </c>
      <c r="O264" s="18" t="s">
        <v>304</v>
      </c>
      <c r="P264" s="18" t="s">
        <v>498</v>
      </c>
      <c r="Q264" s="18" t="s">
        <v>304</v>
      </c>
      <c r="R264" s="18" t="s">
        <v>561</v>
      </c>
      <c r="S264" s="18" t="s">
        <v>304</v>
      </c>
      <c r="T264" s="18" t="s">
        <v>3251</v>
      </c>
      <c r="U264" s="18" t="s">
        <v>3252</v>
      </c>
      <c r="V264" s="18" t="s">
        <v>3253</v>
      </c>
      <c r="W264" s="18" t="s">
        <v>3254</v>
      </c>
      <c r="X264" s="18" t="s">
        <v>3255</v>
      </c>
      <c r="Y264" s="18" t="s">
        <v>3256</v>
      </c>
      <c r="Z264" s="18" t="s">
        <v>3257</v>
      </c>
      <c r="AA264" s="18" t="s">
        <v>3258</v>
      </c>
      <c r="AB264" s="18" t="s">
        <v>3264</v>
      </c>
      <c r="AC264" s="18" t="s">
        <v>3260</v>
      </c>
      <c r="AD264" s="18" t="s">
        <v>3261</v>
      </c>
      <c r="AE264" s="18" t="s">
        <v>3264</v>
      </c>
      <c r="AF264" s="18" t="s">
        <v>304</v>
      </c>
      <c r="AG264" s="98" t="s">
        <v>3317</v>
      </c>
      <c r="AH264" s="18" t="s">
        <v>304</v>
      </c>
    </row>
    <row r="265" spans="2:34" ht="15.75" hidden="1" customHeight="1">
      <c r="B265" s="18" t="s">
        <v>296</v>
      </c>
      <c r="C265" s="18" t="s">
        <v>3</v>
      </c>
      <c r="D265" s="18" t="s">
        <v>556</v>
      </c>
      <c r="E265" s="18" t="s">
        <v>28</v>
      </c>
      <c r="F265" s="18" t="s">
        <v>557</v>
      </c>
      <c r="G265" s="18" t="s">
        <v>29</v>
      </c>
      <c r="H265" s="18" t="s">
        <v>562</v>
      </c>
      <c r="I265" s="18" t="s">
        <v>563</v>
      </c>
      <c r="J265" s="18" t="s">
        <v>329</v>
      </c>
      <c r="K265" s="18" t="s">
        <v>388</v>
      </c>
      <c r="L265" s="18" t="s">
        <v>564</v>
      </c>
      <c r="M265" s="18" t="s">
        <v>304</v>
      </c>
      <c r="N265" s="18" t="s">
        <v>498</v>
      </c>
      <c r="O265" s="18" t="s">
        <v>304</v>
      </c>
      <c r="P265" s="18" t="s">
        <v>427</v>
      </c>
      <c r="Q265" s="18" t="s">
        <v>304</v>
      </c>
      <c r="R265" s="18" t="s">
        <v>565</v>
      </c>
      <c r="S265" s="18" t="s">
        <v>304</v>
      </c>
      <c r="T265" s="18" t="s">
        <v>3251</v>
      </c>
      <c r="U265" s="18" t="s">
        <v>3252</v>
      </c>
      <c r="V265" s="18" t="s">
        <v>3253</v>
      </c>
      <c r="W265" s="18" t="s">
        <v>3254</v>
      </c>
      <c r="X265" s="18" t="s">
        <v>3255</v>
      </c>
      <c r="Y265" s="18" t="s">
        <v>3256</v>
      </c>
      <c r="Z265" s="18" t="s">
        <v>3257</v>
      </c>
      <c r="AA265" s="18" t="s">
        <v>3258</v>
      </c>
      <c r="AB265" s="18" t="s">
        <v>3264</v>
      </c>
      <c r="AC265" s="18" t="s">
        <v>3260</v>
      </c>
      <c r="AD265" s="18" t="s">
        <v>3261</v>
      </c>
      <c r="AE265" s="18" t="s">
        <v>3264</v>
      </c>
      <c r="AF265" s="18" t="s">
        <v>304</v>
      </c>
      <c r="AG265" s="18" t="s">
        <v>329</v>
      </c>
      <c r="AH265" s="18" t="s">
        <v>304</v>
      </c>
    </row>
    <row r="266" spans="2:34" ht="15.75" hidden="1" customHeight="1">
      <c r="B266" s="18" t="s">
        <v>296</v>
      </c>
      <c r="C266" s="18" t="s">
        <v>3</v>
      </c>
      <c r="D266" s="18" t="s">
        <v>556</v>
      </c>
      <c r="E266" s="18" t="s">
        <v>28</v>
      </c>
      <c r="F266" s="18" t="s">
        <v>557</v>
      </c>
      <c r="G266" s="18" t="s">
        <v>29</v>
      </c>
      <c r="H266" s="18" t="s">
        <v>566</v>
      </c>
      <c r="I266" s="18" t="s">
        <v>567</v>
      </c>
      <c r="J266" s="18" t="s">
        <v>329</v>
      </c>
      <c r="K266" s="18" t="s">
        <v>464</v>
      </c>
      <c r="L266" s="18" t="s">
        <v>568</v>
      </c>
      <c r="M266" s="18" t="s">
        <v>304</v>
      </c>
      <c r="N266" s="18" t="s">
        <v>340</v>
      </c>
      <c r="O266" s="18" t="s">
        <v>304</v>
      </c>
      <c r="P266" s="18" t="s">
        <v>498</v>
      </c>
      <c r="Q266" s="18" t="s">
        <v>304</v>
      </c>
      <c r="R266" s="18" t="s">
        <v>561</v>
      </c>
      <c r="S266" s="18" t="s">
        <v>304</v>
      </c>
      <c r="T266" s="18" t="s">
        <v>3251</v>
      </c>
      <c r="U266" s="18" t="s">
        <v>3252</v>
      </c>
      <c r="V266" s="18" t="s">
        <v>3253</v>
      </c>
      <c r="W266" s="18" t="s">
        <v>3254</v>
      </c>
      <c r="X266" s="18" t="s">
        <v>3255</v>
      </c>
      <c r="Y266" s="18" t="s">
        <v>3256</v>
      </c>
      <c r="Z266" s="18" t="s">
        <v>3257</v>
      </c>
      <c r="AA266" s="18" t="s">
        <v>3258</v>
      </c>
      <c r="AB266" s="18" t="s">
        <v>3264</v>
      </c>
      <c r="AC266" s="18" t="s">
        <v>3260</v>
      </c>
      <c r="AD266" s="18" t="s">
        <v>3261</v>
      </c>
      <c r="AE266" s="18" t="s">
        <v>3264</v>
      </c>
      <c r="AF266" s="18" t="s">
        <v>304</v>
      </c>
      <c r="AG266" s="18" t="s">
        <v>301</v>
      </c>
      <c r="AH266" s="18" t="s">
        <v>3319</v>
      </c>
    </row>
    <row r="267" spans="2:34" ht="15.75" hidden="1" customHeight="1">
      <c r="B267" s="18" t="s">
        <v>296</v>
      </c>
      <c r="C267" s="18" t="s">
        <v>3</v>
      </c>
      <c r="D267" s="18" t="s">
        <v>569</v>
      </c>
      <c r="E267" s="18" t="s">
        <v>30</v>
      </c>
      <c r="F267" s="18" t="s">
        <v>570</v>
      </c>
      <c r="G267" s="18" t="s">
        <v>31</v>
      </c>
      <c r="H267" s="18" t="s">
        <v>571</v>
      </c>
      <c r="I267" s="18" t="s">
        <v>572</v>
      </c>
      <c r="J267" s="18" t="s">
        <v>329</v>
      </c>
      <c r="K267" s="18" t="s">
        <v>573</v>
      </c>
      <c r="L267" s="18" t="s">
        <v>574</v>
      </c>
      <c r="M267" s="18" t="s">
        <v>3335</v>
      </c>
      <c r="N267" s="18" t="s">
        <v>575</v>
      </c>
      <c r="O267" s="18" t="s">
        <v>304</v>
      </c>
      <c r="P267" s="18"/>
      <c r="Q267" s="18" t="s">
        <v>304</v>
      </c>
      <c r="R267" s="18"/>
      <c r="S267" s="18" t="s">
        <v>304</v>
      </c>
      <c r="T267" s="18" t="s">
        <v>3251</v>
      </c>
      <c r="U267" s="18" t="s">
        <v>3252</v>
      </c>
      <c r="V267" s="18" t="s">
        <v>3253</v>
      </c>
      <c r="W267" s="18" t="s">
        <v>3254</v>
      </c>
      <c r="X267" s="18" t="s">
        <v>3255</v>
      </c>
      <c r="Y267" s="18" t="s">
        <v>3256</v>
      </c>
      <c r="Z267" s="18" t="s">
        <v>3257</v>
      </c>
      <c r="AA267" s="18" t="s">
        <v>3258</v>
      </c>
      <c r="AB267" s="18" t="s">
        <v>3264</v>
      </c>
      <c r="AC267" s="18" t="s">
        <v>3260</v>
      </c>
      <c r="AD267" s="18" t="s">
        <v>3261</v>
      </c>
      <c r="AE267" s="18" t="s">
        <v>3264</v>
      </c>
      <c r="AF267" s="18" t="s">
        <v>304</v>
      </c>
      <c r="AG267" s="18" t="s">
        <v>329</v>
      </c>
      <c r="AH267" s="18" t="s">
        <v>304</v>
      </c>
    </row>
    <row r="268" spans="2:34" ht="15.75" hidden="1" customHeight="1">
      <c r="B268" s="18" t="s">
        <v>3336</v>
      </c>
      <c r="C268" s="18" t="s">
        <v>3337</v>
      </c>
      <c r="D268" s="18" t="s">
        <v>1025</v>
      </c>
      <c r="E268" s="18" t="s">
        <v>67</v>
      </c>
      <c r="F268" s="18" t="s">
        <v>1026</v>
      </c>
      <c r="G268" s="18" t="s">
        <v>68</v>
      </c>
      <c r="H268" s="18" t="s">
        <v>1027</v>
      </c>
      <c r="I268" s="18" t="s">
        <v>1028</v>
      </c>
      <c r="J268" s="18" t="s">
        <v>301</v>
      </c>
      <c r="K268" s="18" t="s">
        <v>330</v>
      </c>
      <c r="L268" s="18" t="s">
        <v>1029</v>
      </c>
      <c r="M268" s="18" t="s">
        <v>304</v>
      </c>
      <c r="N268" s="18" t="s">
        <v>1030</v>
      </c>
      <c r="O268" s="18" t="s">
        <v>304</v>
      </c>
      <c r="P268" s="18"/>
      <c r="Q268" s="18" t="s">
        <v>304</v>
      </c>
      <c r="R268" s="18" t="s">
        <v>1031</v>
      </c>
      <c r="S268" s="18" t="s">
        <v>304</v>
      </c>
      <c r="T268" s="18" t="s">
        <v>3251</v>
      </c>
      <c r="U268" s="18" t="s">
        <v>3252</v>
      </c>
      <c r="V268" s="18" t="s">
        <v>3253</v>
      </c>
      <c r="W268" s="18" t="s">
        <v>3254</v>
      </c>
      <c r="X268" s="18" t="s">
        <v>3255</v>
      </c>
      <c r="Y268" s="18" t="s">
        <v>3264</v>
      </c>
      <c r="Z268" s="18" t="s">
        <v>3264</v>
      </c>
      <c r="AA268" s="18" t="s">
        <v>3264</v>
      </c>
      <c r="AB268" s="18" t="s">
        <v>3264</v>
      </c>
      <c r="AC268" s="18" t="s">
        <v>3264</v>
      </c>
      <c r="AD268" s="18" t="s">
        <v>3264</v>
      </c>
      <c r="AE268" s="18" t="s">
        <v>3264</v>
      </c>
      <c r="AF268" s="18" t="s">
        <v>304</v>
      </c>
      <c r="AG268" s="18" t="s">
        <v>304</v>
      </c>
      <c r="AH268" s="18" t="s">
        <v>304</v>
      </c>
    </row>
    <row r="269" spans="2:34" ht="15.75" hidden="1" customHeight="1">
      <c r="B269" s="18" t="s">
        <v>3338</v>
      </c>
      <c r="C269" s="18" t="s">
        <v>3339</v>
      </c>
      <c r="D269" s="18" t="s">
        <v>1025</v>
      </c>
      <c r="E269" s="18" t="s">
        <v>67</v>
      </c>
      <c r="F269" s="18" t="s">
        <v>1026</v>
      </c>
      <c r="G269" s="18" t="s">
        <v>68</v>
      </c>
      <c r="H269" s="18" t="s">
        <v>1033</v>
      </c>
      <c r="I269" s="18" t="s">
        <v>1034</v>
      </c>
      <c r="J269" s="18" t="s">
        <v>301</v>
      </c>
      <c r="K269" s="18" t="s">
        <v>338</v>
      </c>
      <c r="L269" s="18" t="s">
        <v>1035</v>
      </c>
      <c r="M269" s="18" t="s">
        <v>304</v>
      </c>
      <c r="N269" s="18" t="s">
        <v>1036</v>
      </c>
      <c r="O269" s="18" t="s">
        <v>304</v>
      </c>
      <c r="P269" s="18"/>
      <c r="Q269" s="18" t="s">
        <v>304</v>
      </c>
      <c r="R269" s="18" t="s">
        <v>1037</v>
      </c>
      <c r="S269" s="18" t="s">
        <v>304</v>
      </c>
      <c r="T269" s="18" t="s">
        <v>3251</v>
      </c>
      <c r="U269" s="18" t="s">
        <v>3252</v>
      </c>
      <c r="V269" s="18" t="s">
        <v>3253</v>
      </c>
      <c r="W269" s="18" t="s">
        <v>3254</v>
      </c>
      <c r="X269" s="18" t="s">
        <v>3255</v>
      </c>
      <c r="Y269" s="18" t="s">
        <v>3264</v>
      </c>
      <c r="Z269" s="18" t="s">
        <v>3264</v>
      </c>
      <c r="AA269" s="18" t="s">
        <v>3264</v>
      </c>
      <c r="AB269" s="18" t="s">
        <v>3264</v>
      </c>
      <c r="AC269" s="18" t="s">
        <v>3264</v>
      </c>
      <c r="AD269" s="18" t="s">
        <v>3264</v>
      </c>
      <c r="AE269" s="18" t="s">
        <v>3264</v>
      </c>
      <c r="AF269" s="18" t="s">
        <v>304</v>
      </c>
      <c r="AG269" s="18" t="s">
        <v>304</v>
      </c>
      <c r="AH269" s="18" t="s">
        <v>304</v>
      </c>
    </row>
    <row r="270" spans="2:34" ht="15.75" hidden="1" customHeight="1">
      <c r="B270" s="18" t="s">
        <v>3340</v>
      </c>
      <c r="C270" s="18" t="s">
        <v>3341</v>
      </c>
      <c r="D270" s="18" t="s">
        <v>1025</v>
      </c>
      <c r="E270" s="18" t="s">
        <v>67</v>
      </c>
      <c r="F270" s="18" t="s">
        <v>1039</v>
      </c>
      <c r="G270" s="18" t="s">
        <v>69</v>
      </c>
      <c r="H270" s="18" t="s">
        <v>1040</v>
      </c>
      <c r="I270" s="18" t="s">
        <v>1041</v>
      </c>
      <c r="J270" s="18" t="s">
        <v>301</v>
      </c>
      <c r="K270" s="18" t="s">
        <v>1042</v>
      </c>
      <c r="L270" s="18" t="s">
        <v>1043</v>
      </c>
      <c r="M270" s="18" t="s">
        <v>304</v>
      </c>
      <c r="N270" s="18" t="s">
        <v>1044</v>
      </c>
      <c r="O270" s="18" t="s">
        <v>304</v>
      </c>
      <c r="P270" s="18"/>
      <c r="Q270" s="18" t="s">
        <v>304</v>
      </c>
      <c r="R270" s="18" t="s">
        <v>1045</v>
      </c>
      <c r="S270" s="18" t="s">
        <v>304</v>
      </c>
      <c r="T270" s="18" t="s">
        <v>3251</v>
      </c>
      <c r="U270" s="18" t="s">
        <v>3252</v>
      </c>
      <c r="V270" s="18" t="s">
        <v>3253</v>
      </c>
      <c r="W270" s="18" t="s">
        <v>3254</v>
      </c>
      <c r="X270" s="18" t="s">
        <v>3255</v>
      </c>
      <c r="Y270" s="18" t="s">
        <v>3264</v>
      </c>
      <c r="Z270" s="18" t="s">
        <v>3264</v>
      </c>
      <c r="AA270" s="18" t="s">
        <v>3264</v>
      </c>
      <c r="AB270" s="18" t="s">
        <v>3264</v>
      </c>
      <c r="AC270" s="18" t="s">
        <v>3264</v>
      </c>
      <c r="AD270" s="18" t="s">
        <v>3264</v>
      </c>
      <c r="AE270" s="18" t="s">
        <v>3264</v>
      </c>
      <c r="AF270" s="18" t="s">
        <v>304</v>
      </c>
      <c r="AG270" s="18" t="s">
        <v>304</v>
      </c>
      <c r="AH270" s="18" t="s">
        <v>304</v>
      </c>
    </row>
    <row r="271" spans="2:34" ht="15.75" hidden="1" customHeight="1">
      <c r="B271" s="18" t="s">
        <v>3342</v>
      </c>
      <c r="C271" s="18" t="s">
        <v>3343</v>
      </c>
      <c r="D271" s="18" t="s">
        <v>1025</v>
      </c>
      <c r="E271" s="18" t="s">
        <v>67</v>
      </c>
      <c r="F271" s="18" t="s">
        <v>1026</v>
      </c>
      <c r="G271" s="18" t="s">
        <v>68</v>
      </c>
      <c r="H271" s="18" t="s">
        <v>1047</v>
      </c>
      <c r="I271" s="18" t="s">
        <v>1048</v>
      </c>
      <c r="J271" s="18" t="s">
        <v>301</v>
      </c>
      <c r="K271" s="18" t="s">
        <v>338</v>
      </c>
      <c r="L271" s="18" t="s">
        <v>1049</v>
      </c>
      <c r="M271" s="18" t="s">
        <v>304</v>
      </c>
      <c r="N271" s="18" t="s">
        <v>1050</v>
      </c>
      <c r="O271" s="18" t="s">
        <v>304</v>
      </c>
      <c r="P271" s="18" t="s">
        <v>651</v>
      </c>
      <c r="Q271" s="18" t="s">
        <v>304</v>
      </c>
      <c r="R271" s="18" t="s">
        <v>1051</v>
      </c>
      <c r="S271" s="18" t="s">
        <v>304</v>
      </c>
      <c r="T271" s="18" t="s">
        <v>3251</v>
      </c>
      <c r="U271" s="18" t="s">
        <v>3252</v>
      </c>
      <c r="V271" s="18" t="s">
        <v>3253</v>
      </c>
      <c r="W271" s="18" t="s">
        <v>3254</v>
      </c>
      <c r="X271" s="18" t="s">
        <v>3255</v>
      </c>
      <c r="Y271" s="18" t="s">
        <v>3264</v>
      </c>
      <c r="Z271" s="18" t="s">
        <v>3264</v>
      </c>
      <c r="AA271" s="18" t="s">
        <v>3264</v>
      </c>
      <c r="AB271" s="18" t="s">
        <v>3264</v>
      </c>
      <c r="AC271" s="18" t="s">
        <v>3264</v>
      </c>
      <c r="AD271" s="18" t="s">
        <v>3264</v>
      </c>
      <c r="AE271" s="18" t="s">
        <v>3264</v>
      </c>
      <c r="AF271" s="18" t="s">
        <v>304</v>
      </c>
      <c r="AG271" s="18" t="s">
        <v>304</v>
      </c>
      <c r="AH271" s="18" t="s">
        <v>304</v>
      </c>
    </row>
    <row r="272" spans="2:34" ht="15.75" hidden="1" customHeight="1">
      <c r="B272" s="18" t="s">
        <v>3344</v>
      </c>
      <c r="C272" s="18" t="s">
        <v>3345</v>
      </c>
      <c r="D272" s="18" t="s">
        <v>1025</v>
      </c>
      <c r="E272" s="18" t="s">
        <v>67</v>
      </c>
      <c r="F272" s="18" t="s">
        <v>1039</v>
      </c>
      <c r="G272" s="18" t="s">
        <v>69</v>
      </c>
      <c r="H272" s="18" t="s">
        <v>1047</v>
      </c>
      <c r="I272" s="18" t="s">
        <v>1053</v>
      </c>
      <c r="J272" s="18" t="s">
        <v>301</v>
      </c>
      <c r="K272" s="18" t="s">
        <v>1054</v>
      </c>
      <c r="L272" s="18" t="s">
        <v>1055</v>
      </c>
      <c r="M272" s="18" t="s">
        <v>304</v>
      </c>
      <c r="N272" s="18" t="s">
        <v>1056</v>
      </c>
      <c r="O272" s="18" t="s">
        <v>304</v>
      </c>
      <c r="P272" s="18"/>
      <c r="Q272" s="18" t="s">
        <v>304</v>
      </c>
      <c r="R272" s="18" t="s">
        <v>1057</v>
      </c>
      <c r="S272" s="18" t="s">
        <v>304</v>
      </c>
      <c r="T272" s="18" t="s">
        <v>3251</v>
      </c>
      <c r="U272" s="18" t="s">
        <v>3252</v>
      </c>
      <c r="V272" s="18" t="s">
        <v>3253</v>
      </c>
      <c r="W272" s="18" t="s">
        <v>3254</v>
      </c>
      <c r="X272" s="18" t="s">
        <v>3255</v>
      </c>
      <c r="Y272" s="18" t="s">
        <v>3264</v>
      </c>
      <c r="Z272" s="18" t="s">
        <v>3264</v>
      </c>
      <c r="AA272" s="18" t="s">
        <v>3264</v>
      </c>
      <c r="AB272" s="18" t="s">
        <v>3264</v>
      </c>
      <c r="AC272" s="18" t="s">
        <v>3264</v>
      </c>
      <c r="AD272" s="18" t="s">
        <v>3264</v>
      </c>
      <c r="AE272" s="18" t="s">
        <v>3264</v>
      </c>
      <c r="AF272" s="18" t="s">
        <v>304</v>
      </c>
      <c r="AG272" s="18" t="s">
        <v>304</v>
      </c>
      <c r="AH272" s="18" t="s">
        <v>304</v>
      </c>
    </row>
    <row r="273" spans="2:34" ht="15.75" hidden="1" customHeight="1">
      <c r="B273" s="18" t="s">
        <v>296</v>
      </c>
      <c r="C273" s="18" t="s">
        <v>3</v>
      </c>
      <c r="D273" s="18" t="s">
        <v>576</v>
      </c>
      <c r="E273" s="18" t="s">
        <v>32</v>
      </c>
      <c r="F273" s="18" t="s">
        <v>577</v>
      </c>
      <c r="G273" s="18" t="s">
        <v>33</v>
      </c>
      <c r="H273" s="18" t="s">
        <v>578</v>
      </c>
      <c r="I273" s="18" t="s">
        <v>579</v>
      </c>
      <c r="J273" s="18" t="s">
        <v>329</v>
      </c>
      <c r="K273" s="18" t="s">
        <v>388</v>
      </c>
      <c r="L273" s="18" t="s">
        <v>580</v>
      </c>
      <c r="M273" s="18" t="s">
        <v>3346</v>
      </c>
      <c r="N273" s="18" t="s">
        <v>498</v>
      </c>
      <c r="O273" s="18" t="s">
        <v>304</v>
      </c>
      <c r="P273" s="18"/>
      <c r="Q273" s="18" t="s">
        <v>304</v>
      </c>
      <c r="R273" s="18" t="s">
        <v>581</v>
      </c>
      <c r="S273" s="18" t="s">
        <v>304</v>
      </c>
      <c r="T273" s="18" t="s">
        <v>3264</v>
      </c>
      <c r="U273" s="18" t="s">
        <v>3252</v>
      </c>
      <c r="V273" s="18" t="s">
        <v>3253</v>
      </c>
      <c r="W273" s="18" t="s">
        <v>3254</v>
      </c>
      <c r="X273" s="18" t="s">
        <v>3255</v>
      </c>
      <c r="Y273" s="18" t="s">
        <v>3256</v>
      </c>
      <c r="Z273" s="18" t="s">
        <v>3257</v>
      </c>
      <c r="AA273" s="18" t="s">
        <v>3258</v>
      </c>
      <c r="AB273" s="18" t="s">
        <v>3264</v>
      </c>
      <c r="AC273" s="18" t="s">
        <v>3260</v>
      </c>
      <c r="AD273" s="18" t="s">
        <v>3264</v>
      </c>
      <c r="AE273" s="18" t="s">
        <v>3264</v>
      </c>
      <c r="AF273" s="18" t="s">
        <v>304</v>
      </c>
      <c r="AG273" s="18" t="s">
        <v>329</v>
      </c>
      <c r="AH273" s="18" t="s">
        <v>304</v>
      </c>
    </row>
    <row r="274" spans="2:34" ht="15.75" hidden="1" customHeight="1">
      <c r="B274" s="18" t="s">
        <v>1094</v>
      </c>
      <c r="C274" s="18" t="s">
        <v>70</v>
      </c>
      <c r="D274" s="18" t="s">
        <v>1095</v>
      </c>
      <c r="E274" s="18" t="s">
        <v>87</v>
      </c>
      <c r="F274" s="18" t="s">
        <v>1096</v>
      </c>
      <c r="G274" s="18" t="s">
        <v>88</v>
      </c>
      <c r="H274" s="18" t="s">
        <v>1097</v>
      </c>
      <c r="I274" s="18" t="s">
        <v>1098</v>
      </c>
      <c r="J274" s="18" t="s">
        <v>301</v>
      </c>
      <c r="K274" s="18" t="s">
        <v>338</v>
      </c>
      <c r="L274" s="18" t="s">
        <v>3347</v>
      </c>
      <c r="M274" s="18" t="s">
        <v>304</v>
      </c>
      <c r="N274" s="18" t="s">
        <v>498</v>
      </c>
      <c r="O274" s="18" t="s">
        <v>304</v>
      </c>
      <c r="P274" s="18"/>
      <c r="Q274" s="18" t="s">
        <v>304</v>
      </c>
      <c r="R274" s="18"/>
      <c r="S274" s="18" t="s">
        <v>304</v>
      </c>
      <c r="T274" s="18" t="s">
        <v>3251</v>
      </c>
      <c r="U274" s="18" t="s">
        <v>3252</v>
      </c>
      <c r="V274" s="18" t="s">
        <v>3253</v>
      </c>
      <c r="W274" s="18" t="s">
        <v>3254</v>
      </c>
      <c r="X274" s="18" t="s">
        <v>3255</v>
      </c>
      <c r="Y274" s="18" t="s">
        <v>3264</v>
      </c>
      <c r="Z274" s="18" t="s">
        <v>3264</v>
      </c>
      <c r="AA274" s="18" t="s">
        <v>3264</v>
      </c>
      <c r="AB274" s="18" t="s">
        <v>3264</v>
      </c>
      <c r="AC274" s="18" t="s">
        <v>3264</v>
      </c>
      <c r="AD274" s="18" t="s">
        <v>3264</v>
      </c>
      <c r="AE274" s="18" t="s">
        <v>3264</v>
      </c>
      <c r="AF274" s="18" t="s">
        <v>304</v>
      </c>
      <c r="AG274" s="18" t="s">
        <v>301</v>
      </c>
      <c r="AH274" s="18" t="s">
        <v>3348</v>
      </c>
    </row>
    <row r="275" spans="2:34" ht="15.75" hidden="1" customHeight="1">
      <c r="B275" s="18" t="s">
        <v>1094</v>
      </c>
      <c r="C275" s="18" t="s">
        <v>70</v>
      </c>
      <c r="D275" s="18" t="s">
        <v>1095</v>
      </c>
      <c r="E275" s="18" t="s">
        <v>87</v>
      </c>
      <c r="F275" s="18" t="s">
        <v>1096</v>
      </c>
      <c r="G275" s="18" t="s">
        <v>88</v>
      </c>
      <c r="H275" s="18" t="s">
        <v>1099</v>
      </c>
      <c r="I275" s="18" t="s">
        <v>1100</v>
      </c>
      <c r="J275" s="18" t="s">
        <v>301</v>
      </c>
      <c r="K275" s="18" t="s">
        <v>338</v>
      </c>
      <c r="L275" s="18" t="s">
        <v>3347</v>
      </c>
      <c r="M275" s="18" t="s">
        <v>304</v>
      </c>
      <c r="N275" s="18" t="s">
        <v>498</v>
      </c>
      <c r="O275" s="18" t="s">
        <v>304</v>
      </c>
      <c r="P275" s="18"/>
      <c r="Q275" s="18" t="s">
        <v>304</v>
      </c>
      <c r="R275" s="18"/>
      <c r="S275" s="18" t="s">
        <v>304</v>
      </c>
      <c r="T275" s="18" t="s">
        <v>3251</v>
      </c>
      <c r="U275" s="18" t="s">
        <v>3252</v>
      </c>
      <c r="V275" s="18" t="s">
        <v>3253</v>
      </c>
      <c r="W275" s="18" t="s">
        <v>3254</v>
      </c>
      <c r="X275" s="18" t="s">
        <v>3255</v>
      </c>
      <c r="Y275" s="18" t="s">
        <v>3264</v>
      </c>
      <c r="Z275" s="18" t="s">
        <v>3264</v>
      </c>
      <c r="AA275" s="18" t="s">
        <v>3264</v>
      </c>
      <c r="AB275" s="18" t="s">
        <v>3264</v>
      </c>
      <c r="AC275" s="18" t="s">
        <v>3264</v>
      </c>
      <c r="AD275" s="18" t="s">
        <v>3264</v>
      </c>
      <c r="AE275" s="18" t="s">
        <v>3264</v>
      </c>
      <c r="AF275" s="18" t="s">
        <v>304</v>
      </c>
      <c r="AG275" s="18" t="s">
        <v>301</v>
      </c>
      <c r="AH275" s="18" t="s">
        <v>3348</v>
      </c>
    </row>
    <row r="276" spans="2:34" ht="15.75" hidden="1" customHeight="1">
      <c r="B276" s="18" t="s">
        <v>1094</v>
      </c>
      <c r="C276" s="18" t="s">
        <v>70</v>
      </c>
      <c r="D276" s="18" t="s">
        <v>1095</v>
      </c>
      <c r="E276" s="18" t="s">
        <v>87</v>
      </c>
      <c r="F276" s="18" t="s">
        <v>1101</v>
      </c>
      <c r="G276" s="18" t="s">
        <v>89</v>
      </c>
      <c r="H276" s="18" t="s">
        <v>1102</v>
      </c>
      <c r="I276" s="18" t="s">
        <v>1103</v>
      </c>
      <c r="J276" s="18" t="s">
        <v>301</v>
      </c>
      <c r="K276" s="18" t="s">
        <v>1104</v>
      </c>
      <c r="L276" s="18"/>
      <c r="M276" s="18" t="s">
        <v>304</v>
      </c>
      <c r="N276" s="18" t="s">
        <v>498</v>
      </c>
      <c r="O276" s="18" t="s">
        <v>304</v>
      </c>
      <c r="P276" s="18"/>
      <c r="Q276" s="18" t="s">
        <v>304</v>
      </c>
      <c r="R276" s="18" t="s">
        <v>1105</v>
      </c>
      <c r="S276" s="18" t="s">
        <v>304</v>
      </c>
      <c r="T276" s="18" t="s">
        <v>3251</v>
      </c>
      <c r="U276" s="18" t="s">
        <v>3252</v>
      </c>
      <c r="V276" s="18" t="s">
        <v>3253</v>
      </c>
      <c r="W276" s="18" t="s">
        <v>3254</v>
      </c>
      <c r="X276" s="18" t="s">
        <v>3255</v>
      </c>
      <c r="Y276" s="18" t="s">
        <v>3264</v>
      </c>
      <c r="Z276" s="18" t="s">
        <v>3264</v>
      </c>
      <c r="AA276" s="18" t="s">
        <v>3264</v>
      </c>
      <c r="AB276" s="18" t="s">
        <v>3264</v>
      </c>
      <c r="AC276" s="18" t="s">
        <v>3264</v>
      </c>
      <c r="AD276" s="18" t="s">
        <v>3264</v>
      </c>
      <c r="AE276" s="18" t="s">
        <v>3264</v>
      </c>
      <c r="AF276" s="18" t="s">
        <v>304</v>
      </c>
      <c r="AG276" s="18" t="s">
        <v>301</v>
      </c>
      <c r="AH276" s="18" t="s">
        <v>3349</v>
      </c>
    </row>
    <row r="277" spans="2:34" ht="15.75" hidden="1" customHeight="1">
      <c r="B277" s="18" t="s">
        <v>1094</v>
      </c>
      <c r="C277" s="18" t="s">
        <v>70</v>
      </c>
      <c r="D277" s="18" t="s">
        <v>1095</v>
      </c>
      <c r="E277" s="18" t="s">
        <v>87</v>
      </c>
      <c r="F277" s="18" t="s">
        <v>1101</v>
      </c>
      <c r="G277" s="18" t="s">
        <v>89</v>
      </c>
      <c r="H277" s="18" t="s">
        <v>1106</v>
      </c>
      <c r="I277" s="18" t="s">
        <v>1107</v>
      </c>
      <c r="J277" s="18" t="s">
        <v>301</v>
      </c>
      <c r="K277" s="18" t="s">
        <v>1108</v>
      </c>
      <c r="L277" s="18"/>
      <c r="M277" s="18" t="s">
        <v>304</v>
      </c>
      <c r="N277" s="18" t="s">
        <v>498</v>
      </c>
      <c r="O277" s="18" t="s">
        <v>304</v>
      </c>
      <c r="P277" s="18"/>
      <c r="Q277" s="18" t="s">
        <v>304</v>
      </c>
      <c r="R277" s="18"/>
      <c r="S277" s="18" t="s">
        <v>304</v>
      </c>
      <c r="T277" s="18" t="s">
        <v>3251</v>
      </c>
      <c r="U277" s="18" t="s">
        <v>3252</v>
      </c>
      <c r="V277" s="18" t="s">
        <v>3253</v>
      </c>
      <c r="W277" s="18" t="s">
        <v>3254</v>
      </c>
      <c r="X277" s="18" t="s">
        <v>3255</v>
      </c>
      <c r="Y277" s="18" t="s">
        <v>3264</v>
      </c>
      <c r="Z277" s="18" t="s">
        <v>3264</v>
      </c>
      <c r="AA277" s="18" t="s">
        <v>3264</v>
      </c>
      <c r="AB277" s="18" t="s">
        <v>3264</v>
      </c>
      <c r="AC277" s="18" t="s">
        <v>3264</v>
      </c>
      <c r="AD277" s="18" t="s">
        <v>3264</v>
      </c>
      <c r="AE277" s="18" t="s">
        <v>3264</v>
      </c>
      <c r="AF277" s="18" t="s">
        <v>304</v>
      </c>
      <c r="AG277" s="18" t="s">
        <v>301</v>
      </c>
      <c r="AH277" s="18" t="s">
        <v>3350</v>
      </c>
    </row>
    <row r="278" spans="2:34" ht="15.75" hidden="1" customHeight="1">
      <c r="B278" s="18" t="s">
        <v>1094</v>
      </c>
      <c r="C278" s="18" t="s">
        <v>70</v>
      </c>
      <c r="D278" s="18" t="s">
        <v>1095</v>
      </c>
      <c r="E278" s="18" t="s">
        <v>87</v>
      </c>
      <c r="F278" s="18" t="s">
        <v>1101</v>
      </c>
      <c r="G278" s="18" t="s">
        <v>89</v>
      </c>
      <c r="H278" s="18" t="s">
        <v>1109</v>
      </c>
      <c r="I278" s="18" t="s">
        <v>1110</v>
      </c>
      <c r="J278" s="18" t="s">
        <v>301</v>
      </c>
      <c r="K278" s="18" t="s">
        <v>322</v>
      </c>
      <c r="L278" s="18"/>
      <c r="M278" s="18" t="s">
        <v>304</v>
      </c>
      <c r="N278" s="18" t="s">
        <v>498</v>
      </c>
      <c r="O278" s="18" t="s">
        <v>304</v>
      </c>
      <c r="P278" s="18"/>
      <c r="Q278" s="18" t="s">
        <v>304</v>
      </c>
      <c r="R278" s="18" t="s">
        <v>1111</v>
      </c>
      <c r="S278" s="18" t="s">
        <v>304</v>
      </c>
      <c r="T278" s="18" t="s">
        <v>3264</v>
      </c>
      <c r="U278" s="18" t="s">
        <v>3264</v>
      </c>
      <c r="V278" s="18" t="s">
        <v>3253</v>
      </c>
      <c r="W278" s="18" t="s">
        <v>3254</v>
      </c>
      <c r="X278" s="18" t="s">
        <v>3255</v>
      </c>
      <c r="Y278" s="18" t="s">
        <v>3264</v>
      </c>
      <c r="Z278" s="18" t="s">
        <v>3264</v>
      </c>
      <c r="AA278" s="18" t="s">
        <v>3264</v>
      </c>
      <c r="AB278" s="18" t="s">
        <v>3264</v>
      </c>
      <c r="AC278" s="18" t="s">
        <v>3264</v>
      </c>
      <c r="AD278" s="18" t="s">
        <v>3264</v>
      </c>
      <c r="AE278" s="18" t="s">
        <v>3264</v>
      </c>
      <c r="AF278" s="18" t="s">
        <v>304</v>
      </c>
      <c r="AG278" s="18" t="s">
        <v>301</v>
      </c>
      <c r="AH278" s="18" t="s">
        <v>3349</v>
      </c>
    </row>
    <row r="279" spans="2:34" ht="15.75" hidden="1" customHeight="1">
      <c r="B279" s="18" t="s">
        <v>1094</v>
      </c>
      <c r="C279" s="18" t="s">
        <v>70</v>
      </c>
      <c r="D279" s="18" t="s">
        <v>1095</v>
      </c>
      <c r="E279" s="18" t="s">
        <v>87</v>
      </c>
      <c r="F279" s="18" t="s">
        <v>1096</v>
      </c>
      <c r="G279" s="18" t="s">
        <v>88</v>
      </c>
      <c r="H279" s="18" t="s">
        <v>1112</v>
      </c>
      <c r="I279" s="18" t="s">
        <v>1113</v>
      </c>
      <c r="J279" s="18" t="s">
        <v>301</v>
      </c>
      <c r="K279" s="18" t="s">
        <v>302</v>
      </c>
      <c r="L279" s="18"/>
      <c r="M279" s="18" t="s">
        <v>304</v>
      </c>
      <c r="N279" s="18" t="s">
        <v>498</v>
      </c>
      <c r="O279" s="18" t="s">
        <v>304</v>
      </c>
      <c r="P279" s="18"/>
      <c r="Q279" s="18" t="s">
        <v>304</v>
      </c>
      <c r="R279" s="18" t="s">
        <v>1114</v>
      </c>
      <c r="S279" s="18" t="s">
        <v>304</v>
      </c>
      <c r="T279" s="18" t="s">
        <v>3264</v>
      </c>
      <c r="U279" s="18" t="s">
        <v>3264</v>
      </c>
      <c r="V279" s="18" t="s">
        <v>3264</v>
      </c>
      <c r="W279" s="18" t="s">
        <v>3264</v>
      </c>
      <c r="X279" s="18" t="s">
        <v>3264</v>
      </c>
      <c r="Y279" s="18" t="s">
        <v>3264</v>
      </c>
      <c r="Z279" s="18" t="s">
        <v>3264</v>
      </c>
      <c r="AA279" s="18" t="s">
        <v>3264</v>
      </c>
      <c r="AB279" s="18" t="s">
        <v>3264</v>
      </c>
      <c r="AC279" s="18" t="s">
        <v>3264</v>
      </c>
      <c r="AD279" s="18" t="s">
        <v>3264</v>
      </c>
      <c r="AE279" s="18" t="s">
        <v>3262</v>
      </c>
      <c r="AF279" s="18" t="s">
        <v>304</v>
      </c>
      <c r="AG279" s="18" t="s">
        <v>301</v>
      </c>
      <c r="AH279" s="18" t="s">
        <v>3349</v>
      </c>
    </row>
    <row r="280" spans="2:34" ht="15.75" hidden="1" customHeight="1">
      <c r="B280" s="18" t="s">
        <v>1094</v>
      </c>
      <c r="C280" s="18" t="s">
        <v>70</v>
      </c>
      <c r="D280" s="18" t="s">
        <v>1115</v>
      </c>
      <c r="E280" s="18" t="s">
        <v>90</v>
      </c>
      <c r="F280" s="18" t="s">
        <v>1116</v>
      </c>
      <c r="G280" s="18" t="s">
        <v>91</v>
      </c>
      <c r="H280" s="18" t="s">
        <v>1117</v>
      </c>
      <c r="I280" s="18" t="s">
        <v>1118</v>
      </c>
      <c r="J280" s="18" t="s">
        <v>301</v>
      </c>
      <c r="K280" s="18" t="s">
        <v>1119</v>
      </c>
      <c r="L280" s="18" t="s">
        <v>1120</v>
      </c>
      <c r="M280" s="18" t="s">
        <v>304</v>
      </c>
      <c r="N280" s="18" t="s">
        <v>498</v>
      </c>
      <c r="O280" s="18" t="s">
        <v>304</v>
      </c>
      <c r="P280" s="18"/>
      <c r="Q280" s="18" t="s">
        <v>304</v>
      </c>
      <c r="R280" s="18" t="s">
        <v>1123</v>
      </c>
      <c r="S280" s="18" t="s">
        <v>304</v>
      </c>
      <c r="T280" s="18" t="s">
        <v>3251</v>
      </c>
      <c r="U280" s="18" t="s">
        <v>3252</v>
      </c>
      <c r="V280" s="18" t="s">
        <v>3253</v>
      </c>
      <c r="W280" s="18" t="s">
        <v>3254</v>
      </c>
      <c r="X280" s="18" t="s">
        <v>3255</v>
      </c>
      <c r="Y280" s="18" t="s">
        <v>3264</v>
      </c>
      <c r="Z280" s="18" t="s">
        <v>3264</v>
      </c>
      <c r="AA280" s="18" t="s">
        <v>3264</v>
      </c>
      <c r="AB280" s="18" t="s">
        <v>3264</v>
      </c>
      <c r="AC280" s="18" t="s">
        <v>3264</v>
      </c>
      <c r="AD280" s="18" t="s">
        <v>3264</v>
      </c>
      <c r="AE280" s="18" t="s">
        <v>3264</v>
      </c>
      <c r="AF280" s="18" t="s">
        <v>304</v>
      </c>
      <c r="AG280" s="18" t="s">
        <v>329</v>
      </c>
      <c r="AH280" s="18" t="s">
        <v>304</v>
      </c>
    </row>
    <row r="281" spans="2:34" ht="15.75" hidden="1" customHeight="1">
      <c r="B281" s="18" t="s">
        <v>1094</v>
      </c>
      <c r="C281" s="18" t="s">
        <v>70</v>
      </c>
      <c r="D281" s="18" t="s">
        <v>1127</v>
      </c>
      <c r="E281" s="18" t="s">
        <v>92</v>
      </c>
      <c r="F281" s="18" t="s">
        <v>1128</v>
      </c>
      <c r="G281" s="18" t="s">
        <v>93</v>
      </c>
      <c r="H281" s="18" t="s">
        <v>1129</v>
      </c>
      <c r="I281" s="18" t="s">
        <v>1130</v>
      </c>
      <c r="J281" s="18" t="s">
        <v>301</v>
      </c>
      <c r="K281" s="18" t="s">
        <v>1119</v>
      </c>
      <c r="L281" s="18"/>
      <c r="M281" s="18" t="s">
        <v>304</v>
      </c>
      <c r="N281" s="18" t="s">
        <v>498</v>
      </c>
      <c r="O281" s="18" t="s">
        <v>304</v>
      </c>
      <c r="P281" s="18"/>
      <c r="Q281" s="18" t="s">
        <v>304</v>
      </c>
      <c r="R281" s="18" t="s">
        <v>1131</v>
      </c>
      <c r="S281" s="18" t="s">
        <v>304</v>
      </c>
      <c r="T281" s="18" t="s">
        <v>3251</v>
      </c>
      <c r="U281" s="18" t="s">
        <v>3252</v>
      </c>
      <c r="V281" s="18" t="s">
        <v>3253</v>
      </c>
      <c r="W281" s="18" t="s">
        <v>3254</v>
      </c>
      <c r="X281" s="18" t="s">
        <v>3255</v>
      </c>
      <c r="Y281" s="18" t="s">
        <v>3264</v>
      </c>
      <c r="Z281" s="18" t="s">
        <v>3264</v>
      </c>
      <c r="AA281" s="18" t="s">
        <v>3264</v>
      </c>
      <c r="AB281" s="18" t="s">
        <v>3264</v>
      </c>
      <c r="AC281" s="18" t="s">
        <v>3264</v>
      </c>
      <c r="AD281" s="18" t="s">
        <v>3264</v>
      </c>
      <c r="AE281" s="18" t="s">
        <v>3264</v>
      </c>
      <c r="AF281" s="18" t="s">
        <v>304</v>
      </c>
      <c r="AG281" s="18" t="s">
        <v>301</v>
      </c>
      <c r="AH281" s="18" t="s">
        <v>3349</v>
      </c>
    </row>
    <row r="282" spans="2:34" ht="15.75" hidden="1" customHeight="1">
      <c r="B282" s="18" t="s">
        <v>1094</v>
      </c>
      <c r="C282" s="18" t="s">
        <v>70</v>
      </c>
      <c r="D282" s="18" t="s">
        <v>1132</v>
      </c>
      <c r="E282" s="18" t="s">
        <v>85</v>
      </c>
      <c r="F282" s="18" t="s">
        <v>1133</v>
      </c>
      <c r="G282" s="18" t="s">
        <v>86</v>
      </c>
      <c r="H282" s="18" t="s">
        <v>1134</v>
      </c>
      <c r="I282" s="18" t="s">
        <v>1135</v>
      </c>
      <c r="J282" s="18" t="s">
        <v>329</v>
      </c>
      <c r="K282" s="18" t="s">
        <v>1136</v>
      </c>
      <c r="L282" s="18" t="s">
        <v>1137</v>
      </c>
      <c r="M282" s="18" t="s">
        <v>304</v>
      </c>
      <c r="N282" s="18" t="s">
        <v>1139</v>
      </c>
      <c r="O282" s="18" t="s">
        <v>304</v>
      </c>
      <c r="P282" s="18"/>
      <c r="Q282" s="18" t="s">
        <v>304</v>
      </c>
      <c r="R282" s="18"/>
      <c r="S282" s="18" t="s">
        <v>304</v>
      </c>
      <c r="T282" s="18" t="s">
        <v>3251</v>
      </c>
      <c r="U282" s="18" t="s">
        <v>3252</v>
      </c>
      <c r="V282" s="18" t="s">
        <v>3253</v>
      </c>
      <c r="W282" s="18" t="s">
        <v>3254</v>
      </c>
      <c r="X282" s="18" t="s">
        <v>3255</v>
      </c>
      <c r="Y282" s="18" t="s">
        <v>3256</v>
      </c>
      <c r="Z282" s="18" t="s">
        <v>3257</v>
      </c>
      <c r="AA282" s="18" t="s">
        <v>3258</v>
      </c>
      <c r="AB282" s="18" t="s">
        <v>3264</v>
      </c>
      <c r="AC282" s="18" t="s">
        <v>3260</v>
      </c>
      <c r="AD282" s="18" t="s">
        <v>3261</v>
      </c>
      <c r="AE282" s="18" t="s">
        <v>3262</v>
      </c>
      <c r="AF282" s="18" t="s">
        <v>304</v>
      </c>
      <c r="AG282" s="18" t="s">
        <v>329</v>
      </c>
      <c r="AH282" s="18" t="s">
        <v>304</v>
      </c>
    </row>
    <row r="283" spans="2:34" ht="15.75" hidden="1" customHeight="1">
      <c r="B283" s="18" t="s">
        <v>1094</v>
      </c>
      <c r="C283" s="18" t="s">
        <v>70</v>
      </c>
      <c r="D283" s="18" t="s">
        <v>1140</v>
      </c>
      <c r="E283" s="18" t="s">
        <v>94</v>
      </c>
      <c r="F283" s="18" t="s">
        <v>1141</v>
      </c>
      <c r="G283" s="18" t="s">
        <v>95</v>
      </c>
      <c r="H283" s="18" t="s">
        <v>1142</v>
      </c>
      <c r="I283" s="18" t="s">
        <v>1143</v>
      </c>
      <c r="J283" s="18" t="s">
        <v>301</v>
      </c>
      <c r="K283" s="18" t="s">
        <v>302</v>
      </c>
      <c r="L283" s="18" t="s">
        <v>1144</v>
      </c>
      <c r="M283" s="18" t="s">
        <v>304</v>
      </c>
      <c r="N283" s="18" t="s">
        <v>460</v>
      </c>
      <c r="O283" s="18" t="s">
        <v>304</v>
      </c>
      <c r="P283" s="18"/>
      <c r="Q283" s="18" t="s">
        <v>304</v>
      </c>
      <c r="R283" s="18" t="s">
        <v>1145</v>
      </c>
      <c r="S283" s="18" t="s">
        <v>304</v>
      </c>
      <c r="T283" s="18" t="s">
        <v>3264</v>
      </c>
      <c r="U283" s="18" t="s">
        <v>3264</v>
      </c>
      <c r="V283" s="18" t="s">
        <v>3264</v>
      </c>
      <c r="W283" s="18" t="s">
        <v>3264</v>
      </c>
      <c r="X283" s="18" t="s">
        <v>3264</v>
      </c>
      <c r="Y283" s="18" t="s">
        <v>3264</v>
      </c>
      <c r="Z283" s="18" t="s">
        <v>3264</v>
      </c>
      <c r="AA283" s="18" t="s">
        <v>3264</v>
      </c>
      <c r="AB283" s="18" t="s">
        <v>3264</v>
      </c>
      <c r="AC283" s="18" t="s">
        <v>3264</v>
      </c>
      <c r="AD283" s="18" t="s">
        <v>3264</v>
      </c>
      <c r="AE283" s="18" t="s">
        <v>3262</v>
      </c>
      <c r="AF283" s="18" t="s">
        <v>304</v>
      </c>
      <c r="AG283" s="18" t="s">
        <v>301</v>
      </c>
      <c r="AH283" s="18"/>
    </row>
    <row r="284" spans="2:34" ht="15.75" hidden="1" customHeight="1">
      <c r="B284" s="18" t="s">
        <v>1094</v>
      </c>
      <c r="C284" s="18" t="s">
        <v>70</v>
      </c>
      <c r="D284" s="18" t="s">
        <v>1140</v>
      </c>
      <c r="E284" s="18" t="s">
        <v>94</v>
      </c>
      <c r="F284" s="18" t="s">
        <v>1141</v>
      </c>
      <c r="G284" s="18" t="s">
        <v>95</v>
      </c>
      <c r="H284" s="18" t="s">
        <v>1147</v>
      </c>
      <c r="I284" s="18" t="s">
        <v>1148</v>
      </c>
      <c r="J284" s="18" t="s">
        <v>329</v>
      </c>
      <c r="K284" s="18" t="s">
        <v>302</v>
      </c>
      <c r="L284" s="18" t="s">
        <v>1149</v>
      </c>
      <c r="M284" s="18" t="s">
        <v>304</v>
      </c>
      <c r="N284" s="18" t="s">
        <v>460</v>
      </c>
      <c r="O284" s="18" t="s">
        <v>304</v>
      </c>
      <c r="P284" s="18"/>
      <c r="Q284" s="18" t="s">
        <v>304</v>
      </c>
      <c r="R284" s="18" t="s">
        <v>1145</v>
      </c>
      <c r="S284" s="18" t="s">
        <v>304</v>
      </c>
      <c r="T284" s="18" t="s">
        <v>3264</v>
      </c>
      <c r="U284" s="18" t="s">
        <v>3264</v>
      </c>
      <c r="V284" s="18" t="s">
        <v>3264</v>
      </c>
      <c r="W284" s="18" t="s">
        <v>3264</v>
      </c>
      <c r="X284" s="18" t="s">
        <v>3264</v>
      </c>
      <c r="Y284" s="18" t="s">
        <v>3264</v>
      </c>
      <c r="Z284" s="18" t="s">
        <v>3264</v>
      </c>
      <c r="AA284" s="18" t="s">
        <v>3264</v>
      </c>
      <c r="AB284" s="18" t="s">
        <v>3264</v>
      </c>
      <c r="AC284" s="18" t="s">
        <v>3264</v>
      </c>
      <c r="AD284" s="18" t="s">
        <v>3264</v>
      </c>
      <c r="AE284" s="18" t="s">
        <v>3262</v>
      </c>
      <c r="AF284" s="18" t="s">
        <v>304</v>
      </c>
      <c r="AG284" s="18" t="s">
        <v>301</v>
      </c>
      <c r="AH284" s="18" t="s">
        <v>304</v>
      </c>
    </row>
    <row r="285" spans="2:34" ht="15.75" hidden="1" customHeight="1">
      <c r="B285" s="18" t="s">
        <v>1094</v>
      </c>
      <c r="C285" s="18" t="s">
        <v>70</v>
      </c>
      <c r="D285" s="18" t="s">
        <v>1150</v>
      </c>
      <c r="E285" s="18" t="s">
        <v>96</v>
      </c>
      <c r="F285" s="18" t="s">
        <v>1151</v>
      </c>
      <c r="G285" s="18" t="s">
        <v>97</v>
      </c>
      <c r="H285" s="18" t="s">
        <v>1152</v>
      </c>
      <c r="I285" s="18" t="s">
        <v>1153</v>
      </c>
      <c r="J285" s="18" t="s">
        <v>329</v>
      </c>
      <c r="K285" s="18" t="s">
        <v>302</v>
      </c>
      <c r="L285" s="18" t="s">
        <v>1154</v>
      </c>
      <c r="M285" s="18" t="s">
        <v>304</v>
      </c>
      <c r="N285" s="18" t="s">
        <v>1156</v>
      </c>
      <c r="O285" s="18" t="s">
        <v>304</v>
      </c>
      <c r="P285" s="18"/>
      <c r="Q285" s="18" t="s">
        <v>304</v>
      </c>
      <c r="R285" s="18" t="s">
        <v>1157</v>
      </c>
      <c r="S285" s="18" t="s">
        <v>304</v>
      </c>
      <c r="T285" s="18" t="s">
        <v>3251</v>
      </c>
      <c r="U285" s="18" t="s">
        <v>3252</v>
      </c>
      <c r="V285" s="18" t="s">
        <v>3253</v>
      </c>
      <c r="W285" s="18" t="s">
        <v>3254</v>
      </c>
      <c r="X285" s="18" t="s">
        <v>3255</v>
      </c>
      <c r="Y285" s="18" t="s">
        <v>3256</v>
      </c>
      <c r="Z285" s="18" t="s">
        <v>3257</v>
      </c>
      <c r="AA285" s="18" t="s">
        <v>3258</v>
      </c>
      <c r="AB285" s="18" t="s">
        <v>3264</v>
      </c>
      <c r="AC285" s="18" t="s">
        <v>3260</v>
      </c>
      <c r="AD285" s="18" t="s">
        <v>3261</v>
      </c>
      <c r="AE285" s="18" t="s">
        <v>3264</v>
      </c>
      <c r="AF285" s="18" t="s">
        <v>304</v>
      </c>
      <c r="AG285" s="18" t="s">
        <v>301</v>
      </c>
      <c r="AH285" s="18" t="s">
        <v>3351</v>
      </c>
    </row>
    <row r="286" spans="2:34" ht="15.75" hidden="1" customHeight="1">
      <c r="B286" s="18" t="s">
        <v>1094</v>
      </c>
      <c r="C286" s="18" t="s">
        <v>70</v>
      </c>
      <c r="D286" s="18" t="s">
        <v>1150</v>
      </c>
      <c r="E286" s="18" t="s">
        <v>96</v>
      </c>
      <c r="F286" s="18" t="s">
        <v>1151</v>
      </c>
      <c r="G286" s="18" t="s">
        <v>97</v>
      </c>
      <c r="H286" s="18" t="s">
        <v>1160</v>
      </c>
      <c r="I286" s="18" t="s">
        <v>1161</v>
      </c>
      <c r="J286" s="18" t="s">
        <v>329</v>
      </c>
      <c r="K286" s="18" t="s">
        <v>464</v>
      </c>
      <c r="L286" s="18" t="s">
        <v>1162</v>
      </c>
      <c r="M286" s="18" t="s">
        <v>304</v>
      </c>
      <c r="N286" s="18" t="s">
        <v>1156</v>
      </c>
      <c r="O286" s="18" t="s">
        <v>304</v>
      </c>
      <c r="P286" s="18"/>
      <c r="Q286" s="18" t="s">
        <v>304</v>
      </c>
      <c r="R286" s="18" t="s">
        <v>1157</v>
      </c>
      <c r="S286" s="18" t="s">
        <v>304</v>
      </c>
      <c r="T286" s="18" t="s">
        <v>3251</v>
      </c>
      <c r="U286" s="18" t="s">
        <v>3252</v>
      </c>
      <c r="V286" s="18" t="s">
        <v>3253</v>
      </c>
      <c r="W286" s="18" t="s">
        <v>3254</v>
      </c>
      <c r="X286" s="18" t="s">
        <v>3255</v>
      </c>
      <c r="Y286" s="18" t="s">
        <v>3256</v>
      </c>
      <c r="Z286" s="18" t="s">
        <v>3257</v>
      </c>
      <c r="AA286" s="18" t="s">
        <v>3258</v>
      </c>
      <c r="AB286" s="18" t="s">
        <v>3264</v>
      </c>
      <c r="AC286" s="18" t="s">
        <v>3260</v>
      </c>
      <c r="AD286" s="18" t="s">
        <v>3261</v>
      </c>
      <c r="AE286" s="18" t="s">
        <v>3262</v>
      </c>
      <c r="AF286" s="18" t="s">
        <v>304</v>
      </c>
      <c r="AG286" s="18" t="s">
        <v>301</v>
      </c>
      <c r="AH286" s="18" t="s">
        <v>3351</v>
      </c>
    </row>
    <row r="287" spans="2:34" ht="15.75" hidden="1" customHeight="1">
      <c r="B287" s="18" t="s">
        <v>1094</v>
      </c>
      <c r="C287" s="18" t="s">
        <v>70</v>
      </c>
      <c r="D287" s="18" t="s">
        <v>1165</v>
      </c>
      <c r="E287" s="18" t="s">
        <v>98</v>
      </c>
      <c r="F287" s="18" t="s">
        <v>1166</v>
      </c>
      <c r="G287" s="18" t="s">
        <v>99</v>
      </c>
      <c r="H287" s="18" t="s">
        <v>1167</v>
      </c>
      <c r="I287" s="18" t="s">
        <v>1168</v>
      </c>
      <c r="J287" s="18" t="s">
        <v>329</v>
      </c>
      <c r="K287" s="18" t="s">
        <v>302</v>
      </c>
      <c r="L287" s="18" t="s">
        <v>1169</v>
      </c>
      <c r="M287" s="18" t="s">
        <v>304</v>
      </c>
      <c r="N287" s="18" t="s">
        <v>1156</v>
      </c>
      <c r="O287" s="18" t="s">
        <v>304</v>
      </c>
      <c r="P287" s="18"/>
      <c r="Q287" s="18" t="s">
        <v>304</v>
      </c>
      <c r="R287" s="18" t="s">
        <v>1157</v>
      </c>
      <c r="S287" s="18" t="s">
        <v>304</v>
      </c>
      <c r="T287" s="18" t="s">
        <v>3251</v>
      </c>
      <c r="U287" s="18" t="s">
        <v>3252</v>
      </c>
      <c r="V287" s="18" t="s">
        <v>3253</v>
      </c>
      <c r="W287" s="18" t="s">
        <v>3254</v>
      </c>
      <c r="X287" s="18" t="s">
        <v>3255</v>
      </c>
      <c r="Y287" s="18" t="s">
        <v>3256</v>
      </c>
      <c r="Z287" s="18" t="s">
        <v>3257</v>
      </c>
      <c r="AA287" s="18" t="s">
        <v>3258</v>
      </c>
      <c r="AB287" s="18" t="s">
        <v>3264</v>
      </c>
      <c r="AC287" s="18" t="s">
        <v>3260</v>
      </c>
      <c r="AD287" s="18" t="s">
        <v>3261</v>
      </c>
      <c r="AE287" s="18" t="s">
        <v>3264</v>
      </c>
      <c r="AF287" s="18" t="s">
        <v>304</v>
      </c>
      <c r="AG287" s="18" t="s">
        <v>301</v>
      </c>
      <c r="AH287" s="18" t="s">
        <v>3351</v>
      </c>
    </row>
    <row r="288" spans="2:34" ht="15.75" hidden="1" customHeight="1">
      <c r="B288" s="18" t="s">
        <v>1094</v>
      </c>
      <c r="C288" s="18" t="s">
        <v>70</v>
      </c>
      <c r="D288" s="18" t="s">
        <v>1165</v>
      </c>
      <c r="E288" s="18" t="s">
        <v>98</v>
      </c>
      <c r="F288" s="18" t="s">
        <v>1166</v>
      </c>
      <c r="G288" s="18" t="s">
        <v>99</v>
      </c>
      <c r="H288" s="18" t="s">
        <v>1173</v>
      </c>
      <c r="I288" s="18" t="s">
        <v>1174</v>
      </c>
      <c r="J288" s="18" t="s">
        <v>329</v>
      </c>
      <c r="K288" s="18" t="s">
        <v>464</v>
      </c>
      <c r="L288" s="18" t="s">
        <v>1175</v>
      </c>
      <c r="M288" s="18" t="s">
        <v>304</v>
      </c>
      <c r="N288" s="18" t="s">
        <v>1156</v>
      </c>
      <c r="O288" s="18" t="s">
        <v>304</v>
      </c>
      <c r="P288" s="18"/>
      <c r="Q288" s="18" t="s">
        <v>304</v>
      </c>
      <c r="R288" s="18" t="s">
        <v>1157</v>
      </c>
      <c r="S288" s="18" t="s">
        <v>304</v>
      </c>
      <c r="T288" s="18" t="s">
        <v>3251</v>
      </c>
      <c r="U288" s="18" t="s">
        <v>3252</v>
      </c>
      <c r="V288" s="18" t="s">
        <v>3253</v>
      </c>
      <c r="W288" s="18" t="s">
        <v>3254</v>
      </c>
      <c r="X288" s="18" t="s">
        <v>3255</v>
      </c>
      <c r="Y288" s="18" t="s">
        <v>3256</v>
      </c>
      <c r="Z288" s="18" t="s">
        <v>3257</v>
      </c>
      <c r="AA288" s="18" t="s">
        <v>3258</v>
      </c>
      <c r="AB288" s="18" t="s">
        <v>3264</v>
      </c>
      <c r="AC288" s="18" t="s">
        <v>3260</v>
      </c>
      <c r="AD288" s="18" t="s">
        <v>3261</v>
      </c>
      <c r="AE288" s="18" t="s">
        <v>3264</v>
      </c>
      <c r="AF288" s="18" t="s">
        <v>304</v>
      </c>
      <c r="AG288" s="18" t="s">
        <v>301</v>
      </c>
      <c r="AH288" s="18" t="s">
        <v>3351</v>
      </c>
    </row>
    <row r="289" spans="2:34" ht="15.75" hidden="1" customHeight="1">
      <c r="B289" s="18" t="s">
        <v>1094</v>
      </c>
      <c r="C289" s="18" t="s">
        <v>70</v>
      </c>
      <c r="D289" s="18" t="s">
        <v>1178</v>
      </c>
      <c r="E289" s="18" t="s">
        <v>100</v>
      </c>
      <c r="F289" s="18" t="s">
        <v>1179</v>
      </c>
      <c r="G289" s="18" t="s">
        <v>101</v>
      </c>
      <c r="H289" s="18" t="s">
        <v>1180</v>
      </c>
      <c r="I289" s="18" t="s">
        <v>1181</v>
      </c>
      <c r="J289" s="18" t="s">
        <v>329</v>
      </c>
      <c r="K289" s="18" t="s">
        <v>464</v>
      </c>
      <c r="L289" s="18" t="s">
        <v>1182</v>
      </c>
      <c r="M289" s="18" t="s">
        <v>304</v>
      </c>
      <c r="N289" s="18" t="s">
        <v>498</v>
      </c>
      <c r="O289" s="18" t="s">
        <v>304</v>
      </c>
      <c r="P289" s="18"/>
      <c r="Q289" s="18" t="s">
        <v>304</v>
      </c>
      <c r="R289" s="18" t="s">
        <v>1157</v>
      </c>
      <c r="S289" s="18" t="s">
        <v>304</v>
      </c>
      <c r="T289" s="18" t="s">
        <v>3251</v>
      </c>
      <c r="U289" s="18" t="s">
        <v>3252</v>
      </c>
      <c r="V289" s="18" t="s">
        <v>3253</v>
      </c>
      <c r="W289" s="18" t="s">
        <v>3254</v>
      </c>
      <c r="X289" s="18" t="s">
        <v>3255</v>
      </c>
      <c r="Y289" s="18" t="s">
        <v>3256</v>
      </c>
      <c r="Z289" s="18" t="s">
        <v>3264</v>
      </c>
      <c r="AA289" s="18" t="s">
        <v>3264</v>
      </c>
      <c r="AB289" s="18" t="s">
        <v>3264</v>
      </c>
      <c r="AC289" s="18" t="s">
        <v>3264</v>
      </c>
      <c r="AD289" s="18" t="s">
        <v>3264</v>
      </c>
      <c r="AE289" s="18" t="s">
        <v>3264</v>
      </c>
      <c r="AF289" s="18" t="s">
        <v>304</v>
      </c>
      <c r="AG289" s="18" t="s">
        <v>301</v>
      </c>
      <c r="AH289" s="18" t="s">
        <v>3351</v>
      </c>
    </row>
    <row r="290" spans="2:34" ht="15.75" hidden="1" customHeight="1">
      <c r="B290" s="18" t="s">
        <v>1094</v>
      </c>
      <c r="C290" s="18" t="s">
        <v>70</v>
      </c>
      <c r="D290" s="18" t="s">
        <v>1178</v>
      </c>
      <c r="E290" s="18" t="s">
        <v>100</v>
      </c>
      <c r="F290" s="18" t="s">
        <v>1179</v>
      </c>
      <c r="G290" s="18" t="s">
        <v>101</v>
      </c>
      <c r="H290" s="18" t="s">
        <v>1187</v>
      </c>
      <c r="I290" s="18" t="s">
        <v>1188</v>
      </c>
      <c r="J290" s="18" t="s">
        <v>329</v>
      </c>
      <c r="K290" s="18" t="s">
        <v>464</v>
      </c>
      <c r="L290" s="18" t="s">
        <v>1189</v>
      </c>
      <c r="M290" s="18" t="s">
        <v>304</v>
      </c>
      <c r="N290" s="18" t="s">
        <v>498</v>
      </c>
      <c r="O290" s="18" t="s">
        <v>304</v>
      </c>
      <c r="P290" s="18"/>
      <c r="Q290" s="18" t="s">
        <v>304</v>
      </c>
      <c r="R290" s="18" t="s">
        <v>1157</v>
      </c>
      <c r="S290" s="18" t="s">
        <v>304</v>
      </c>
      <c r="T290" s="18" t="s">
        <v>3251</v>
      </c>
      <c r="U290" s="18" t="s">
        <v>3252</v>
      </c>
      <c r="V290" s="18" t="s">
        <v>3253</v>
      </c>
      <c r="W290" s="18" t="s">
        <v>3254</v>
      </c>
      <c r="X290" s="18" t="s">
        <v>3255</v>
      </c>
      <c r="Y290" s="18" t="s">
        <v>3256</v>
      </c>
      <c r="Z290" s="18" t="s">
        <v>3257</v>
      </c>
      <c r="AA290" s="18" t="s">
        <v>3258</v>
      </c>
      <c r="AB290" s="18" t="s">
        <v>3264</v>
      </c>
      <c r="AC290" s="18" t="s">
        <v>3260</v>
      </c>
      <c r="AD290" s="18" t="s">
        <v>3261</v>
      </c>
      <c r="AE290" s="18" t="s">
        <v>3262</v>
      </c>
      <c r="AF290" s="18" t="s">
        <v>304</v>
      </c>
      <c r="AG290" s="18" t="s">
        <v>301</v>
      </c>
      <c r="AH290" s="18" t="s">
        <v>3352</v>
      </c>
    </row>
    <row r="291" spans="2:34" ht="15.75" hidden="1" customHeight="1">
      <c r="B291" s="18" t="s">
        <v>1094</v>
      </c>
      <c r="C291" s="18" t="s">
        <v>70</v>
      </c>
      <c r="D291" s="18" t="s">
        <v>1178</v>
      </c>
      <c r="E291" s="18" t="s">
        <v>100</v>
      </c>
      <c r="F291" s="18" t="s">
        <v>1179</v>
      </c>
      <c r="G291" s="18" t="s">
        <v>101</v>
      </c>
      <c r="H291" s="18" t="s">
        <v>1193</v>
      </c>
      <c r="I291" s="18" t="s">
        <v>1194</v>
      </c>
      <c r="J291" s="18" t="s">
        <v>329</v>
      </c>
      <c r="K291" s="18" t="s">
        <v>709</v>
      </c>
      <c r="L291" s="18" t="s">
        <v>1195</v>
      </c>
      <c r="M291" s="18" t="s">
        <v>304</v>
      </c>
      <c r="N291" s="18" t="s">
        <v>498</v>
      </c>
      <c r="O291" s="18" t="s">
        <v>304</v>
      </c>
      <c r="P291" s="18"/>
      <c r="Q291" s="18" t="s">
        <v>304</v>
      </c>
      <c r="R291" s="18" t="s">
        <v>1157</v>
      </c>
      <c r="S291" s="18" t="s">
        <v>304</v>
      </c>
      <c r="T291" s="18" t="s">
        <v>3264</v>
      </c>
      <c r="U291" s="18" t="s">
        <v>3264</v>
      </c>
      <c r="V291" s="18" t="s">
        <v>3253</v>
      </c>
      <c r="W291" s="18" t="s">
        <v>3254</v>
      </c>
      <c r="X291" s="18" t="s">
        <v>3255</v>
      </c>
      <c r="Y291" s="18" t="s">
        <v>3256</v>
      </c>
      <c r="Z291" s="18" t="s">
        <v>3257</v>
      </c>
      <c r="AA291" s="18" t="s">
        <v>3258</v>
      </c>
      <c r="AB291" s="18" t="s">
        <v>3264</v>
      </c>
      <c r="AC291" s="18" t="s">
        <v>3260</v>
      </c>
      <c r="AD291" s="18" t="s">
        <v>3261</v>
      </c>
      <c r="AE291" s="18" t="s">
        <v>3264</v>
      </c>
      <c r="AF291" s="18" t="s">
        <v>304</v>
      </c>
      <c r="AG291" s="18" t="s">
        <v>301</v>
      </c>
      <c r="AH291" s="18" t="s">
        <v>3353</v>
      </c>
    </row>
    <row r="292" spans="2:34" ht="15.75" hidden="1" customHeight="1">
      <c r="B292" s="18" t="s">
        <v>1094</v>
      </c>
      <c r="C292" s="18" t="s">
        <v>70</v>
      </c>
      <c r="D292" s="18" t="s">
        <v>1178</v>
      </c>
      <c r="E292" s="18" t="s">
        <v>100</v>
      </c>
      <c r="F292" s="18" t="s">
        <v>1179</v>
      </c>
      <c r="G292" s="18" t="s">
        <v>101</v>
      </c>
      <c r="H292" s="18" t="s">
        <v>1198</v>
      </c>
      <c r="I292" s="18" t="s">
        <v>1199</v>
      </c>
      <c r="J292" s="18" t="s">
        <v>329</v>
      </c>
      <c r="K292" s="18" t="s">
        <v>464</v>
      </c>
      <c r="L292" s="18" t="s">
        <v>1200</v>
      </c>
      <c r="M292" s="18" t="s">
        <v>304</v>
      </c>
      <c r="N292" s="18" t="s">
        <v>498</v>
      </c>
      <c r="O292" s="18" t="s">
        <v>304</v>
      </c>
      <c r="P292" s="18"/>
      <c r="Q292" s="18" t="s">
        <v>304</v>
      </c>
      <c r="R292" s="18" t="s">
        <v>1157</v>
      </c>
      <c r="S292" s="18" t="s">
        <v>304</v>
      </c>
      <c r="T292" s="18" t="s">
        <v>3264</v>
      </c>
      <c r="U292" s="18" t="s">
        <v>3264</v>
      </c>
      <c r="V292" s="18" t="s">
        <v>3264</v>
      </c>
      <c r="W292" s="18" t="s">
        <v>3264</v>
      </c>
      <c r="X292" s="18" t="s">
        <v>3264</v>
      </c>
      <c r="Y292" s="18" t="s">
        <v>3264</v>
      </c>
      <c r="Z292" s="18" t="s">
        <v>3264</v>
      </c>
      <c r="AA292" s="18" t="s">
        <v>3264</v>
      </c>
      <c r="AB292" s="18" t="s">
        <v>3264</v>
      </c>
      <c r="AC292" s="18" t="s">
        <v>3264</v>
      </c>
      <c r="AD292" s="18" t="s">
        <v>3264</v>
      </c>
      <c r="AE292" s="18" t="s">
        <v>3262</v>
      </c>
      <c r="AF292" s="18" t="s">
        <v>304</v>
      </c>
      <c r="AG292" s="18" t="s">
        <v>301</v>
      </c>
      <c r="AH292" s="18" t="s">
        <v>3354</v>
      </c>
    </row>
    <row r="293" spans="2:34" ht="15.75" hidden="1" customHeight="1">
      <c r="B293" s="18" t="s">
        <v>1094</v>
      </c>
      <c r="C293" s="18" t="s">
        <v>70</v>
      </c>
      <c r="D293" s="18" t="s">
        <v>1178</v>
      </c>
      <c r="E293" s="18" t="s">
        <v>100</v>
      </c>
      <c r="F293" s="18" t="s">
        <v>1179</v>
      </c>
      <c r="G293" s="18" t="s">
        <v>101</v>
      </c>
      <c r="H293" s="18" t="s">
        <v>1203</v>
      </c>
      <c r="I293" s="18" t="s">
        <v>1204</v>
      </c>
      <c r="J293" s="18" t="s">
        <v>329</v>
      </c>
      <c r="K293" s="18" t="s">
        <v>709</v>
      </c>
      <c r="L293" s="18" t="s">
        <v>1205</v>
      </c>
      <c r="M293" s="18" t="s">
        <v>304</v>
      </c>
      <c r="N293" s="18" t="s">
        <v>498</v>
      </c>
      <c r="O293" s="18" t="s">
        <v>304</v>
      </c>
      <c r="P293" s="18"/>
      <c r="Q293" s="18" t="s">
        <v>304</v>
      </c>
      <c r="R293" s="18" t="s">
        <v>1157</v>
      </c>
      <c r="S293" s="18" t="s">
        <v>304</v>
      </c>
      <c r="T293" s="18" t="s">
        <v>3264</v>
      </c>
      <c r="U293" s="18" t="s">
        <v>3264</v>
      </c>
      <c r="V293" s="18" t="s">
        <v>3264</v>
      </c>
      <c r="W293" s="18" t="s">
        <v>3254</v>
      </c>
      <c r="X293" s="18" t="s">
        <v>3255</v>
      </c>
      <c r="Y293" s="18" t="s">
        <v>3256</v>
      </c>
      <c r="Z293" s="18" t="s">
        <v>3257</v>
      </c>
      <c r="AA293" s="18" t="s">
        <v>3258</v>
      </c>
      <c r="AB293" s="18" t="s">
        <v>3264</v>
      </c>
      <c r="AC293" s="18" t="s">
        <v>3260</v>
      </c>
      <c r="AD293" s="18" t="s">
        <v>3261</v>
      </c>
      <c r="AE293" s="18" t="s">
        <v>3264</v>
      </c>
      <c r="AF293" s="18" t="s">
        <v>304</v>
      </c>
      <c r="AG293" s="18" t="s">
        <v>301</v>
      </c>
      <c r="AH293" s="18" t="s">
        <v>3353</v>
      </c>
    </row>
    <row r="294" spans="2:34" ht="15.75" hidden="1" customHeight="1">
      <c r="B294" s="18" t="s">
        <v>1094</v>
      </c>
      <c r="C294" s="18" t="s">
        <v>70</v>
      </c>
      <c r="D294" s="18" t="s">
        <v>1209</v>
      </c>
      <c r="E294" s="18" t="s">
        <v>71</v>
      </c>
      <c r="F294" s="18" t="s">
        <v>1210</v>
      </c>
      <c r="G294" s="18" t="s">
        <v>72</v>
      </c>
      <c r="H294" s="18" t="s">
        <v>1211</v>
      </c>
      <c r="I294" s="18" t="s">
        <v>1212</v>
      </c>
      <c r="J294" s="18" t="s">
        <v>329</v>
      </c>
      <c r="K294" s="18" t="s">
        <v>709</v>
      </c>
      <c r="L294" s="18" t="s">
        <v>3221</v>
      </c>
      <c r="M294" s="18" t="s">
        <v>304</v>
      </c>
      <c r="N294" s="18" t="s">
        <v>1215</v>
      </c>
      <c r="O294" s="18" t="s">
        <v>304</v>
      </c>
      <c r="P294" s="18"/>
      <c r="Q294" s="18" t="s">
        <v>304</v>
      </c>
      <c r="R294" s="18"/>
      <c r="S294" s="18" t="s">
        <v>304</v>
      </c>
      <c r="T294" s="18" t="s">
        <v>3251</v>
      </c>
      <c r="U294" s="18" t="s">
        <v>3252</v>
      </c>
      <c r="V294" s="18" t="s">
        <v>3253</v>
      </c>
      <c r="W294" s="18" t="s">
        <v>3254</v>
      </c>
      <c r="X294" s="18" t="s">
        <v>3255</v>
      </c>
      <c r="Y294" s="18" t="s">
        <v>3256</v>
      </c>
      <c r="Z294" s="18" t="s">
        <v>3257</v>
      </c>
      <c r="AA294" s="18" t="s">
        <v>3258</v>
      </c>
      <c r="AB294" s="18" t="s">
        <v>3264</v>
      </c>
      <c r="AC294" s="18" t="s">
        <v>3260</v>
      </c>
      <c r="AD294" s="18" t="s">
        <v>3261</v>
      </c>
      <c r="AE294" s="18" t="s">
        <v>3262</v>
      </c>
      <c r="AF294" s="18" t="s">
        <v>304</v>
      </c>
      <c r="AG294" s="18" t="s">
        <v>329</v>
      </c>
      <c r="AH294" s="18" t="s">
        <v>304</v>
      </c>
    </row>
    <row r="295" spans="2:34" ht="15.75" hidden="1" customHeight="1">
      <c r="B295" s="18" t="s">
        <v>1094</v>
      </c>
      <c r="C295" s="18" t="s">
        <v>70</v>
      </c>
      <c r="D295" s="18" t="s">
        <v>1209</v>
      </c>
      <c r="E295" s="18" t="s">
        <v>71</v>
      </c>
      <c r="F295" s="18" t="s">
        <v>1210</v>
      </c>
      <c r="G295" s="18" t="s">
        <v>72</v>
      </c>
      <c r="H295" s="18" t="s">
        <v>1217</v>
      </c>
      <c r="I295" s="18" t="s">
        <v>1218</v>
      </c>
      <c r="J295" s="18" t="s">
        <v>329</v>
      </c>
      <c r="K295" s="18" t="s">
        <v>709</v>
      </c>
      <c r="L295" s="18" t="s">
        <v>1219</v>
      </c>
      <c r="M295" s="18" t="s">
        <v>304</v>
      </c>
      <c r="N295" s="18" t="s">
        <v>498</v>
      </c>
      <c r="O295" s="18" t="s">
        <v>304</v>
      </c>
      <c r="P295" s="18"/>
      <c r="Q295" s="18" t="s">
        <v>304</v>
      </c>
      <c r="R295" s="18" t="s">
        <v>1221</v>
      </c>
      <c r="S295" s="18" t="s">
        <v>304</v>
      </c>
      <c r="T295" s="18" t="s">
        <v>3251</v>
      </c>
      <c r="U295" s="18" t="s">
        <v>3252</v>
      </c>
      <c r="V295" s="18" t="s">
        <v>3253</v>
      </c>
      <c r="W295" s="18" t="s">
        <v>3254</v>
      </c>
      <c r="X295" s="18" t="s">
        <v>3255</v>
      </c>
      <c r="Y295" s="18" t="s">
        <v>3256</v>
      </c>
      <c r="Z295" s="18" t="s">
        <v>3257</v>
      </c>
      <c r="AA295" s="18" t="s">
        <v>3258</v>
      </c>
      <c r="AB295" s="18" t="s">
        <v>3264</v>
      </c>
      <c r="AC295" s="18" t="s">
        <v>3260</v>
      </c>
      <c r="AD295" s="18" t="s">
        <v>3261</v>
      </c>
      <c r="AE295" s="18" t="s">
        <v>3264</v>
      </c>
      <c r="AF295" s="18" t="s">
        <v>304</v>
      </c>
      <c r="AG295" s="18" t="s">
        <v>329</v>
      </c>
      <c r="AH295" s="18" t="s">
        <v>304</v>
      </c>
    </row>
    <row r="296" spans="2:34" ht="15.75" hidden="1" customHeight="1">
      <c r="B296" s="18" t="s">
        <v>1094</v>
      </c>
      <c r="C296" s="18" t="s">
        <v>70</v>
      </c>
      <c r="D296" s="18" t="s">
        <v>1222</v>
      </c>
      <c r="E296" s="18" t="s">
        <v>73</v>
      </c>
      <c r="F296" s="18" t="s">
        <v>1223</v>
      </c>
      <c r="G296" s="18" t="s">
        <v>74</v>
      </c>
      <c r="H296" s="18" t="s">
        <v>1224</v>
      </c>
      <c r="I296" s="18" t="s">
        <v>1225</v>
      </c>
      <c r="J296" s="18" t="s">
        <v>329</v>
      </c>
      <c r="K296" s="18" t="s">
        <v>709</v>
      </c>
      <c r="L296" s="18" t="s">
        <v>1226</v>
      </c>
      <c r="M296" s="18" t="s">
        <v>304</v>
      </c>
      <c r="N296" s="18" t="s">
        <v>1228</v>
      </c>
      <c r="O296" s="18" t="s">
        <v>304</v>
      </c>
      <c r="P296" s="18"/>
      <c r="Q296" s="18" t="s">
        <v>304</v>
      </c>
      <c r="R296" s="18"/>
      <c r="S296" s="18" t="s">
        <v>304</v>
      </c>
      <c r="T296" s="18" t="s">
        <v>3251</v>
      </c>
      <c r="U296" s="18" t="s">
        <v>3252</v>
      </c>
      <c r="V296" s="18" t="s">
        <v>3253</v>
      </c>
      <c r="W296" s="18" t="s">
        <v>3254</v>
      </c>
      <c r="X296" s="18" t="s">
        <v>3255</v>
      </c>
      <c r="Y296" s="18" t="s">
        <v>3264</v>
      </c>
      <c r="Z296" s="18" t="s">
        <v>3264</v>
      </c>
      <c r="AA296" s="18" t="s">
        <v>3264</v>
      </c>
      <c r="AB296" s="18" t="s">
        <v>3264</v>
      </c>
      <c r="AC296" s="18" t="s">
        <v>3264</v>
      </c>
      <c r="AD296" s="18" t="s">
        <v>3264</v>
      </c>
      <c r="AE296" s="18" t="s">
        <v>3262</v>
      </c>
      <c r="AF296" s="18" t="s">
        <v>304</v>
      </c>
      <c r="AG296" s="18" t="s">
        <v>329</v>
      </c>
      <c r="AH296" s="18" t="s">
        <v>304</v>
      </c>
    </row>
    <row r="297" spans="2:34" ht="15.75" hidden="1" customHeight="1">
      <c r="B297" s="18" t="s">
        <v>1094</v>
      </c>
      <c r="C297" s="18" t="s">
        <v>70</v>
      </c>
      <c r="D297" s="18" t="s">
        <v>1222</v>
      </c>
      <c r="E297" s="18" t="s">
        <v>73</v>
      </c>
      <c r="F297" s="18" t="s">
        <v>1223</v>
      </c>
      <c r="G297" s="18" t="s">
        <v>74</v>
      </c>
      <c r="H297" s="18" t="s">
        <v>1416</v>
      </c>
      <c r="I297" s="18" t="s">
        <v>1417</v>
      </c>
      <c r="J297" s="18" t="s">
        <v>329</v>
      </c>
      <c r="K297" s="18" t="s">
        <v>1249</v>
      </c>
      <c r="L297" s="18" t="s">
        <v>1418</v>
      </c>
      <c r="M297" s="18" t="s">
        <v>3355</v>
      </c>
      <c r="N297" s="18" t="s">
        <v>1420</v>
      </c>
      <c r="O297" s="18" t="s">
        <v>1228</v>
      </c>
      <c r="P297" s="18"/>
      <c r="Q297" s="18" t="s">
        <v>304</v>
      </c>
      <c r="R297" s="18" t="s">
        <v>1421</v>
      </c>
      <c r="S297" s="18" t="s">
        <v>304</v>
      </c>
      <c r="T297" s="18" t="s">
        <v>3251</v>
      </c>
      <c r="U297" s="18" t="s">
        <v>3252</v>
      </c>
      <c r="V297" s="18" t="s">
        <v>3253</v>
      </c>
      <c r="W297" s="18" t="s">
        <v>3254</v>
      </c>
      <c r="X297" s="18" t="s">
        <v>3255</v>
      </c>
      <c r="Y297" s="18" t="s">
        <v>3264</v>
      </c>
      <c r="Z297" s="18" t="s">
        <v>3264</v>
      </c>
      <c r="AA297" s="18" t="s">
        <v>3264</v>
      </c>
      <c r="AB297" s="18" t="s">
        <v>3264</v>
      </c>
      <c r="AC297" s="18" t="s">
        <v>3264</v>
      </c>
      <c r="AD297" s="18" t="s">
        <v>3264</v>
      </c>
      <c r="AE297" s="18" t="s">
        <v>3262</v>
      </c>
      <c r="AF297" s="18" t="s">
        <v>304</v>
      </c>
      <c r="AG297" s="18" t="s">
        <v>329</v>
      </c>
      <c r="AH297" s="18" t="s">
        <v>304</v>
      </c>
    </row>
    <row r="298" spans="2:34" ht="15.75" hidden="1" customHeight="1">
      <c r="B298" s="18" t="s">
        <v>1094</v>
      </c>
      <c r="C298" s="18" t="s">
        <v>70</v>
      </c>
      <c r="D298" s="18" t="s">
        <v>1230</v>
      </c>
      <c r="E298" s="18" t="s">
        <v>75</v>
      </c>
      <c r="F298" s="18" t="s">
        <v>1231</v>
      </c>
      <c r="G298" s="18" t="s">
        <v>76</v>
      </c>
      <c r="H298" s="18" t="s">
        <v>1232</v>
      </c>
      <c r="I298" s="18" t="s">
        <v>1233</v>
      </c>
      <c r="J298" s="18" t="s">
        <v>329</v>
      </c>
      <c r="K298" s="18" t="s">
        <v>1234</v>
      </c>
      <c r="L298" s="18" t="s">
        <v>1235</v>
      </c>
      <c r="M298" s="18" t="s">
        <v>304</v>
      </c>
      <c r="N298" s="18" t="s">
        <v>1228</v>
      </c>
      <c r="O298" s="18" t="s">
        <v>304</v>
      </c>
      <c r="P298" s="18"/>
      <c r="Q298" s="18" t="s">
        <v>304</v>
      </c>
      <c r="R298" s="18"/>
      <c r="S298" s="18" t="s">
        <v>304</v>
      </c>
      <c r="T298" s="18" t="s">
        <v>3264</v>
      </c>
      <c r="U298" s="18" t="s">
        <v>3264</v>
      </c>
      <c r="V298" s="18" t="s">
        <v>3253</v>
      </c>
      <c r="W298" s="18" t="s">
        <v>3254</v>
      </c>
      <c r="X298" s="18" t="s">
        <v>3255</v>
      </c>
      <c r="Y298" s="18" t="s">
        <v>3256</v>
      </c>
      <c r="Z298" s="18" t="s">
        <v>3257</v>
      </c>
      <c r="AA298" s="18" t="s">
        <v>3258</v>
      </c>
      <c r="AB298" s="18" t="s">
        <v>3264</v>
      </c>
      <c r="AC298" s="18" t="s">
        <v>3260</v>
      </c>
      <c r="AD298" s="18" t="s">
        <v>3261</v>
      </c>
      <c r="AE298" s="18" t="s">
        <v>3264</v>
      </c>
      <c r="AF298" s="18" t="s">
        <v>304</v>
      </c>
      <c r="AG298" s="18" t="s">
        <v>329</v>
      </c>
      <c r="AH298" s="18" t="s">
        <v>304</v>
      </c>
    </row>
    <row r="299" spans="2:34" ht="15.75" hidden="1" customHeight="1">
      <c r="B299" s="18" t="s">
        <v>1094</v>
      </c>
      <c r="C299" s="18" t="s">
        <v>70</v>
      </c>
      <c r="D299" s="18" t="s">
        <v>1230</v>
      </c>
      <c r="E299" s="18" t="s">
        <v>75</v>
      </c>
      <c r="F299" s="18" t="s">
        <v>1231</v>
      </c>
      <c r="G299" s="18" t="s">
        <v>76</v>
      </c>
      <c r="H299" s="18" t="s">
        <v>1236</v>
      </c>
      <c r="I299" s="18" t="s">
        <v>1237</v>
      </c>
      <c r="J299" s="18" t="s">
        <v>329</v>
      </c>
      <c r="K299" s="18" t="s">
        <v>1234</v>
      </c>
      <c r="L299" s="18" t="s">
        <v>1238</v>
      </c>
      <c r="M299" s="18" t="s">
        <v>304</v>
      </c>
      <c r="N299" s="18" t="s">
        <v>1228</v>
      </c>
      <c r="O299" s="18" t="s">
        <v>304</v>
      </c>
      <c r="P299" s="18"/>
      <c r="Q299" s="18" t="s">
        <v>304</v>
      </c>
      <c r="R299" s="18"/>
      <c r="S299" s="18" t="s">
        <v>304</v>
      </c>
      <c r="T299" s="18" t="s">
        <v>3264</v>
      </c>
      <c r="U299" s="18" t="s">
        <v>3264</v>
      </c>
      <c r="V299" s="18" t="s">
        <v>3264</v>
      </c>
      <c r="W299" s="18" t="s">
        <v>3264</v>
      </c>
      <c r="X299" s="18" t="s">
        <v>3255</v>
      </c>
      <c r="Y299" s="18" t="s">
        <v>3256</v>
      </c>
      <c r="Z299" s="18" t="s">
        <v>3257</v>
      </c>
      <c r="AA299" s="18" t="s">
        <v>3258</v>
      </c>
      <c r="AB299" s="18" t="s">
        <v>3264</v>
      </c>
      <c r="AC299" s="18" t="s">
        <v>3260</v>
      </c>
      <c r="AD299" s="18" t="s">
        <v>3261</v>
      </c>
      <c r="AE299" s="18" t="s">
        <v>3264</v>
      </c>
      <c r="AF299" s="18" t="s">
        <v>304</v>
      </c>
      <c r="AG299" s="18" t="s">
        <v>329</v>
      </c>
      <c r="AH299" s="18" t="s">
        <v>304</v>
      </c>
    </row>
    <row r="300" spans="2:34" ht="15.75" hidden="1" customHeight="1">
      <c r="B300" s="18" t="s">
        <v>1094</v>
      </c>
      <c r="C300" s="18" t="s">
        <v>70</v>
      </c>
      <c r="D300" s="18" t="s">
        <v>1230</v>
      </c>
      <c r="E300" s="18" t="s">
        <v>75</v>
      </c>
      <c r="F300" s="18" t="s">
        <v>1231</v>
      </c>
      <c r="G300" s="18" t="s">
        <v>76</v>
      </c>
      <c r="H300" s="18" t="s">
        <v>1239</v>
      </c>
      <c r="I300" s="18" t="s">
        <v>1240</v>
      </c>
      <c r="J300" s="18" t="s">
        <v>329</v>
      </c>
      <c r="K300" s="18" t="s">
        <v>1241</v>
      </c>
      <c r="L300" s="18" t="s">
        <v>1242</v>
      </c>
      <c r="M300" s="18" t="s">
        <v>304</v>
      </c>
      <c r="N300" s="18" t="s">
        <v>1243</v>
      </c>
      <c r="O300" s="18" t="s">
        <v>304</v>
      </c>
      <c r="P300" s="18"/>
      <c r="Q300" s="18" t="s">
        <v>304</v>
      </c>
      <c r="R300" s="18"/>
      <c r="S300" s="18" t="s">
        <v>304</v>
      </c>
      <c r="T300" s="18" t="s">
        <v>3264</v>
      </c>
      <c r="U300" s="18" t="s">
        <v>3264</v>
      </c>
      <c r="V300" s="18" t="s">
        <v>3264</v>
      </c>
      <c r="W300" s="18" t="s">
        <v>3264</v>
      </c>
      <c r="X300" s="18" t="s">
        <v>3264</v>
      </c>
      <c r="Y300" s="18" t="s">
        <v>3264</v>
      </c>
      <c r="Z300" s="18" t="s">
        <v>3264</v>
      </c>
      <c r="AA300" s="18" t="s">
        <v>3264</v>
      </c>
      <c r="AB300" s="18" t="s">
        <v>3264</v>
      </c>
      <c r="AC300" s="18" t="s">
        <v>3264</v>
      </c>
      <c r="AD300" s="18" t="s">
        <v>3264</v>
      </c>
      <c r="AE300" s="18" t="s">
        <v>3262</v>
      </c>
      <c r="AF300" s="18" t="s">
        <v>304</v>
      </c>
      <c r="AG300" s="18" t="s">
        <v>301</v>
      </c>
      <c r="AH300" s="18" t="s">
        <v>304</v>
      </c>
    </row>
    <row r="301" spans="2:34" ht="15.75" hidden="1" customHeight="1">
      <c r="B301" s="18" t="s">
        <v>1094</v>
      </c>
      <c r="C301" s="18" t="s">
        <v>70</v>
      </c>
      <c r="D301" s="18" t="s">
        <v>1245</v>
      </c>
      <c r="E301" s="18" t="s">
        <v>81</v>
      </c>
      <c r="F301" s="18" t="s">
        <v>1246</v>
      </c>
      <c r="G301" s="18" t="s">
        <v>82</v>
      </c>
      <c r="H301" s="18" t="s">
        <v>1247</v>
      </c>
      <c r="I301" s="18" t="s">
        <v>1248</v>
      </c>
      <c r="J301" s="18" t="s">
        <v>329</v>
      </c>
      <c r="K301" s="18" t="s">
        <v>1249</v>
      </c>
      <c r="L301" s="18" t="s">
        <v>1250</v>
      </c>
      <c r="M301" s="18" t="s">
        <v>3356</v>
      </c>
      <c r="N301" s="18" t="s">
        <v>1228</v>
      </c>
      <c r="O301" s="18" t="s">
        <v>304</v>
      </c>
      <c r="P301" s="18"/>
      <c r="Q301" s="18" t="s">
        <v>304</v>
      </c>
      <c r="R301" s="18"/>
      <c r="S301" s="18" t="s">
        <v>304</v>
      </c>
      <c r="T301" s="18" t="s">
        <v>3251</v>
      </c>
      <c r="U301" s="18" t="s">
        <v>3252</v>
      </c>
      <c r="V301" s="18" t="s">
        <v>3253</v>
      </c>
      <c r="W301" s="18" t="s">
        <v>3254</v>
      </c>
      <c r="X301" s="18" t="s">
        <v>3255</v>
      </c>
      <c r="Y301" s="18" t="s">
        <v>3264</v>
      </c>
      <c r="Z301" s="18" t="s">
        <v>3264</v>
      </c>
      <c r="AA301" s="18" t="s">
        <v>3264</v>
      </c>
      <c r="AB301" s="18" t="s">
        <v>3264</v>
      </c>
      <c r="AC301" s="18" t="s">
        <v>3264</v>
      </c>
      <c r="AD301" s="18" t="s">
        <v>3264</v>
      </c>
      <c r="AE301" s="18" t="s">
        <v>3264</v>
      </c>
      <c r="AF301" s="18" t="s">
        <v>304</v>
      </c>
      <c r="AG301" s="18" t="s">
        <v>329</v>
      </c>
      <c r="AH301" s="18" t="s">
        <v>304</v>
      </c>
    </row>
    <row r="302" spans="2:34" ht="15.75" hidden="1" customHeight="1">
      <c r="B302" s="18" t="s">
        <v>1094</v>
      </c>
      <c r="C302" s="18" t="s">
        <v>70</v>
      </c>
      <c r="D302" s="18" t="s">
        <v>1245</v>
      </c>
      <c r="E302" s="18" t="s">
        <v>81</v>
      </c>
      <c r="F302" s="18" t="s">
        <v>1246</v>
      </c>
      <c r="G302" s="18" t="s">
        <v>82</v>
      </c>
      <c r="H302" s="18" t="s">
        <v>1251</v>
      </c>
      <c r="I302" s="18" t="s">
        <v>1252</v>
      </c>
      <c r="J302" s="18" t="s">
        <v>329</v>
      </c>
      <c r="K302" s="18" t="s">
        <v>1249</v>
      </c>
      <c r="L302" s="18" t="s">
        <v>3223</v>
      </c>
      <c r="M302" s="18" t="s">
        <v>304</v>
      </c>
      <c r="N302" s="18" t="s">
        <v>1228</v>
      </c>
      <c r="O302" s="18" t="s">
        <v>304</v>
      </c>
      <c r="P302" s="18"/>
      <c r="Q302" s="18" t="s">
        <v>304</v>
      </c>
      <c r="R302" s="18"/>
      <c r="S302" s="18" t="s">
        <v>304</v>
      </c>
      <c r="T302" s="18" t="s">
        <v>3251</v>
      </c>
      <c r="U302" s="18" t="s">
        <v>3252</v>
      </c>
      <c r="V302" s="18" t="s">
        <v>3253</v>
      </c>
      <c r="W302" s="18" t="s">
        <v>3254</v>
      </c>
      <c r="X302" s="18" t="s">
        <v>3255</v>
      </c>
      <c r="Y302" s="18" t="s">
        <v>3264</v>
      </c>
      <c r="Z302" s="18" t="s">
        <v>3264</v>
      </c>
      <c r="AA302" s="18" t="s">
        <v>3264</v>
      </c>
      <c r="AB302" s="18" t="s">
        <v>3264</v>
      </c>
      <c r="AC302" s="18" t="s">
        <v>3264</v>
      </c>
      <c r="AD302" s="18" t="s">
        <v>3264</v>
      </c>
      <c r="AE302" s="18" t="s">
        <v>3264</v>
      </c>
      <c r="AF302" s="18" t="s">
        <v>304</v>
      </c>
      <c r="AG302" s="18" t="s">
        <v>329</v>
      </c>
      <c r="AH302" s="18" t="s">
        <v>304</v>
      </c>
    </row>
    <row r="303" spans="2:34" ht="15.75" hidden="1" customHeight="1">
      <c r="B303" s="18" t="s">
        <v>1094</v>
      </c>
      <c r="C303" s="18" t="s">
        <v>70</v>
      </c>
      <c r="D303" s="18" t="s">
        <v>1245</v>
      </c>
      <c r="E303" s="18" t="s">
        <v>81</v>
      </c>
      <c r="F303" s="18" t="s">
        <v>1246</v>
      </c>
      <c r="G303" s="18" t="s">
        <v>82</v>
      </c>
      <c r="H303" s="18" t="s">
        <v>1384</v>
      </c>
      <c r="I303" s="18" t="s">
        <v>1385</v>
      </c>
      <c r="J303" s="18" t="s">
        <v>329</v>
      </c>
      <c r="K303" s="18" t="s">
        <v>1249</v>
      </c>
      <c r="L303" s="18" t="s">
        <v>1386</v>
      </c>
      <c r="M303" s="18" t="s">
        <v>3357</v>
      </c>
      <c r="N303" s="18" t="s">
        <v>1228</v>
      </c>
      <c r="O303" s="18" t="s">
        <v>498</v>
      </c>
      <c r="P303" s="18"/>
      <c r="Q303" s="18" t="s">
        <v>304</v>
      </c>
      <c r="R303" s="18"/>
      <c r="S303" s="18" t="s">
        <v>304</v>
      </c>
      <c r="T303" s="18" t="s">
        <v>3264</v>
      </c>
      <c r="U303" s="18" t="s">
        <v>3264</v>
      </c>
      <c r="V303" s="18" t="s">
        <v>3264</v>
      </c>
      <c r="W303" s="18" t="s">
        <v>3264</v>
      </c>
      <c r="X303" s="18" t="s">
        <v>3255</v>
      </c>
      <c r="Y303" s="18" t="s">
        <v>3256</v>
      </c>
      <c r="Z303" s="18" t="s">
        <v>3257</v>
      </c>
      <c r="AA303" s="18" t="s">
        <v>3258</v>
      </c>
      <c r="AB303" s="18" t="s">
        <v>3264</v>
      </c>
      <c r="AC303" s="18" t="s">
        <v>3260</v>
      </c>
      <c r="AD303" s="18" t="s">
        <v>3261</v>
      </c>
      <c r="AE303" s="18" t="s">
        <v>3264</v>
      </c>
      <c r="AF303" s="18" t="s">
        <v>304</v>
      </c>
      <c r="AG303" s="18" t="s">
        <v>301</v>
      </c>
      <c r="AH303" s="18" t="s">
        <v>3358</v>
      </c>
    </row>
    <row r="304" spans="2:34" ht="15.75" hidden="1" customHeight="1">
      <c r="B304" s="18" t="s">
        <v>1094</v>
      </c>
      <c r="C304" s="18" t="s">
        <v>70</v>
      </c>
      <c r="D304" s="18" t="s">
        <v>1245</v>
      </c>
      <c r="E304" s="18" t="s">
        <v>81</v>
      </c>
      <c r="F304" s="18" t="s">
        <v>1246</v>
      </c>
      <c r="G304" s="18" t="s">
        <v>82</v>
      </c>
      <c r="H304" s="18" t="s">
        <v>1379</v>
      </c>
      <c r="I304" s="18" t="s">
        <v>1380</v>
      </c>
      <c r="J304" s="18" t="s">
        <v>329</v>
      </c>
      <c r="K304" s="18" t="s">
        <v>1249</v>
      </c>
      <c r="L304" s="18" t="s">
        <v>1381</v>
      </c>
      <c r="M304" s="18" t="s">
        <v>3359</v>
      </c>
      <c r="N304" s="18" t="s">
        <v>498</v>
      </c>
      <c r="O304" s="18" t="s">
        <v>427</v>
      </c>
      <c r="P304" s="18"/>
      <c r="Q304" s="18" t="s">
        <v>304</v>
      </c>
      <c r="R304" s="18" t="s">
        <v>1382</v>
      </c>
      <c r="S304" s="18" t="s">
        <v>304</v>
      </c>
      <c r="T304" s="18" t="s">
        <v>3264</v>
      </c>
      <c r="U304" s="18" t="s">
        <v>3264</v>
      </c>
      <c r="V304" s="18" t="s">
        <v>3264</v>
      </c>
      <c r="W304" s="18" t="s">
        <v>3264</v>
      </c>
      <c r="X304" s="18" t="s">
        <v>3255</v>
      </c>
      <c r="Y304" s="18" t="s">
        <v>3256</v>
      </c>
      <c r="Z304" s="18" t="s">
        <v>3257</v>
      </c>
      <c r="AA304" s="18" t="s">
        <v>3258</v>
      </c>
      <c r="AB304" s="18" t="s">
        <v>3264</v>
      </c>
      <c r="AC304" s="18" t="s">
        <v>3260</v>
      </c>
      <c r="AD304" s="18" t="s">
        <v>3261</v>
      </c>
      <c r="AE304" s="18" t="s">
        <v>3264</v>
      </c>
      <c r="AF304" s="18" t="s">
        <v>304</v>
      </c>
      <c r="AG304" s="18" t="s">
        <v>301</v>
      </c>
      <c r="AH304" s="18" t="s">
        <v>3360</v>
      </c>
    </row>
    <row r="305" spans="2:34" ht="15.75" hidden="1" customHeight="1">
      <c r="B305" s="18" t="s">
        <v>1094</v>
      </c>
      <c r="C305" s="18" t="s">
        <v>70</v>
      </c>
      <c r="D305" s="18" t="s">
        <v>1245</v>
      </c>
      <c r="E305" s="18" t="s">
        <v>81</v>
      </c>
      <c r="F305" s="18" t="s">
        <v>1246</v>
      </c>
      <c r="G305" s="18" t="s">
        <v>82</v>
      </c>
      <c r="H305" s="18" t="s">
        <v>1255</v>
      </c>
      <c r="I305" s="18" t="s">
        <v>1256</v>
      </c>
      <c r="J305" s="18" t="s">
        <v>329</v>
      </c>
      <c r="K305" s="18" t="s">
        <v>1249</v>
      </c>
      <c r="L305" s="18" t="s">
        <v>1257</v>
      </c>
      <c r="M305" s="18" t="s">
        <v>304</v>
      </c>
      <c r="N305" s="18" t="s">
        <v>498</v>
      </c>
      <c r="O305" s="18" t="s">
        <v>304</v>
      </c>
      <c r="P305" s="18"/>
      <c r="Q305" s="18" t="s">
        <v>304</v>
      </c>
      <c r="R305" s="18" t="s">
        <v>1258</v>
      </c>
      <c r="S305" s="18" t="s">
        <v>304</v>
      </c>
      <c r="T305" s="18" t="s">
        <v>3264</v>
      </c>
      <c r="U305" s="18" t="s">
        <v>3264</v>
      </c>
      <c r="V305" s="18" t="s">
        <v>3264</v>
      </c>
      <c r="W305" s="18" t="s">
        <v>3264</v>
      </c>
      <c r="X305" s="18" t="s">
        <v>3264</v>
      </c>
      <c r="Y305" s="18" t="s">
        <v>3264</v>
      </c>
      <c r="Z305" s="18" t="s">
        <v>3257</v>
      </c>
      <c r="AA305" s="18" t="s">
        <v>3264</v>
      </c>
      <c r="AB305" s="18" t="s">
        <v>3264</v>
      </c>
      <c r="AC305" s="18" t="s">
        <v>3264</v>
      </c>
      <c r="AD305" s="18" t="s">
        <v>3264</v>
      </c>
      <c r="AE305" s="18" t="s">
        <v>3264</v>
      </c>
      <c r="AF305" s="18" t="s">
        <v>304</v>
      </c>
      <c r="AG305" s="18" t="s">
        <v>329</v>
      </c>
      <c r="AH305" s="18" t="s">
        <v>304</v>
      </c>
    </row>
    <row r="306" spans="2:34" ht="15.75" hidden="1" customHeight="1">
      <c r="B306" s="18" t="s">
        <v>1094</v>
      </c>
      <c r="C306" s="18" t="s">
        <v>70</v>
      </c>
      <c r="D306" s="18" t="s">
        <v>1245</v>
      </c>
      <c r="E306" s="18" t="s">
        <v>81</v>
      </c>
      <c r="F306" s="18" t="s">
        <v>1246</v>
      </c>
      <c r="G306" s="18" t="s">
        <v>82</v>
      </c>
      <c r="H306" s="18" t="s">
        <v>1260</v>
      </c>
      <c r="I306" s="18" t="s">
        <v>1261</v>
      </c>
      <c r="J306" s="18" t="s">
        <v>329</v>
      </c>
      <c r="K306" s="18" t="s">
        <v>1249</v>
      </c>
      <c r="L306" s="18" t="s">
        <v>1262</v>
      </c>
      <c r="M306" s="18" t="s">
        <v>304</v>
      </c>
      <c r="N306" s="18" t="s">
        <v>1228</v>
      </c>
      <c r="O306" s="18" t="s">
        <v>304</v>
      </c>
      <c r="P306" s="18"/>
      <c r="Q306" s="18" t="s">
        <v>304</v>
      </c>
      <c r="R306" s="18"/>
      <c r="S306" s="18" t="s">
        <v>304</v>
      </c>
      <c r="T306" s="18" t="s">
        <v>3251</v>
      </c>
      <c r="U306" s="18" t="s">
        <v>3252</v>
      </c>
      <c r="V306" s="18" t="s">
        <v>3253</v>
      </c>
      <c r="W306" s="18" t="s">
        <v>3254</v>
      </c>
      <c r="X306" s="18" t="s">
        <v>3255</v>
      </c>
      <c r="Y306" s="18" t="s">
        <v>3264</v>
      </c>
      <c r="Z306" s="18" t="s">
        <v>3264</v>
      </c>
      <c r="AA306" s="18" t="s">
        <v>3264</v>
      </c>
      <c r="AB306" s="18" t="s">
        <v>3264</v>
      </c>
      <c r="AC306" s="18" t="s">
        <v>3264</v>
      </c>
      <c r="AD306" s="18" t="s">
        <v>3264</v>
      </c>
      <c r="AE306" s="18" t="s">
        <v>3264</v>
      </c>
      <c r="AF306" s="18" t="s">
        <v>304</v>
      </c>
      <c r="AG306" s="18" t="s">
        <v>329</v>
      </c>
      <c r="AH306" s="18" t="s">
        <v>304</v>
      </c>
    </row>
    <row r="307" spans="2:34" ht="15.75" hidden="1" customHeight="1">
      <c r="B307" s="18" t="s">
        <v>1094</v>
      </c>
      <c r="C307" s="18" t="s">
        <v>70</v>
      </c>
      <c r="D307" s="18" t="s">
        <v>1245</v>
      </c>
      <c r="E307" s="18" t="s">
        <v>81</v>
      </c>
      <c r="F307" s="18" t="s">
        <v>1246</v>
      </c>
      <c r="G307" s="18" t="s">
        <v>82</v>
      </c>
      <c r="H307" s="18" t="s">
        <v>1264</v>
      </c>
      <c r="I307" s="18" t="s">
        <v>1265</v>
      </c>
      <c r="J307" s="18" t="s">
        <v>329</v>
      </c>
      <c r="K307" s="18" t="s">
        <v>1249</v>
      </c>
      <c r="L307" s="18" t="s">
        <v>1266</v>
      </c>
      <c r="M307" s="18" t="s">
        <v>3361</v>
      </c>
      <c r="N307" s="18" t="s">
        <v>1228</v>
      </c>
      <c r="O307" s="18" t="s">
        <v>304</v>
      </c>
      <c r="P307" s="18"/>
      <c r="Q307" s="18" t="s">
        <v>304</v>
      </c>
      <c r="R307" s="18"/>
      <c r="S307" s="18" t="s">
        <v>304</v>
      </c>
      <c r="T307" s="18" t="s">
        <v>3251</v>
      </c>
      <c r="U307" s="18" t="s">
        <v>3252</v>
      </c>
      <c r="V307" s="18" t="s">
        <v>3253</v>
      </c>
      <c r="W307" s="18" t="s">
        <v>3254</v>
      </c>
      <c r="X307" s="18" t="s">
        <v>3255</v>
      </c>
      <c r="Y307" s="18" t="s">
        <v>3264</v>
      </c>
      <c r="Z307" s="18" t="s">
        <v>3264</v>
      </c>
      <c r="AA307" s="18" t="s">
        <v>3264</v>
      </c>
      <c r="AB307" s="18" t="s">
        <v>3264</v>
      </c>
      <c r="AC307" s="18" t="s">
        <v>3264</v>
      </c>
      <c r="AD307" s="18" t="s">
        <v>3264</v>
      </c>
      <c r="AE307" s="18" t="s">
        <v>3264</v>
      </c>
      <c r="AF307" s="18" t="s">
        <v>304</v>
      </c>
      <c r="AG307" s="18" t="s">
        <v>329</v>
      </c>
      <c r="AH307" s="18" t="s">
        <v>304</v>
      </c>
    </row>
    <row r="308" spans="2:34" ht="15.75" hidden="1" customHeight="1">
      <c r="B308" s="18" t="s">
        <v>1094</v>
      </c>
      <c r="C308" s="18" t="s">
        <v>70</v>
      </c>
      <c r="D308" s="18" t="s">
        <v>1268</v>
      </c>
      <c r="E308" s="18" t="s">
        <v>77</v>
      </c>
      <c r="F308" s="18" t="s">
        <v>1269</v>
      </c>
      <c r="G308" s="18" t="s">
        <v>78</v>
      </c>
      <c r="H308" s="18" t="s">
        <v>1270</v>
      </c>
      <c r="I308" s="18" t="s">
        <v>1271</v>
      </c>
      <c r="J308" s="18" t="s">
        <v>329</v>
      </c>
      <c r="K308" s="18" t="s">
        <v>1249</v>
      </c>
      <c r="L308" s="18" t="s">
        <v>3224</v>
      </c>
      <c r="M308" s="18" t="s">
        <v>304</v>
      </c>
      <c r="N308" s="18" t="s">
        <v>1228</v>
      </c>
      <c r="O308" s="18" t="s">
        <v>304</v>
      </c>
      <c r="P308" s="18"/>
      <c r="Q308" s="18" t="s">
        <v>304</v>
      </c>
      <c r="R308" s="18"/>
      <c r="S308" s="18" t="s">
        <v>304</v>
      </c>
      <c r="T308" s="18" t="s">
        <v>3264</v>
      </c>
      <c r="U308" s="18" t="s">
        <v>3264</v>
      </c>
      <c r="V308" s="18" t="s">
        <v>3264</v>
      </c>
      <c r="W308" s="18" t="s">
        <v>3264</v>
      </c>
      <c r="X308" s="18" t="s">
        <v>3264</v>
      </c>
      <c r="Y308" s="18" t="s">
        <v>3264</v>
      </c>
      <c r="Z308" s="18" t="s">
        <v>3264</v>
      </c>
      <c r="AA308" s="18" t="s">
        <v>3264</v>
      </c>
      <c r="AB308" s="18" t="s">
        <v>3264</v>
      </c>
      <c r="AC308" s="18" t="s">
        <v>3264</v>
      </c>
      <c r="AD308" s="18" t="s">
        <v>3264</v>
      </c>
      <c r="AE308" s="18" t="s">
        <v>3262</v>
      </c>
      <c r="AF308" s="18" t="s">
        <v>304</v>
      </c>
      <c r="AG308" s="18" t="s">
        <v>329</v>
      </c>
      <c r="AH308" s="18" t="s">
        <v>304</v>
      </c>
    </row>
    <row r="309" spans="2:34" ht="15.75" hidden="1" customHeight="1">
      <c r="B309" s="18" t="s">
        <v>1094</v>
      </c>
      <c r="C309" s="18" t="s">
        <v>70</v>
      </c>
      <c r="D309" s="18" t="s">
        <v>1268</v>
      </c>
      <c r="E309" s="18" t="s">
        <v>77</v>
      </c>
      <c r="F309" s="18" t="s">
        <v>1269</v>
      </c>
      <c r="G309" s="18" t="s">
        <v>78</v>
      </c>
      <c r="H309" s="18" t="s">
        <v>1273</v>
      </c>
      <c r="I309" s="18" t="s">
        <v>1274</v>
      </c>
      <c r="J309" s="18" t="s">
        <v>329</v>
      </c>
      <c r="K309" s="18" t="s">
        <v>1249</v>
      </c>
      <c r="L309" s="18" t="s">
        <v>3225</v>
      </c>
      <c r="M309" s="18" t="s">
        <v>304</v>
      </c>
      <c r="N309" s="18" t="s">
        <v>1228</v>
      </c>
      <c r="O309" s="18" t="s">
        <v>304</v>
      </c>
      <c r="P309" s="18"/>
      <c r="Q309" s="18" t="s">
        <v>304</v>
      </c>
      <c r="R309" s="18"/>
      <c r="S309" s="18" t="s">
        <v>304</v>
      </c>
      <c r="T309" s="18" t="s">
        <v>3264</v>
      </c>
      <c r="U309" s="18" t="s">
        <v>3264</v>
      </c>
      <c r="V309" s="18" t="s">
        <v>3264</v>
      </c>
      <c r="W309" s="18" t="s">
        <v>3264</v>
      </c>
      <c r="X309" s="18" t="s">
        <v>3264</v>
      </c>
      <c r="Y309" s="18" t="s">
        <v>3264</v>
      </c>
      <c r="Z309" s="18" t="s">
        <v>3264</v>
      </c>
      <c r="AA309" s="18" t="s">
        <v>3264</v>
      </c>
      <c r="AB309" s="18" t="s">
        <v>3264</v>
      </c>
      <c r="AC309" s="18" t="s">
        <v>3264</v>
      </c>
      <c r="AD309" s="18" t="s">
        <v>3264</v>
      </c>
      <c r="AE309" s="18" t="s">
        <v>3262</v>
      </c>
      <c r="AF309" s="18" t="s">
        <v>304</v>
      </c>
      <c r="AG309" s="18" t="s">
        <v>329</v>
      </c>
      <c r="AH309" s="18" t="s">
        <v>304</v>
      </c>
    </row>
    <row r="310" spans="2:34" ht="15.75" hidden="1" customHeight="1">
      <c r="B310" s="18" t="s">
        <v>1094</v>
      </c>
      <c r="C310" s="18" t="s">
        <v>70</v>
      </c>
      <c r="D310" s="18" t="s">
        <v>1278</v>
      </c>
      <c r="E310" s="18" t="s">
        <v>102</v>
      </c>
      <c r="F310" s="18" t="s">
        <v>1279</v>
      </c>
      <c r="G310" s="18" t="s">
        <v>103</v>
      </c>
      <c r="H310" s="18" t="s">
        <v>1280</v>
      </c>
      <c r="I310" s="18" t="s">
        <v>1281</v>
      </c>
      <c r="J310" s="18" t="s">
        <v>329</v>
      </c>
      <c r="K310" s="18" t="s">
        <v>1249</v>
      </c>
      <c r="L310" s="18" t="s">
        <v>1282</v>
      </c>
      <c r="M310" s="18" t="s">
        <v>304</v>
      </c>
      <c r="N310" s="18" t="s">
        <v>498</v>
      </c>
      <c r="O310" s="18" t="s">
        <v>304</v>
      </c>
      <c r="P310" s="18"/>
      <c r="Q310" s="18" t="s">
        <v>304</v>
      </c>
      <c r="R310" s="18" t="s">
        <v>1157</v>
      </c>
      <c r="S310" s="18" t="s">
        <v>304</v>
      </c>
      <c r="T310" s="18" t="s">
        <v>3251</v>
      </c>
      <c r="U310" s="18" t="s">
        <v>3252</v>
      </c>
      <c r="V310" s="18" t="s">
        <v>3253</v>
      </c>
      <c r="W310" s="18" t="s">
        <v>3254</v>
      </c>
      <c r="X310" s="18" t="s">
        <v>3255</v>
      </c>
      <c r="Y310" s="18" t="s">
        <v>3256</v>
      </c>
      <c r="Z310" s="18" t="s">
        <v>3257</v>
      </c>
      <c r="AA310" s="18" t="s">
        <v>3258</v>
      </c>
      <c r="AB310" s="18" t="s">
        <v>3264</v>
      </c>
      <c r="AC310" s="18" t="s">
        <v>3260</v>
      </c>
      <c r="AD310" s="18" t="s">
        <v>3261</v>
      </c>
      <c r="AE310" s="18" t="s">
        <v>3262</v>
      </c>
      <c r="AF310" s="18" t="s">
        <v>304</v>
      </c>
      <c r="AG310" s="18" t="s">
        <v>301</v>
      </c>
      <c r="AH310" s="18" t="s">
        <v>3353</v>
      </c>
    </row>
    <row r="311" spans="2:34" ht="15.75" hidden="1" customHeight="1">
      <c r="B311" s="18" t="s">
        <v>1094</v>
      </c>
      <c r="C311" s="18" t="s">
        <v>70</v>
      </c>
      <c r="D311" s="18" t="s">
        <v>1286</v>
      </c>
      <c r="E311" s="18" t="s">
        <v>104</v>
      </c>
      <c r="F311" s="18" t="s">
        <v>1287</v>
      </c>
      <c r="G311" s="18" t="s">
        <v>105</v>
      </c>
      <c r="H311" s="18" t="s">
        <v>1288</v>
      </c>
      <c r="I311" s="18" t="s">
        <v>1289</v>
      </c>
      <c r="J311" s="18" t="s">
        <v>329</v>
      </c>
      <c r="K311" s="18" t="s">
        <v>709</v>
      </c>
      <c r="L311" s="18" t="s">
        <v>1290</v>
      </c>
      <c r="M311" s="18" t="s">
        <v>304</v>
      </c>
      <c r="N311" s="18" t="s">
        <v>498</v>
      </c>
      <c r="O311" s="18" t="s">
        <v>304</v>
      </c>
      <c r="P311" s="18"/>
      <c r="Q311" s="18" t="s">
        <v>304</v>
      </c>
      <c r="R311" s="18" t="s">
        <v>1157</v>
      </c>
      <c r="S311" s="18" t="s">
        <v>304</v>
      </c>
      <c r="T311" s="18" t="s">
        <v>3264</v>
      </c>
      <c r="U311" s="18" t="s">
        <v>3264</v>
      </c>
      <c r="V311" s="18" t="s">
        <v>3253</v>
      </c>
      <c r="W311" s="18" t="s">
        <v>3254</v>
      </c>
      <c r="X311" s="18" t="s">
        <v>3255</v>
      </c>
      <c r="Y311" s="18" t="s">
        <v>3256</v>
      </c>
      <c r="Z311" s="18" t="s">
        <v>3257</v>
      </c>
      <c r="AA311" s="18" t="s">
        <v>3258</v>
      </c>
      <c r="AB311" s="18" t="s">
        <v>3264</v>
      </c>
      <c r="AC311" s="18" t="s">
        <v>3260</v>
      </c>
      <c r="AD311" s="18" t="s">
        <v>3261</v>
      </c>
      <c r="AE311" s="18" t="s">
        <v>3262</v>
      </c>
      <c r="AF311" s="18" t="s">
        <v>304</v>
      </c>
      <c r="AG311" s="18" t="s">
        <v>301</v>
      </c>
      <c r="AH311" s="18" t="s">
        <v>3353</v>
      </c>
    </row>
    <row r="312" spans="2:34" ht="15.75" hidden="1" customHeight="1">
      <c r="B312" s="18" t="s">
        <v>1094</v>
      </c>
      <c r="C312" s="18" t="s">
        <v>70</v>
      </c>
      <c r="D312" s="18" t="s">
        <v>1286</v>
      </c>
      <c r="E312" s="18" t="s">
        <v>104</v>
      </c>
      <c r="F312" s="18" t="s">
        <v>1287</v>
      </c>
      <c r="G312" s="18" t="s">
        <v>105</v>
      </c>
      <c r="H312" s="18" t="s">
        <v>1295</v>
      </c>
      <c r="I312" s="18" t="s">
        <v>1296</v>
      </c>
      <c r="J312" s="18" t="s">
        <v>329</v>
      </c>
      <c r="K312" s="18" t="s">
        <v>709</v>
      </c>
      <c r="L312" s="18" t="s">
        <v>1297</v>
      </c>
      <c r="M312" s="18" t="s">
        <v>304</v>
      </c>
      <c r="N312" s="18" t="s">
        <v>498</v>
      </c>
      <c r="O312" s="18" t="s">
        <v>304</v>
      </c>
      <c r="P312" s="18"/>
      <c r="Q312" s="18" t="s">
        <v>304</v>
      </c>
      <c r="R312" s="18" t="s">
        <v>1157</v>
      </c>
      <c r="S312" s="18" t="s">
        <v>304</v>
      </c>
      <c r="T312" s="18" t="s">
        <v>3264</v>
      </c>
      <c r="U312" s="18" t="s">
        <v>3264</v>
      </c>
      <c r="V312" s="18" t="s">
        <v>3253</v>
      </c>
      <c r="W312" s="18" t="s">
        <v>3254</v>
      </c>
      <c r="X312" s="18" t="s">
        <v>3255</v>
      </c>
      <c r="Y312" s="18" t="s">
        <v>3256</v>
      </c>
      <c r="Z312" s="18" t="s">
        <v>3257</v>
      </c>
      <c r="AA312" s="18" t="s">
        <v>3258</v>
      </c>
      <c r="AB312" s="18" t="s">
        <v>3264</v>
      </c>
      <c r="AC312" s="18" t="s">
        <v>3260</v>
      </c>
      <c r="AD312" s="18" t="s">
        <v>3261</v>
      </c>
      <c r="AE312" s="18" t="s">
        <v>3262</v>
      </c>
      <c r="AF312" s="18" t="s">
        <v>304</v>
      </c>
      <c r="AG312" s="18" t="s">
        <v>301</v>
      </c>
      <c r="AH312" s="18" t="s">
        <v>3353</v>
      </c>
    </row>
    <row r="313" spans="2:34" ht="15.75" hidden="1" customHeight="1">
      <c r="B313" s="18" t="s">
        <v>1094</v>
      </c>
      <c r="C313" s="18" t="s">
        <v>70</v>
      </c>
      <c r="D313" s="18" t="s">
        <v>1299</v>
      </c>
      <c r="E313" s="18" t="s">
        <v>106</v>
      </c>
      <c r="F313" s="18" t="s">
        <v>1300</v>
      </c>
      <c r="G313" s="18" t="s">
        <v>107</v>
      </c>
      <c r="H313" s="18" t="s">
        <v>1301</v>
      </c>
      <c r="I313" s="18" t="s">
        <v>1302</v>
      </c>
      <c r="J313" s="18" t="s">
        <v>329</v>
      </c>
      <c r="K313" s="18" t="s">
        <v>655</v>
      </c>
      <c r="L313" s="18" t="s">
        <v>1303</v>
      </c>
      <c r="M313" s="18" t="s">
        <v>304</v>
      </c>
      <c r="N313" s="18" t="s">
        <v>498</v>
      </c>
      <c r="O313" s="18" t="s">
        <v>304</v>
      </c>
      <c r="P313" s="18" t="s">
        <v>1305</v>
      </c>
      <c r="Q313" s="18" t="s">
        <v>304</v>
      </c>
      <c r="R313" s="18" t="s">
        <v>1157</v>
      </c>
      <c r="S313" s="18" t="s">
        <v>304</v>
      </c>
      <c r="T313" s="18" t="s">
        <v>3264</v>
      </c>
      <c r="U313" s="18" t="s">
        <v>3264</v>
      </c>
      <c r="V313" s="18" t="s">
        <v>3253</v>
      </c>
      <c r="W313" s="18" t="s">
        <v>3254</v>
      </c>
      <c r="X313" s="18" t="s">
        <v>3255</v>
      </c>
      <c r="Y313" s="18" t="s">
        <v>3256</v>
      </c>
      <c r="Z313" s="18" t="s">
        <v>3257</v>
      </c>
      <c r="AA313" s="18" t="s">
        <v>3258</v>
      </c>
      <c r="AB313" s="18" t="s">
        <v>3264</v>
      </c>
      <c r="AC313" s="18" t="s">
        <v>3260</v>
      </c>
      <c r="AD313" s="18" t="s">
        <v>3261</v>
      </c>
      <c r="AE313" s="18" t="s">
        <v>3262</v>
      </c>
      <c r="AF313" s="18" t="s">
        <v>304</v>
      </c>
      <c r="AG313" s="18" t="s">
        <v>301</v>
      </c>
      <c r="AH313" s="18" t="s">
        <v>3353</v>
      </c>
    </row>
    <row r="314" spans="2:34" ht="15.75" hidden="1" customHeight="1">
      <c r="B314" s="18" t="s">
        <v>1094</v>
      </c>
      <c r="C314" s="18" t="s">
        <v>70</v>
      </c>
      <c r="D314" s="18" t="s">
        <v>1299</v>
      </c>
      <c r="E314" s="18" t="s">
        <v>106</v>
      </c>
      <c r="F314" s="18" t="s">
        <v>1300</v>
      </c>
      <c r="G314" s="18" t="s">
        <v>107</v>
      </c>
      <c r="H314" s="18" t="s">
        <v>1307</v>
      </c>
      <c r="I314" s="18" t="s">
        <v>1308</v>
      </c>
      <c r="J314" s="18" t="s">
        <v>329</v>
      </c>
      <c r="K314" s="18" t="s">
        <v>1309</v>
      </c>
      <c r="L314" s="18" t="s">
        <v>1310</v>
      </c>
      <c r="M314" s="18" t="s">
        <v>304</v>
      </c>
      <c r="N314" s="18" t="s">
        <v>498</v>
      </c>
      <c r="O314" s="18" t="s">
        <v>304</v>
      </c>
      <c r="P314" s="18" t="s">
        <v>1305</v>
      </c>
      <c r="Q314" s="18" t="s">
        <v>304</v>
      </c>
      <c r="R314" s="18" t="s">
        <v>1157</v>
      </c>
      <c r="S314" s="18" t="s">
        <v>304</v>
      </c>
      <c r="T314" s="18" t="s">
        <v>3264</v>
      </c>
      <c r="U314" s="18" t="s">
        <v>3264</v>
      </c>
      <c r="V314" s="18" t="s">
        <v>3253</v>
      </c>
      <c r="W314" s="18" t="s">
        <v>3254</v>
      </c>
      <c r="X314" s="18" t="s">
        <v>3255</v>
      </c>
      <c r="Y314" s="18" t="s">
        <v>3256</v>
      </c>
      <c r="Z314" s="18" t="s">
        <v>3257</v>
      </c>
      <c r="AA314" s="18" t="s">
        <v>3258</v>
      </c>
      <c r="AB314" s="18" t="s">
        <v>3264</v>
      </c>
      <c r="AC314" s="18" t="s">
        <v>3260</v>
      </c>
      <c r="AD314" s="18" t="s">
        <v>3261</v>
      </c>
      <c r="AE314" s="18" t="s">
        <v>3262</v>
      </c>
      <c r="AF314" s="18" t="s">
        <v>304</v>
      </c>
      <c r="AG314" s="18" t="s">
        <v>301</v>
      </c>
      <c r="AH314" s="18" t="s">
        <v>3353</v>
      </c>
    </row>
    <row r="315" spans="2:34" ht="15.75" hidden="1" customHeight="1">
      <c r="B315" s="18" t="s">
        <v>1094</v>
      </c>
      <c r="C315" s="18" t="s">
        <v>70</v>
      </c>
      <c r="D315" s="18" t="s">
        <v>1312</v>
      </c>
      <c r="E315" s="18" t="s">
        <v>108</v>
      </c>
      <c r="F315" s="18" t="s">
        <v>1313</v>
      </c>
      <c r="G315" s="18" t="s">
        <v>109</v>
      </c>
      <c r="H315" s="18" t="s">
        <v>1314</v>
      </c>
      <c r="I315" s="18" t="s">
        <v>1315</v>
      </c>
      <c r="J315" s="18" t="s">
        <v>329</v>
      </c>
      <c r="K315" s="18" t="s">
        <v>655</v>
      </c>
      <c r="L315" s="18" t="s">
        <v>1316</v>
      </c>
      <c r="M315" s="18" t="s">
        <v>304</v>
      </c>
      <c r="N315" s="18" t="s">
        <v>498</v>
      </c>
      <c r="O315" s="18" t="s">
        <v>304</v>
      </c>
      <c r="P315" s="18" t="s">
        <v>1317</v>
      </c>
      <c r="Q315" s="18" t="s">
        <v>304</v>
      </c>
      <c r="R315" s="18" t="s">
        <v>1157</v>
      </c>
      <c r="S315" s="18" t="s">
        <v>304</v>
      </c>
      <c r="T315" s="18" t="s">
        <v>3251</v>
      </c>
      <c r="U315" s="18" t="s">
        <v>3252</v>
      </c>
      <c r="V315" s="18" t="s">
        <v>3253</v>
      </c>
      <c r="W315" s="18" t="s">
        <v>3254</v>
      </c>
      <c r="X315" s="18" t="s">
        <v>3255</v>
      </c>
      <c r="Y315" s="18" t="s">
        <v>3256</v>
      </c>
      <c r="Z315" s="18" t="s">
        <v>3257</v>
      </c>
      <c r="AA315" s="18" t="s">
        <v>3258</v>
      </c>
      <c r="AB315" s="18" t="s">
        <v>3264</v>
      </c>
      <c r="AC315" s="18" t="s">
        <v>3260</v>
      </c>
      <c r="AD315" s="18" t="s">
        <v>3261</v>
      </c>
      <c r="AE315" s="18" t="s">
        <v>3262</v>
      </c>
      <c r="AF315" s="18" t="s">
        <v>304</v>
      </c>
      <c r="AG315" s="18" t="s">
        <v>301</v>
      </c>
      <c r="AH315" s="18" t="s">
        <v>3353</v>
      </c>
    </row>
    <row r="316" spans="2:34" ht="15.75" hidden="1" customHeight="1">
      <c r="B316" s="18" t="s">
        <v>1094</v>
      </c>
      <c r="C316" s="18" t="s">
        <v>70</v>
      </c>
      <c r="D316" s="18" t="s">
        <v>1312</v>
      </c>
      <c r="E316" s="18" t="s">
        <v>108</v>
      </c>
      <c r="F316" s="18" t="s">
        <v>1313</v>
      </c>
      <c r="G316" s="18" t="s">
        <v>109</v>
      </c>
      <c r="H316" s="18" t="s">
        <v>1321</v>
      </c>
      <c r="I316" s="18" t="s">
        <v>1322</v>
      </c>
      <c r="J316" s="18" t="s">
        <v>329</v>
      </c>
      <c r="K316" s="18" t="s">
        <v>1309</v>
      </c>
      <c r="L316" s="18" t="s">
        <v>1323</v>
      </c>
      <c r="M316" s="18" t="s">
        <v>304</v>
      </c>
      <c r="N316" s="18" t="s">
        <v>498</v>
      </c>
      <c r="O316" s="18" t="s">
        <v>304</v>
      </c>
      <c r="P316" s="18" t="s">
        <v>1317</v>
      </c>
      <c r="Q316" s="18" t="s">
        <v>304</v>
      </c>
      <c r="R316" s="18" t="s">
        <v>1157</v>
      </c>
      <c r="S316" s="18" t="s">
        <v>304</v>
      </c>
      <c r="T316" s="18" t="s">
        <v>3264</v>
      </c>
      <c r="U316" s="18" t="s">
        <v>3264</v>
      </c>
      <c r="V316" s="18" t="s">
        <v>3253</v>
      </c>
      <c r="W316" s="18" t="s">
        <v>3254</v>
      </c>
      <c r="X316" s="18" t="s">
        <v>3255</v>
      </c>
      <c r="Y316" s="18" t="s">
        <v>3256</v>
      </c>
      <c r="Z316" s="18" t="s">
        <v>3257</v>
      </c>
      <c r="AA316" s="18" t="s">
        <v>3258</v>
      </c>
      <c r="AB316" s="18" t="s">
        <v>3264</v>
      </c>
      <c r="AC316" s="18" t="s">
        <v>3260</v>
      </c>
      <c r="AD316" s="18" t="s">
        <v>3261</v>
      </c>
      <c r="AE316" s="18" t="s">
        <v>3264</v>
      </c>
      <c r="AF316" s="18" t="s">
        <v>304</v>
      </c>
      <c r="AG316" s="18" t="s">
        <v>301</v>
      </c>
      <c r="AH316" s="18" t="s">
        <v>3353</v>
      </c>
    </row>
    <row r="317" spans="2:34" ht="15.75" hidden="1" customHeight="1">
      <c r="B317" s="18" t="s">
        <v>1094</v>
      </c>
      <c r="C317" s="18" t="s">
        <v>70</v>
      </c>
      <c r="D317" s="18">
        <v>3043971</v>
      </c>
      <c r="E317" s="18" t="s">
        <v>108</v>
      </c>
      <c r="F317" s="18" t="s">
        <v>1313</v>
      </c>
      <c r="G317" s="18" t="s">
        <v>109</v>
      </c>
      <c r="H317" s="18" t="s">
        <v>1325</v>
      </c>
      <c r="I317" s="18" t="s">
        <v>1326</v>
      </c>
      <c r="J317" s="18" t="s">
        <v>329</v>
      </c>
      <c r="K317" s="18" t="s">
        <v>3226</v>
      </c>
      <c r="L317" s="18" t="s">
        <v>1327</v>
      </c>
      <c r="M317" s="18" t="s">
        <v>304</v>
      </c>
      <c r="N317" s="18" t="s">
        <v>498</v>
      </c>
      <c r="O317" s="18" t="s">
        <v>304</v>
      </c>
      <c r="P317" s="18" t="s">
        <v>1317</v>
      </c>
      <c r="Q317" s="18" t="s">
        <v>304</v>
      </c>
      <c r="R317" s="18" t="s">
        <v>1145</v>
      </c>
      <c r="S317" s="18" t="s">
        <v>304</v>
      </c>
      <c r="T317" s="18" t="s">
        <v>3264</v>
      </c>
      <c r="U317" s="18" t="s">
        <v>3264</v>
      </c>
      <c r="V317" s="18" t="s">
        <v>3264</v>
      </c>
      <c r="W317" s="18" t="s">
        <v>3254</v>
      </c>
      <c r="X317" s="18" t="s">
        <v>3255</v>
      </c>
      <c r="Y317" s="18" t="s">
        <v>3256</v>
      </c>
      <c r="Z317" s="18" t="s">
        <v>3257</v>
      </c>
      <c r="AA317" s="18" t="s">
        <v>3258</v>
      </c>
      <c r="AB317" s="18" t="s">
        <v>3264</v>
      </c>
      <c r="AC317" s="18" t="s">
        <v>3260</v>
      </c>
      <c r="AD317" s="18" t="s">
        <v>3261</v>
      </c>
      <c r="AE317" s="18" t="s">
        <v>3264</v>
      </c>
      <c r="AF317" s="18" t="s">
        <v>304</v>
      </c>
      <c r="AG317" s="18" t="s">
        <v>301</v>
      </c>
      <c r="AH317" s="18" t="s">
        <v>3353</v>
      </c>
    </row>
    <row r="318" spans="2:34" ht="15.75" hidden="1" customHeight="1">
      <c r="B318" s="18" t="s">
        <v>1094</v>
      </c>
      <c r="C318" s="18" t="s">
        <v>70</v>
      </c>
      <c r="D318" s="18" t="s">
        <v>1423</v>
      </c>
      <c r="E318" s="18" t="s">
        <v>110</v>
      </c>
      <c r="F318" s="18" t="s">
        <v>1424</v>
      </c>
      <c r="G318" s="18" t="s">
        <v>111</v>
      </c>
      <c r="H318" s="18" t="s">
        <v>1425</v>
      </c>
      <c r="I318" s="18" t="s">
        <v>1426</v>
      </c>
      <c r="J318" s="18" t="s">
        <v>329</v>
      </c>
      <c r="K318" s="18" t="s">
        <v>1249</v>
      </c>
      <c r="L318" s="18" t="s">
        <v>1427</v>
      </c>
      <c r="M318" s="18" t="s">
        <v>304</v>
      </c>
      <c r="N318" s="18"/>
      <c r="O318" s="18" t="s">
        <v>1122</v>
      </c>
      <c r="P318" s="18"/>
      <c r="Q318" s="18" t="s">
        <v>304</v>
      </c>
      <c r="R318" s="18"/>
      <c r="S318" s="18" t="s">
        <v>304</v>
      </c>
      <c r="T318" s="18" t="s">
        <v>3264</v>
      </c>
      <c r="U318" s="18" t="s">
        <v>3264</v>
      </c>
      <c r="V318" s="18" t="s">
        <v>3264</v>
      </c>
      <c r="W318" s="18" t="s">
        <v>3264</v>
      </c>
      <c r="X318" s="18" t="s">
        <v>3264</v>
      </c>
      <c r="Y318" s="18" t="s">
        <v>3264</v>
      </c>
      <c r="Z318" s="18" t="s">
        <v>3257</v>
      </c>
      <c r="AA318" s="18" t="s">
        <v>3258</v>
      </c>
      <c r="AB318" s="18" t="s">
        <v>3264</v>
      </c>
      <c r="AC318" s="18" t="s">
        <v>3264</v>
      </c>
      <c r="AD318" s="18" t="s">
        <v>3264</v>
      </c>
      <c r="AE318" s="18" t="s">
        <v>3264</v>
      </c>
      <c r="AF318" s="18" t="s">
        <v>304</v>
      </c>
      <c r="AG318" s="18" t="s">
        <v>329</v>
      </c>
      <c r="AH318" s="18" t="s">
        <v>304</v>
      </c>
    </row>
    <row r="319" spans="2:34" ht="15.75" hidden="1" customHeight="1">
      <c r="B319" s="18" t="s">
        <v>1094</v>
      </c>
      <c r="C319" s="18" t="s">
        <v>70</v>
      </c>
      <c r="D319" s="18" t="s">
        <v>1423</v>
      </c>
      <c r="E319" s="18" t="s">
        <v>110</v>
      </c>
      <c r="F319" s="18" t="s">
        <v>1424</v>
      </c>
      <c r="G319" s="18" t="s">
        <v>111</v>
      </c>
      <c r="H319" s="18" t="s">
        <v>1431</v>
      </c>
      <c r="I319" s="18" t="s">
        <v>1432</v>
      </c>
      <c r="J319" s="18" t="s">
        <v>329</v>
      </c>
      <c r="K319" s="18" t="s">
        <v>1249</v>
      </c>
      <c r="L319" s="18" t="s">
        <v>1427</v>
      </c>
      <c r="M319" s="18" t="s">
        <v>304</v>
      </c>
      <c r="N319" s="18"/>
      <c r="O319" s="18" t="s">
        <v>1122</v>
      </c>
      <c r="P319" s="18"/>
      <c r="Q319" s="18" t="s">
        <v>304</v>
      </c>
      <c r="R319" s="18"/>
      <c r="S319" s="18" t="s">
        <v>304</v>
      </c>
      <c r="T319" s="18" t="s">
        <v>3251</v>
      </c>
      <c r="U319" s="18" t="s">
        <v>3252</v>
      </c>
      <c r="V319" s="18" t="s">
        <v>3253</v>
      </c>
      <c r="W319" s="18" t="s">
        <v>3254</v>
      </c>
      <c r="X319" s="18" t="s">
        <v>3255</v>
      </c>
      <c r="Y319" s="18" t="s">
        <v>3256</v>
      </c>
      <c r="Z319" s="18" t="s">
        <v>3264</v>
      </c>
      <c r="AA319" s="18" t="s">
        <v>3264</v>
      </c>
      <c r="AB319" s="18" t="s">
        <v>3264</v>
      </c>
      <c r="AC319" s="18" t="s">
        <v>3264</v>
      </c>
      <c r="AD319" s="18" t="s">
        <v>3264</v>
      </c>
      <c r="AE319" s="18" t="s">
        <v>3264</v>
      </c>
      <c r="AF319" s="18" t="s">
        <v>304</v>
      </c>
      <c r="AG319" s="18" t="s">
        <v>329</v>
      </c>
      <c r="AH319" s="18" t="s">
        <v>304</v>
      </c>
    </row>
    <row r="320" spans="2:34" ht="15.75" hidden="1" customHeight="1">
      <c r="B320" s="18" t="s">
        <v>1094</v>
      </c>
      <c r="C320" s="18" t="s">
        <v>70</v>
      </c>
      <c r="D320" s="18" t="s">
        <v>1330</v>
      </c>
      <c r="E320" s="18" t="s">
        <v>79</v>
      </c>
      <c r="F320" s="18" t="s">
        <v>1331</v>
      </c>
      <c r="G320" s="18" t="s">
        <v>80</v>
      </c>
      <c r="H320" s="18" t="s">
        <v>1390</v>
      </c>
      <c r="I320" s="18" t="s">
        <v>1391</v>
      </c>
      <c r="J320" s="18" t="s">
        <v>329</v>
      </c>
      <c r="K320" s="18" t="s">
        <v>709</v>
      </c>
      <c r="L320" s="18" t="s">
        <v>1392</v>
      </c>
      <c r="M320" s="18" t="s">
        <v>3357</v>
      </c>
      <c r="N320" s="18" t="s">
        <v>1228</v>
      </c>
      <c r="O320" s="18" t="s">
        <v>498</v>
      </c>
      <c r="P320" s="18"/>
      <c r="Q320" s="18" t="s">
        <v>304</v>
      </c>
      <c r="R320" s="18"/>
      <c r="S320" s="18" t="s">
        <v>304</v>
      </c>
      <c r="T320" s="18" t="s">
        <v>3251</v>
      </c>
      <c r="U320" s="18" t="s">
        <v>3252</v>
      </c>
      <c r="V320" s="18" t="s">
        <v>3253</v>
      </c>
      <c r="W320" s="18" t="s">
        <v>3254</v>
      </c>
      <c r="X320" s="18" t="s">
        <v>3255</v>
      </c>
      <c r="Y320" s="18" t="s">
        <v>3256</v>
      </c>
      <c r="Z320" s="18" t="s">
        <v>3257</v>
      </c>
      <c r="AA320" s="18" t="s">
        <v>3258</v>
      </c>
      <c r="AB320" s="18" t="s">
        <v>3264</v>
      </c>
      <c r="AC320" s="18" t="s">
        <v>3260</v>
      </c>
      <c r="AD320" s="18" t="s">
        <v>3261</v>
      </c>
      <c r="AE320" s="18" t="s">
        <v>3264</v>
      </c>
      <c r="AF320" s="18" t="s">
        <v>304</v>
      </c>
      <c r="AG320" s="18" t="s">
        <v>301</v>
      </c>
      <c r="AH320" s="18" t="s">
        <v>3358</v>
      </c>
    </row>
    <row r="321" spans="2:34" ht="15.75" hidden="1" customHeight="1">
      <c r="B321" s="18" t="s">
        <v>1094</v>
      </c>
      <c r="C321" s="18" t="s">
        <v>70</v>
      </c>
      <c r="D321" s="18" t="s">
        <v>1330</v>
      </c>
      <c r="E321" s="18" t="s">
        <v>79</v>
      </c>
      <c r="F321" s="18" t="s">
        <v>1331</v>
      </c>
      <c r="G321" s="18" t="s">
        <v>80</v>
      </c>
      <c r="H321" s="18" t="s">
        <v>1397</v>
      </c>
      <c r="I321" s="18" t="s">
        <v>1398</v>
      </c>
      <c r="J321" s="18" t="s">
        <v>329</v>
      </c>
      <c r="K321" s="18" t="s">
        <v>709</v>
      </c>
      <c r="L321" s="18" t="s">
        <v>1399</v>
      </c>
      <c r="M321" s="18" t="s">
        <v>3362</v>
      </c>
      <c r="N321" s="18" t="s">
        <v>1228</v>
      </c>
      <c r="O321" s="18" t="s">
        <v>498</v>
      </c>
      <c r="P321" s="18"/>
      <c r="Q321" s="18" t="s">
        <v>304</v>
      </c>
      <c r="R321" s="18"/>
      <c r="S321" s="18" t="s">
        <v>304</v>
      </c>
      <c r="T321" s="18" t="s">
        <v>3264</v>
      </c>
      <c r="U321" s="18" t="s">
        <v>3264</v>
      </c>
      <c r="V321" s="18" t="s">
        <v>3253</v>
      </c>
      <c r="W321" s="18" t="s">
        <v>3254</v>
      </c>
      <c r="X321" s="18" t="s">
        <v>3255</v>
      </c>
      <c r="Y321" s="18" t="s">
        <v>3256</v>
      </c>
      <c r="Z321" s="18" t="s">
        <v>3257</v>
      </c>
      <c r="AA321" s="18" t="s">
        <v>3258</v>
      </c>
      <c r="AB321" s="18" t="s">
        <v>3264</v>
      </c>
      <c r="AC321" s="18" t="s">
        <v>3260</v>
      </c>
      <c r="AD321" s="18" t="s">
        <v>3261</v>
      </c>
      <c r="AE321" s="18" t="s">
        <v>3264</v>
      </c>
      <c r="AF321" s="18" t="s">
        <v>304</v>
      </c>
      <c r="AG321" s="18" t="s">
        <v>301</v>
      </c>
      <c r="AH321" s="18" t="s">
        <v>3311</v>
      </c>
    </row>
    <row r="322" spans="2:34" ht="15.75" hidden="1" customHeight="1">
      <c r="B322" s="18" t="s">
        <v>1094</v>
      </c>
      <c r="C322" s="18" t="s">
        <v>70</v>
      </c>
      <c r="D322" s="18" t="s">
        <v>1330</v>
      </c>
      <c r="E322" s="18" t="s">
        <v>79</v>
      </c>
      <c r="F322" s="18" t="s">
        <v>1331</v>
      </c>
      <c r="G322" s="18" t="s">
        <v>80</v>
      </c>
      <c r="H322" s="18" t="s">
        <v>1403</v>
      </c>
      <c r="I322" s="18" t="s">
        <v>1404</v>
      </c>
      <c r="J322" s="18" t="s">
        <v>329</v>
      </c>
      <c r="K322" s="18" t="s">
        <v>709</v>
      </c>
      <c r="L322" s="18" t="s">
        <v>1405</v>
      </c>
      <c r="M322" s="18" t="s">
        <v>3362</v>
      </c>
      <c r="N322" s="18" t="s">
        <v>1228</v>
      </c>
      <c r="O322" s="18" t="s">
        <v>498</v>
      </c>
      <c r="P322" s="18"/>
      <c r="Q322" s="18" t="s">
        <v>304</v>
      </c>
      <c r="R322" s="18"/>
      <c r="S322" s="18" t="s">
        <v>304</v>
      </c>
      <c r="T322" s="18" t="s">
        <v>3264</v>
      </c>
      <c r="U322" s="18" t="s">
        <v>3264</v>
      </c>
      <c r="V322" s="18" t="s">
        <v>3253</v>
      </c>
      <c r="W322" s="18" t="s">
        <v>3254</v>
      </c>
      <c r="X322" s="18" t="s">
        <v>3255</v>
      </c>
      <c r="Y322" s="18" t="s">
        <v>3256</v>
      </c>
      <c r="Z322" s="18" t="s">
        <v>3257</v>
      </c>
      <c r="AA322" s="18" t="s">
        <v>3258</v>
      </c>
      <c r="AB322" s="18" t="s">
        <v>3264</v>
      </c>
      <c r="AC322" s="18" t="s">
        <v>3260</v>
      </c>
      <c r="AD322" s="18" t="s">
        <v>3261</v>
      </c>
      <c r="AE322" s="18" t="s">
        <v>3264</v>
      </c>
      <c r="AF322" s="18" t="s">
        <v>304</v>
      </c>
      <c r="AG322" s="18" t="s">
        <v>301</v>
      </c>
      <c r="AH322" s="18" t="s">
        <v>3311</v>
      </c>
    </row>
    <row r="323" spans="2:34" ht="15.75" hidden="1" customHeight="1">
      <c r="B323" s="18" t="s">
        <v>1094</v>
      </c>
      <c r="C323" s="18" t="s">
        <v>70</v>
      </c>
      <c r="D323" s="18" t="s">
        <v>1330</v>
      </c>
      <c r="E323" s="18" t="s">
        <v>79</v>
      </c>
      <c r="F323" s="18" t="s">
        <v>1331</v>
      </c>
      <c r="G323" s="18" t="s">
        <v>80</v>
      </c>
      <c r="H323" s="18" t="s">
        <v>1409</v>
      </c>
      <c r="I323" s="18" t="s">
        <v>1410</v>
      </c>
      <c r="J323" s="18" t="s">
        <v>329</v>
      </c>
      <c r="K323" s="18" t="s">
        <v>709</v>
      </c>
      <c r="L323" s="18" t="s">
        <v>1411</v>
      </c>
      <c r="M323" s="18" t="s">
        <v>3363</v>
      </c>
      <c r="N323" s="18" t="s">
        <v>1413</v>
      </c>
      <c r="O323" s="18" t="s">
        <v>498</v>
      </c>
      <c r="P323" s="18"/>
      <c r="Q323" s="18" t="s">
        <v>304</v>
      </c>
      <c r="R323" s="18" t="s">
        <v>1414</v>
      </c>
      <c r="S323" s="18" t="s">
        <v>304</v>
      </c>
      <c r="T323" s="18" t="s">
        <v>3264</v>
      </c>
      <c r="U323" s="18" t="s">
        <v>3264</v>
      </c>
      <c r="V323" s="18" t="s">
        <v>3264</v>
      </c>
      <c r="W323" s="18" t="s">
        <v>3254</v>
      </c>
      <c r="X323" s="18" t="s">
        <v>3255</v>
      </c>
      <c r="Y323" s="18" t="s">
        <v>3256</v>
      </c>
      <c r="Z323" s="18" t="s">
        <v>3257</v>
      </c>
      <c r="AA323" s="18" t="s">
        <v>3258</v>
      </c>
      <c r="AB323" s="18" t="s">
        <v>3264</v>
      </c>
      <c r="AC323" s="18" t="s">
        <v>3260</v>
      </c>
      <c r="AD323" s="18" t="s">
        <v>3261</v>
      </c>
      <c r="AE323" s="18" t="s">
        <v>3264</v>
      </c>
      <c r="AF323" s="18" t="s">
        <v>304</v>
      </c>
      <c r="AG323" s="18" t="s">
        <v>329</v>
      </c>
      <c r="AH323" s="18" t="s">
        <v>304</v>
      </c>
    </row>
    <row r="324" spans="2:34" ht="15.75" hidden="1" customHeight="1">
      <c r="B324" s="18" t="s">
        <v>1094</v>
      </c>
      <c r="C324" s="18" t="s">
        <v>70</v>
      </c>
      <c r="D324" s="18" t="s">
        <v>1330</v>
      </c>
      <c r="E324" s="18" t="s">
        <v>79</v>
      </c>
      <c r="F324" s="18" t="s">
        <v>1331</v>
      </c>
      <c r="G324" s="18" t="s">
        <v>80</v>
      </c>
      <c r="H324" s="18" t="s">
        <v>1332</v>
      </c>
      <c r="I324" s="18" t="s">
        <v>1333</v>
      </c>
      <c r="J324" s="18" t="s">
        <v>329</v>
      </c>
      <c r="K324" s="18" t="s">
        <v>709</v>
      </c>
      <c r="L324" s="18" t="s">
        <v>1334</v>
      </c>
      <c r="M324" s="18" t="s">
        <v>3363</v>
      </c>
      <c r="N324" s="18" t="s">
        <v>426</v>
      </c>
      <c r="O324" s="18" t="s">
        <v>304</v>
      </c>
      <c r="P324" s="18"/>
      <c r="Q324" s="18" t="s">
        <v>304</v>
      </c>
      <c r="R324" s="18"/>
      <c r="S324" s="18" t="s">
        <v>304</v>
      </c>
      <c r="T324" s="18" t="s">
        <v>3264</v>
      </c>
      <c r="U324" s="18" t="s">
        <v>3264</v>
      </c>
      <c r="V324" s="18" t="s">
        <v>3264</v>
      </c>
      <c r="W324" s="18" t="s">
        <v>3254</v>
      </c>
      <c r="X324" s="18" t="s">
        <v>3255</v>
      </c>
      <c r="Y324" s="18" t="s">
        <v>3256</v>
      </c>
      <c r="Z324" s="18" t="s">
        <v>3257</v>
      </c>
      <c r="AA324" s="18" t="s">
        <v>3258</v>
      </c>
      <c r="AB324" s="18" t="s">
        <v>3264</v>
      </c>
      <c r="AC324" s="18" t="s">
        <v>3260</v>
      </c>
      <c r="AD324" s="18" t="s">
        <v>3261</v>
      </c>
      <c r="AE324" s="18" t="s">
        <v>3264</v>
      </c>
      <c r="AF324" s="18" t="s">
        <v>304</v>
      </c>
      <c r="AG324" s="18" t="s">
        <v>301</v>
      </c>
      <c r="AH324" s="18" t="s">
        <v>3311</v>
      </c>
    </row>
    <row r="325" spans="2:34" ht="15.75" hidden="1" customHeight="1">
      <c r="B325" s="18" t="s">
        <v>1094</v>
      </c>
      <c r="C325" s="18" t="s">
        <v>70</v>
      </c>
      <c r="D325" s="18" t="s">
        <v>1340</v>
      </c>
      <c r="E325" s="18" t="s">
        <v>112</v>
      </c>
      <c r="F325" s="18" t="s">
        <v>1341</v>
      </c>
      <c r="G325" s="18" t="s">
        <v>113</v>
      </c>
      <c r="H325" s="18" t="s">
        <v>1342</v>
      </c>
      <c r="I325" s="18" t="s">
        <v>1343</v>
      </c>
      <c r="J325" s="18" t="s">
        <v>329</v>
      </c>
      <c r="K325" s="18" t="s">
        <v>1249</v>
      </c>
      <c r="L325" s="18"/>
      <c r="M325" s="18" t="s">
        <v>304</v>
      </c>
      <c r="N325" s="18"/>
      <c r="O325" s="18" t="s">
        <v>304</v>
      </c>
      <c r="P325" s="18"/>
      <c r="Q325" s="18" t="s">
        <v>304</v>
      </c>
      <c r="R325" s="18"/>
      <c r="S325" s="18" t="s">
        <v>304</v>
      </c>
      <c r="T325" s="18" t="s">
        <v>3264</v>
      </c>
      <c r="U325" s="18" t="s">
        <v>3264</v>
      </c>
      <c r="V325" s="18" t="s">
        <v>3253</v>
      </c>
      <c r="W325" s="18" t="s">
        <v>3254</v>
      </c>
      <c r="X325" s="18" t="s">
        <v>3255</v>
      </c>
      <c r="Y325" s="18" t="s">
        <v>3256</v>
      </c>
      <c r="Z325" s="18" t="s">
        <v>3257</v>
      </c>
      <c r="AA325" s="18" t="s">
        <v>3258</v>
      </c>
      <c r="AB325" s="18" t="s">
        <v>3264</v>
      </c>
      <c r="AC325" s="18" t="s">
        <v>3264</v>
      </c>
      <c r="AD325" s="18" t="s">
        <v>3264</v>
      </c>
      <c r="AE325" s="18" t="s">
        <v>3264</v>
      </c>
      <c r="AF325" s="18" t="s">
        <v>304</v>
      </c>
      <c r="AG325" s="18" t="s">
        <v>301</v>
      </c>
      <c r="AH325" s="18" t="s">
        <v>3364</v>
      </c>
    </row>
    <row r="326" spans="2:34" ht="15.75" hidden="1" customHeight="1">
      <c r="B326" s="18" t="s">
        <v>1094</v>
      </c>
      <c r="C326" s="18" t="s">
        <v>70</v>
      </c>
      <c r="D326" s="18" t="s">
        <v>1340</v>
      </c>
      <c r="E326" s="18" t="s">
        <v>112</v>
      </c>
      <c r="F326" s="18" t="s">
        <v>1341</v>
      </c>
      <c r="G326" s="18" t="s">
        <v>113</v>
      </c>
      <c r="H326" s="18" t="s">
        <v>1345</v>
      </c>
      <c r="I326" s="18" t="s">
        <v>1346</v>
      </c>
      <c r="J326" s="18" t="s">
        <v>329</v>
      </c>
      <c r="K326" s="18" t="s">
        <v>1249</v>
      </c>
      <c r="L326" s="18"/>
      <c r="M326" s="18" t="s">
        <v>304</v>
      </c>
      <c r="N326" s="18"/>
      <c r="O326" s="18" t="s">
        <v>304</v>
      </c>
      <c r="P326" s="18"/>
      <c r="Q326" s="18" t="s">
        <v>304</v>
      </c>
      <c r="R326" s="18"/>
      <c r="S326" s="18" t="s">
        <v>304</v>
      </c>
      <c r="T326" s="18" t="s">
        <v>3264</v>
      </c>
      <c r="U326" s="18" t="s">
        <v>3264</v>
      </c>
      <c r="V326" s="18" t="s">
        <v>3253</v>
      </c>
      <c r="W326" s="18" t="s">
        <v>3254</v>
      </c>
      <c r="X326" s="18" t="s">
        <v>3255</v>
      </c>
      <c r="Y326" s="18" t="s">
        <v>3256</v>
      </c>
      <c r="Z326" s="18" t="s">
        <v>3257</v>
      </c>
      <c r="AA326" s="18" t="s">
        <v>3258</v>
      </c>
      <c r="AB326" s="18" t="s">
        <v>3264</v>
      </c>
      <c r="AC326" s="18" t="s">
        <v>3264</v>
      </c>
      <c r="AD326" s="18" t="s">
        <v>3264</v>
      </c>
      <c r="AE326" s="18" t="s">
        <v>3264</v>
      </c>
      <c r="AF326" s="18" t="s">
        <v>304</v>
      </c>
      <c r="AG326" s="18" t="s">
        <v>301</v>
      </c>
      <c r="AH326" s="18" t="s">
        <v>3364</v>
      </c>
    </row>
    <row r="327" spans="2:34" ht="15.75" hidden="1" customHeight="1">
      <c r="B327" s="18" t="s">
        <v>1094</v>
      </c>
      <c r="C327" s="18" t="s">
        <v>70</v>
      </c>
      <c r="D327" s="18" t="s">
        <v>1340</v>
      </c>
      <c r="E327" s="18" t="s">
        <v>112</v>
      </c>
      <c r="F327" s="18" t="s">
        <v>1341</v>
      </c>
      <c r="G327" s="18" t="s">
        <v>113</v>
      </c>
      <c r="H327" s="18" t="s">
        <v>1347</v>
      </c>
      <c r="I327" s="18" t="s">
        <v>1348</v>
      </c>
      <c r="J327" s="18" t="s">
        <v>329</v>
      </c>
      <c r="K327" s="18" t="s">
        <v>1249</v>
      </c>
      <c r="L327" s="18"/>
      <c r="M327" s="18" t="s">
        <v>304</v>
      </c>
      <c r="N327" s="18"/>
      <c r="O327" s="18" t="s">
        <v>304</v>
      </c>
      <c r="P327" s="18"/>
      <c r="Q327" s="18" t="s">
        <v>304</v>
      </c>
      <c r="R327" s="18"/>
      <c r="S327" s="18" t="s">
        <v>304</v>
      </c>
      <c r="T327" s="18" t="s">
        <v>3264</v>
      </c>
      <c r="U327" s="18" t="s">
        <v>3264</v>
      </c>
      <c r="V327" s="18" t="s">
        <v>3253</v>
      </c>
      <c r="W327" s="18" t="s">
        <v>3254</v>
      </c>
      <c r="X327" s="18" t="s">
        <v>3255</v>
      </c>
      <c r="Y327" s="18" t="s">
        <v>3256</v>
      </c>
      <c r="Z327" s="18" t="s">
        <v>3257</v>
      </c>
      <c r="AA327" s="18" t="s">
        <v>3258</v>
      </c>
      <c r="AB327" s="18" t="s">
        <v>3264</v>
      </c>
      <c r="AC327" s="18" t="s">
        <v>3264</v>
      </c>
      <c r="AD327" s="18" t="s">
        <v>3264</v>
      </c>
      <c r="AE327" s="18" t="s">
        <v>3264</v>
      </c>
      <c r="AF327" s="18" t="s">
        <v>304</v>
      </c>
      <c r="AG327" s="18" t="s">
        <v>301</v>
      </c>
      <c r="AH327" s="18" t="s">
        <v>3364</v>
      </c>
    </row>
    <row r="328" spans="2:34" ht="15.75" hidden="1" customHeight="1">
      <c r="B328" s="18" t="s">
        <v>1441</v>
      </c>
      <c r="C328" s="18" t="s">
        <v>114</v>
      </c>
      <c r="D328" s="18" t="s">
        <v>1442</v>
      </c>
      <c r="E328" s="18" t="s">
        <v>115</v>
      </c>
      <c r="F328" s="18" t="s">
        <v>1443</v>
      </c>
      <c r="G328" s="18" t="s">
        <v>116</v>
      </c>
      <c r="H328" s="18" t="s">
        <v>1444</v>
      </c>
      <c r="I328" s="18" t="s">
        <v>1445</v>
      </c>
      <c r="J328" s="18" t="s">
        <v>301</v>
      </c>
      <c r="K328" s="18" t="s">
        <v>338</v>
      </c>
      <c r="L328" s="18" t="s">
        <v>1446</v>
      </c>
      <c r="M328" s="18" t="s">
        <v>304</v>
      </c>
      <c r="N328" s="18" t="s">
        <v>1447</v>
      </c>
      <c r="O328" s="18" t="s">
        <v>304</v>
      </c>
      <c r="P328" s="18"/>
      <c r="Q328" s="18" t="s">
        <v>304</v>
      </c>
      <c r="R328" s="18" t="s">
        <v>1448</v>
      </c>
      <c r="S328" s="18" t="s">
        <v>304</v>
      </c>
      <c r="T328" s="18" t="s">
        <v>3251</v>
      </c>
      <c r="U328" s="18" t="s">
        <v>3252</v>
      </c>
      <c r="V328" s="18" t="s">
        <v>3253</v>
      </c>
      <c r="W328" s="18" t="s">
        <v>3254</v>
      </c>
      <c r="X328" s="18" t="s">
        <v>3255</v>
      </c>
      <c r="Y328" s="18" t="s">
        <v>3264</v>
      </c>
      <c r="Z328" s="18" t="s">
        <v>3264</v>
      </c>
      <c r="AA328" s="18" t="s">
        <v>3264</v>
      </c>
      <c r="AB328" s="18" t="s">
        <v>3264</v>
      </c>
      <c r="AC328" s="18" t="s">
        <v>3264</v>
      </c>
      <c r="AD328" s="18" t="s">
        <v>3264</v>
      </c>
      <c r="AE328" s="18" t="s">
        <v>3264</v>
      </c>
      <c r="AF328" s="18" t="s">
        <v>304</v>
      </c>
      <c r="AG328" s="18" t="s">
        <v>301</v>
      </c>
      <c r="AH328" s="18" t="s">
        <v>3365</v>
      </c>
    </row>
    <row r="329" spans="2:34" ht="15.75" hidden="1" customHeight="1">
      <c r="B329" s="18" t="s">
        <v>1441</v>
      </c>
      <c r="C329" s="18" t="s">
        <v>114</v>
      </c>
      <c r="D329" s="18" t="s">
        <v>1442</v>
      </c>
      <c r="E329" s="18" t="s">
        <v>115</v>
      </c>
      <c r="F329" s="18" t="s">
        <v>1443</v>
      </c>
      <c r="G329" s="18" t="s">
        <v>116</v>
      </c>
      <c r="H329" s="18" t="s">
        <v>1449</v>
      </c>
      <c r="I329" s="18" t="s">
        <v>1450</v>
      </c>
      <c r="J329" s="18" t="s">
        <v>301</v>
      </c>
      <c r="K329" s="18" t="s">
        <v>338</v>
      </c>
      <c r="L329" s="18" t="s">
        <v>1451</v>
      </c>
      <c r="M329" s="18" t="s">
        <v>304</v>
      </c>
      <c r="N329" s="18" t="s">
        <v>1447</v>
      </c>
      <c r="O329" s="18" t="s">
        <v>304</v>
      </c>
      <c r="P329" s="18" t="s">
        <v>1452</v>
      </c>
      <c r="Q329" s="18" t="s">
        <v>304</v>
      </c>
      <c r="R329" s="18" t="s">
        <v>1453</v>
      </c>
      <c r="S329" s="18" t="s">
        <v>304</v>
      </c>
      <c r="T329" s="18" t="s">
        <v>3251</v>
      </c>
      <c r="U329" s="18" t="s">
        <v>3252</v>
      </c>
      <c r="V329" s="18" t="s">
        <v>3253</v>
      </c>
      <c r="W329" s="18" t="s">
        <v>3254</v>
      </c>
      <c r="X329" s="18" t="s">
        <v>3255</v>
      </c>
      <c r="Y329" s="18" t="s">
        <v>3264</v>
      </c>
      <c r="Z329" s="18" t="s">
        <v>3264</v>
      </c>
      <c r="AA329" s="18" t="s">
        <v>3264</v>
      </c>
      <c r="AB329" s="18" t="s">
        <v>3264</v>
      </c>
      <c r="AC329" s="18" t="s">
        <v>3264</v>
      </c>
      <c r="AD329" s="18" t="s">
        <v>3264</v>
      </c>
      <c r="AE329" s="18" t="s">
        <v>3264</v>
      </c>
      <c r="AF329" s="18" t="s">
        <v>304</v>
      </c>
      <c r="AG329" s="18" t="s">
        <v>301</v>
      </c>
      <c r="AH329" s="18" t="s">
        <v>3366</v>
      </c>
    </row>
    <row r="330" spans="2:34" ht="15.75" hidden="1" customHeight="1">
      <c r="B330" s="18" t="s">
        <v>1441</v>
      </c>
      <c r="C330" s="18" t="s">
        <v>114</v>
      </c>
      <c r="D330" s="18" t="s">
        <v>1442</v>
      </c>
      <c r="E330" s="18" t="s">
        <v>115</v>
      </c>
      <c r="F330" s="18" t="s">
        <v>1454</v>
      </c>
      <c r="G330" s="18" t="s">
        <v>117</v>
      </c>
      <c r="H330" s="18" t="s">
        <v>1455</v>
      </c>
      <c r="I330" s="18" t="s">
        <v>1456</v>
      </c>
      <c r="J330" s="18" t="s">
        <v>301</v>
      </c>
      <c r="K330" s="18" t="s">
        <v>1108</v>
      </c>
      <c r="L330" s="18" t="s">
        <v>1457</v>
      </c>
      <c r="M330" s="18" t="s">
        <v>304</v>
      </c>
      <c r="N330" s="18" t="s">
        <v>1458</v>
      </c>
      <c r="O330" s="18" t="s">
        <v>304</v>
      </c>
      <c r="P330" s="18"/>
      <c r="Q330" s="18" t="s">
        <v>304</v>
      </c>
      <c r="R330" s="18" t="s">
        <v>1459</v>
      </c>
      <c r="S330" s="18" t="s">
        <v>304</v>
      </c>
      <c r="T330" s="18" t="s">
        <v>3251</v>
      </c>
      <c r="U330" s="18" t="s">
        <v>3252</v>
      </c>
      <c r="V330" s="18" t="s">
        <v>3253</v>
      </c>
      <c r="W330" s="18" t="s">
        <v>3254</v>
      </c>
      <c r="X330" s="18" t="s">
        <v>3255</v>
      </c>
      <c r="Y330" s="18" t="s">
        <v>3264</v>
      </c>
      <c r="Z330" s="18" t="s">
        <v>3264</v>
      </c>
      <c r="AA330" s="18" t="s">
        <v>3264</v>
      </c>
      <c r="AB330" s="18" t="s">
        <v>3264</v>
      </c>
      <c r="AC330" s="18" t="s">
        <v>3264</v>
      </c>
      <c r="AD330" s="18" t="s">
        <v>3264</v>
      </c>
      <c r="AE330" s="18" t="s">
        <v>3264</v>
      </c>
      <c r="AF330" s="18" t="s">
        <v>304</v>
      </c>
      <c r="AG330" s="18" t="s">
        <v>301</v>
      </c>
      <c r="AH330" s="18" t="s">
        <v>3367</v>
      </c>
    </row>
    <row r="331" spans="2:34" ht="15.75" hidden="1" customHeight="1">
      <c r="B331" s="18" t="s">
        <v>1441</v>
      </c>
      <c r="C331" s="18" t="s">
        <v>114</v>
      </c>
      <c r="D331" s="18" t="s">
        <v>1442</v>
      </c>
      <c r="E331" s="18" t="s">
        <v>115</v>
      </c>
      <c r="F331" s="18" t="s">
        <v>1454</v>
      </c>
      <c r="G331" s="18" t="s">
        <v>117</v>
      </c>
      <c r="H331" s="18" t="s">
        <v>1460</v>
      </c>
      <c r="I331" s="18" t="s">
        <v>1461</v>
      </c>
      <c r="J331" s="18" t="s">
        <v>301</v>
      </c>
      <c r="K331" s="18" t="s">
        <v>322</v>
      </c>
      <c r="L331" s="18" t="s">
        <v>1462</v>
      </c>
      <c r="M331" s="18" t="s">
        <v>304</v>
      </c>
      <c r="N331" s="18" t="s">
        <v>1463</v>
      </c>
      <c r="O331" s="18" t="s">
        <v>304</v>
      </c>
      <c r="P331" s="18"/>
      <c r="Q331" s="18" t="s">
        <v>304</v>
      </c>
      <c r="R331" s="18" t="s">
        <v>1464</v>
      </c>
      <c r="S331" s="18" t="s">
        <v>304</v>
      </c>
      <c r="T331" s="18" t="s">
        <v>3264</v>
      </c>
      <c r="U331" s="18" t="s">
        <v>3264</v>
      </c>
      <c r="V331" s="18" t="s">
        <v>3253</v>
      </c>
      <c r="W331" s="18" t="s">
        <v>3254</v>
      </c>
      <c r="X331" s="18" t="s">
        <v>3255</v>
      </c>
      <c r="Y331" s="18" t="s">
        <v>3264</v>
      </c>
      <c r="Z331" s="18" t="s">
        <v>3264</v>
      </c>
      <c r="AA331" s="18" t="s">
        <v>3264</v>
      </c>
      <c r="AB331" s="18" t="s">
        <v>3264</v>
      </c>
      <c r="AC331" s="18" t="s">
        <v>3264</v>
      </c>
      <c r="AD331" s="18" t="s">
        <v>3264</v>
      </c>
      <c r="AE331" s="18" t="s">
        <v>3264</v>
      </c>
      <c r="AF331" s="18" t="s">
        <v>304</v>
      </c>
      <c r="AG331" s="18" t="s">
        <v>301</v>
      </c>
      <c r="AH331" s="18" t="s">
        <v>3368</v>
      </c>
    </row>
    <row r="332" spans="2:34" ht="15.75" hidden="1" customHeight="1">
      <c r="B332" s="18" t="s">
        <v>1441</v>
      </c>
      <c r="C332" s="18" t="s">
        <v>114</v>
      </c>
      <c r="D332" s="18" t="s">
        <v>1442</v>
      </c>
      <c r="E332" s="18" t="s">
        <v>115</v>
      </c>
      <c r="F332" s="18" t="s">
        <v>1454</v>
      </c>
      <c r="G332" s="18" t="s">
        <v>117</v>
      </c>
      <c r="H332" s="18" t="s">
        <v>1465</v>
      </c>
      <c r="I332" s="18" t="s">
        <v>1466</v>
      </c>
      <c r="J332" s="18" t="s">
        <v>301</v>
      </c>
      <c r="K332" s="18" t="s">
        <v>330</v>
      </c>
      <c r="L332" s="18" t="s">
        <v>1467</v>
      </c>
      <c r="M332" s="18" t="s">
        <v>304</v>
      </c>
      <c r="N332" s="18" t="s">
        <v>1468</v>
      </c>
      <c r="O332" s="18" t="s">
        <v>304</v>
      </c>
      <c r="P332" s="18"/>
      <c r="Q332" s="18" t="s">
        <v>304</v>
      </c>
      <c r="R332" s="18" t="s">
        <v>1469</v>
      </c>
      <c r="S332" s="18" t="s">
        <v>304</v>
      </c>
      <c r="T332" s="18" t="s">
        <v>3251</v>
      </c>
      <c r="U332" s="18" t="s">
        <v>3252</v>
      </c>
      <c r="V332" s="18" t="s">
        <v>3253</v>
      </c>
      <c r="W332" s="18" t="s">
        <v>3254</v>
      </c>
      <c r="X332" s="18" t="s">
        <v>3255</v>
      </c>
      <c r="Y332" s="18" t="s">
        <v>3264</v>
      </c>
      <c r="Z332" s="18" t="s">
        <v>3264</v>
      </c>
      <c r="AA332" s="18" t="s">
        <v>3264</v>
      </c>
      <c r="AB332" s="18" t="s">
        <v>3264</v>
      </c>
      <c r="AC332" s="18" t="s">
        <v>3264</v>
      </c>
      <c r="AD332" s="18" t="s">
        <v>3264</v>
      </c>
      <c r="AE332" s="18" t="s">
        <v>3264</v>
      </c>
      <c r="AF332" s="18" t="s">
        <v>304</v>
      </c>
      <c r="AG332" s="18" t="s">
        <v>301</v>
      </c>
      <c r="AH332" s="18" t="s">
        <v>3369</v>
      </c>
    </row>
    <row r="333" spans="2:34" ht="15.75" hidden="1" customHeight="1">
      <c r="B333" s="18" t="s">
        <v>1441</v>
      </c>
      <c r="C333" s="18" t="s">
        <v>114</v>
      </c>
      <c r="D333" s="18" t="s">
        <v>1470</v>
      </c>
      <c r="E333" s="18" t="s">
        <v>118</v>
      </c>
      <c r="F333" s="18" t="s">
        <v>1471</v>
      </c>
      <c r="G333" s="18" t="s">
        <v>119</v>
      </c>
      <c r="H333" s="18" t="s">
        <v>1472</v>
      </c>
      <c r="I333" s="18" t="s">
        <v>1473</v>
      </c>
      <c r="J333" s="18" t="s">
        <v>301</v>
      </c>
      <c r="K333" s="18" t="s">
        <v>302</v>
      </c>
      <c r="L333" s="18"/>
      <c r="M333" s="18" t="s">
        <v>304</v>
      </c>
      <c r="N333" s="18"/>
      <c r="O333" s="18" t="s">
        <v>304</v>
      </c>
      <c r="P333" s="18"/>
      <c r="Q333" s="18" t="s">
        <v>304</v>
      </c>
      <c r="R333" s="18"/>
      <c r="S333" s="18" t="s">
        <v>304</v>
      </c>
      <c r="T333" s="18" t="s">
        <v>3264</v>
      </c>
      <c r="U333" s="18" t="s">
        <v>3264</v>
      </c>
      <c r="V333" s="18" t="s">
        <v>3264</v>
      </c>
      <c r="W333" s="18" t="s">
        <v>3264</v>
      </c>
      <c r="X333" s="18" t="s">
        <v>3264</v>
      </c>
      <c r="Y333" s="18" t="s">
        <v>3264</v>
      </c>
      <c r="Z333" s="18" t="s">
        <v>3264</v>
      </c>
      <c r="AA333" s="18" t="s">
        <v>3264</v>
      </c>
      <c r="AB333" s="18" t="s">
        <v>3264</v>
      </c>
      <c r="AC333" s="18" t="s">
        <v>3264</v>
      </c>
      <c r="AD333" s="18" t="s">
        <v>3264</v>
      </c>
      <c r="AE333" s="18" t="s">
        <v>3262</v>
      </c>
      <c r="AF333" s="18" t="s">
        <v>304</v>
      </c>
      <c r="AG333" s="18" t="s">
        <v>301</v>
      </c>
      <c r="AH333" s="18" t="s">
        <v>3370</v>
      </c>
    </row>
    <row r="334" spans="2:34" ht="15.75" hidden="1" customHeight="1">
      <c r="B334" s="18" t="s">
        <v>1441</v>
      </c>
      <c r="C334" s="18" t="s">
        <v>114</v>
      </c>
      <c r="D334" s="18" t="s">
        <v>1470</v>
      </c>
      <c r="E334" s="18" t="s">
        <v>118</v>
      </c>
      <c r="F334" s="18" t="s">
        <v>1471</v>
      </c>
      <c r="G334" s="18" t="s">
        <v>119</v>
      </c>
      <c r="H334" s="18" t="s">
        <v>1474</v>
      </c>
      <c r="I334" s="18" t="s">
        <v>1475</v>
      </c>
      <c r="J334" s="18" t="s">
        <v>301</v>
      </c>
      <c r="K334" s="18" t="s">
        <v>302</v>
      </c>
      <c r="L334" s="18"/>
      <c r="M334" s="18" t="s">
        <v>304</v>
      </c>
      <c r="N334" s="18"/>
      <c r="O334" s="18" t="s">
        <v>304</v>
      </c>
      <c r="P334" s="18"/>
      <c r="Q334" s="18" t="s">
        <v>304</v>
      </c>
      <c r="R334" s="18"/>
      <c r="S334" s="18" t="s">
        <v>304</v>
      </c>
      <c r="T334" s="18" t="s">
        <v>3264</v>
      </c>
      <c r="U334" s="18" t="s">
        <v>3264</v>
      </c>
      <c r="V334" s="18" t="s">
        <v>3264</v>
      </c>
      <c r="W334" s="18" t="s">
        <v>3264</v>
      </c>
      <c r="X334" s="18" t="s">
        <v>3264</v>
      </c>
      <c r="Y334" s="18" t="s">
        <v>3264</v>
      </c>
      <c r="Z334" s="18" t="s">
        <v>3264</v>
      </c>
      <c r="AA334" s="18" t="s">
        <v>3264</v>
      </c>
      <c r="AB334" s="18" t="s">
        <v>3264</v>
      </c>
      <c r="AC334" s="18" t="s">
        <v>3264</v>
      </c>
      <c r="AD334" s="18" t="s">
        <v>3264</v>
      </c>
      <c r="AE334" s="18" t="s">
        <v>3262</v>
      </c>
      <c r="AF334" s="18" t="s">
        <v>304</v>
      </c>
      <c r="AG334" s="18" t="s">
        <v>301</v>
      </c>
      <c r="AH334" s="18" t="s">
        <v>3370</v>
      </c>
    </row>
    <row r="335" spans="2:34" ht="15.75" hidden="1" customHeight="1">
      <c r="B335" s="18" t="s">
        <v>1441</v>
      </c>
      <c r="C335" s="18" t="s">
        <v>114</v>
      </c>
      <c r="D335" s="18" t="s">
        <v>1470</v>
      </c>
      <c r="E335" s="18" t="s">
        <v>118</v>
      </c>
      <c r="F335" s="18" t="s">
        <v>1471</v>
      </c>
      <c r="G335" s="18" t="s">
        <v>119</v>
      </c>
      <c r="H335" s="18" t="s">
        <v>1476</v>
      </c>
      <c r="I335" s="18" t="s">
        <v>1477</v>
      </c>
      <c r="J335" s="18" t="s">
        <v>301</v>
      </c>
      <c r="K335" s="18" t="s">
        <v>302</v>
      </c>
      <c r="L335" s="18"/>
      <c r="M335" s="18" t="s">
        <v>304</v>
      </c>
      <c r="N335" s="18"/>
      <c r="O335" s="18" t="s">
        <v>304</v>
      </c>
      <c r="P335" s="18"/>
      <c r="Q335" s="18" t="s">
        <v>304</v>
      </c>
      <c r="R335" s="18"/>
      <c r="S335" s="18" t="s">
        <v>304</v>
      </c>
      <c r="T335" s="18" t="s">
        <v>3264</v>
      </c>
      <c r="U335" s="18" t="s">
        <v>3264</v>
      </c>
      <c r="V335" s="18" t="s">
        <v>3264</v>
      </c>
      <c r="W335" s="18" t="s">
        <v>3264</v>
      </c>
      <c r="X335" s="18" t="s">
        <v>3264</v>
      </c>
      <c r="Y335" s="18" t="s">
        <v>3264</v>
      </c>
      <c r="Z335" s="18" t="s">
        <v>3264</v>
      </c>
      <c r="AA335" s="18" t="s">
        <v>3264</v>
      </c>
      <c r="AB335" s="18" t="s">
        <v>3264</v>
      </c>
      <c r="AC335" s="18" t="s">
        <v>3264</v>
      </c>
      <c r="AD335" s="18" t="s">
        <v>3264</v>
      </c>
      <c r="AE335" s="18" t="s">
        <v>3262</v>
      </c>
      <c r="AF335" s="18" t="s">
        <v>304</v>
      </c>
      <c r="AG335" s="18" t="s">
        <v>301</v>
      </c>
      <c r="AH335" s="18" t="s">
        <v>3370</v>
      </c>
    </row>
    <row r="336" spans="2:34" ht="15.75" hidden="1" customHeight="1">
      <c r="B336" s="18" t="s">
        <v>1441</v>
      </c>
      <c r="C336" s="18" t="s">
        <v>114</v>
      </c>
      <c r="D336" s="18" t="s">
        <v>1478</v>
      </c>
      <c r="E336" s="18" t="s">
        <v>120</v>
      </c>
      <c r="F336" s="18" t="s">
        <v>1479</v>
      </c>
      <c r="G336" s="18" t="s">
        <v>121</v>
      </c>
      <c r="H336" s="18" t="s">
        <v>1480</v>
      </c>
      <c r="I336" s="18" t="s">
        <v>1481</v>
      </c>
      <c r="J336" s="18" t="s">
        <v>329</v>
      </c>
      <c r="K336" s="18" t="s">
        <v>1119</v>
      </c>
      <c r="L336" s="18" t="s">
        <v>1482</v>
      </c>
      <c r="M336" s="18" t="s">
        <v>304</v>
      </c>
      <c r="N336" s="18" t="s">
        <v>1483</v>
      </c>
      <c r="O336" s="18" t="s">
        <v>304</v>
      </c>
      <c r="P336" s="18"/>
      <c r="Q336" s="18" t="s">
        <v>304</v>
      </c>
      <c r="R336" s="18"/>
      <c r="S336" s="18" t="s">
        <v>304</v>
      </c>
      <c r="T336" s="18" t="s">
        <v>3264</v>
      </c>
      <c r="U336" s="18" t="s">
        <v>3264</v>
      </c>
      <c r="V336" s="18" t="s">
        <v>3253</v>
      </c>
      <c r="W336" s="18" t="s">
        <v>3254</v>
      </c>
      <c r="X336" s="18" t="s">
        <v>3255</v>
      </c>
      <c r="Y336" s="18" t="s">
        <v>3264</v>
      </c>
      <c r="Z336" s="18" t="s">
        <v>3264</v>
      </c>
      <c r="AA336" s="18" t="s">
        <v>3264</v>
      </c>
      <c r="AB336" s="18" t="s">
        <v>3264</v>
      </c>
      <c r="AC336" s="18" t="s">
        <v>3264</v>
      </c>
      <c r="AD336" s="18" t="s">
        <v>3264</v>
      </c>
      <c r="AE336" s="18" t="s">
        <v>3262</v>
      </c>
      <c r="AF336" s="18" t="s">
        <v>304</v>
      </c>
      <c r="AG336" s="18" t="s">
        <v>301</v>
      </c>
      <c r="AH336" s="18" t="s">
        <v>304</v>
      </c>
    </row>
    <row r="337" spans="2:34" ht="15.75" hidden="1" customHeight="1">
      <c r="B337" s="18" t="s">
        <v>1441</v>
      </c>
      <c r="C337" s="18" t="s">
        <v>114</v>
      </c>
      <c r="D337" s="18" t="s">
        <v>1478</v>
      </c>
      <c r="E337" s="18" t="s">
        <v>120</v>
      </c>
      <c r="F337" s="18" t="s">
        <v>1479</v>
      </c>
      <c r="G337" s="18" t="s">
        <v>121</v>
      </c>
      <c r="H337" s="18" t="s">
        <v>1486</v>
      </c>
      <c r="I337" s="18" t="s">
        <v>1487</v>
      </c>
      <c r="J337" s="18" t="s">
        <v>329</v>
      </c>
      <c r="K337" s="18" t="s">
        <v>1119</v>
      </c>
      <c r="L337" s="18" t="s">
        <v>1488</v>
      </c>
      <c r="M337" s="18" t="s">
        <v>304</v>
      </c>
      <c r="N337" s="18" t="s">
        <v>1483</v>
      </c>
      <c r="O337" s="18" t="s">
        <v>304</v>
      </c>
      <c r="P337" s="18"/>
      <c r="Q337" s="18" t="s">
        <v>304</v>
      </c>
      <c r="R337" s="18"/>
      <c r="S337" s="18" t="s">
        <v>304</v>
      </c>
      <c r="T337" s="18" t="s">
        <v>3264</v>
      </c>
      <c r="U337" s="18" t="s">
        <v>3264</v>
      </c>
      <c r="V337" s="18" t="s">
        <v>3253</v>
      </c>
      <c r="W337" s="18" t="s">
        <v>3254</v>
      </c>
      <c r="X337" s="18" t="s">
        <v>3255</v>
      </c>
      <c r="Y337" s="18" t="s">
        <v>3264</v>
      </c>
      <c r="Z337" s="18" t="s">
        <v>3264</v>
      </c>
      <c r="AA337" s="18" t="s">
        <v>3264</v>
      </c>
      <c r="AB337" s="18" t="s">
        <v>3264</v>
      </c>
      <c r="AC337" s="18" t="s">
        <v>3264</v>
      </c>
      <c r="AD337" s="18" t="s">
        <v>3264</v>
      </c>
      <c r="AE337" s="18" t="s">
        <v>3262</v>
      </c>
      <c r="AF337" s="18" t="s">
        <v>304</v>
      </c>
      <c r="AG337" s="18" t="s">
        <v>301</v>
      </c>
      <c r="AH337" s="18" t="s">
        <v>304</v>
      </c>
    </row>
    <row r="338" spans="2:34" ht="15.75" hidden="1" customHeight="1">
      <c r="B338" s="18" t="s">
        <v>1441</v>
      </c>
      <c r="C338" s="18" t="s">
        <v>114</v>
      </c>
      <c r="D338" s="18" t="s">
        <v>1478</v>
      </c>
      <c r="E338" s="18" t="s">
        <v>120</v>
      </c>
      <c r="F338" s="18" t="s">
        <v>1479</v>
      </c>
      <c r="G338" s="18" t="s">
        <v>121</v>
      </c>
      <c r="H338" s="18" t="s">
        <v>1489</v>
      </c>
      <c r="I338" s="18" t="s">
        <v>1490</v>
      </c>
      <c r="J338" s="18" t="s">
        <v>329</v>
      </c>
      <c r="K338" s="18" t="s">
        <v>1119</v>
      </c>
      <c r="L338" s="18" t="s">
        <v>1491</v>
      </c>
      <c r="M338" s="18" t="s">
        <v>304</v>
      </c>
      <c r="N338" s="18" t="s">
        <v>1483</v>
      </c>
      <c r="O338" s="18" t="s">
        <v>304</v>
      </c>
      <c r="P338" s="18"/>
      <c r="Q338" s="18" t="s">
        <v>304</v>
      </c>
      <c r="R338" s="18"/>
      <c r="S338" s="18" t="s">
        <v>304</v>
      </c>
      <c r="T338" s="18" t="s">
        <v>3264</v>
      </c>
      <c r="U338" s="18" t="s">
        <v>3264</v>
      </c>
      <c r="V338" s="18" t="s">
        <v>3253</v>
      </c>
      <c r="W338" s="18" t="s">
        <v>3254</v>
      </c>
      <c r="X338" s="18" t="s">
        <v>3255</v>
      </c>
      <c r="Y338" s="18" t="s">
        <v>3264</v>
      </c>
      <c r="Z338" s="18" t="s">
        <v>3264</v>
      </c>
      <c r="AA338" s="18" t="s">
        <v>3264</v>
      </c>
      <c r="AB338" s="18" t="s">
        <v>3264</v>
      </c>
      <c r="AC338" s="18" t="s">
        <v>3264</v>
      </c>
      <c r="AD338" s="18" t="s">
        <v>3264</v>
      </c>
      <c r="AE338" s="18" t="s">
        <v>3262</v>
      </c>
      <c r="AF338" s="18" t="s">
        <v>304</v>
      </c>
      <c r="AG338" s="18" t="s">
        <v>301</v>
      </c>
      <c r="AH338" s="18" t="s">
        <v>304</v>
      </c>
    </row>
    <row r="339" spans="2:34" ht="15.75" hidden="1" customHeight="1">
      <c r="B339" s="18" t="s">
        <v>1441</v>
      </c>
      <c r="C339" s="18" t="s">
        <v>114</v>
      </c>
      <c r="D339" s="18" t="s">
        <v>1478</v>
      </c>
      <c r="E339" s="18" t="s">
        <v>120</v>
      </c>
      <c r="F339" s="18" t="s">
        <v>1479</v>
      </c>
      <c r="G339" s="18" t="s">
        <v>121</v>
      </c>
      <c r="H339" s="18" t="s">
        <v>1492</v>
      </c>
      <c r="I339" s="18" t="s">
        <v>1493</v>
      </c>
      <c r="J339" s="18" t="s">
        <v>329</v>
      </c>
      <c r="K339" s="18" t="s">
        <v>1119</v>
      </c>
      <c r="L339" s="18" t="s">
        <v>1494</v>
      </c>
      <c r="M339" s="18" t="s">
        <v>304</v>
      </c>
      <c r="N339" s="18" t="s">
        <v>1483</v>
      </c>
      <c r="O339" s="18" t="s">
        <v>304</v>
      </c>
      <c r="P339" s="18"/>
      <c r="Q339" s="18" t="s">
        <v>304</v>
      </c>
      <c r="R339" s="18"/>
      <c r="S339" s="18" t="s">
        <v>304</v>
      </c>
      <c r="T339" s="18" t="s">
        <v>3251</v>
      </c>
      <c r="U339" s="18" t="s">
        <v>3252</v>
      </c>
      <c r="V339" s="18" t="s">
        <v>3253</v>
      </c>
      <c r="W339" s="18" t="s">
        <v>3254</v>
      </c>
      <c r="X339" s="18" t="s">
        <v>3255</v>
      </c>
      <c r="Y339" s="18" t="s">
        <v>3264</v>
      </c>
      <c r="Z339" s="18" t="s">
        <v>3264</v>
      </c>
      <c r="AA339" s="18" t="s">
        <v>3264</v>
      </c>
      <c r="AB339" s="18" t="s">
        <v>3264</v>
      </c>
      <c r="AC339" s="18" t="s">
        <v>3264</v>
      </c>
      <c r="AD339" s="18" t="s">
        <v>3264</v>
      </c>
      <c r="AE339" s="18" t="s">
        <v>3262</v>
      </c>
      <c r="AF339" s="18" t="s">
        <v>304</v>
      </c>
      <c r="AG339" s="18" t="s">
        <v>301</v>
      </c>
      <c r="AH339" s="18" t="s">
        <v>304</v>
      </c>
    </row>
    <row r="340" spans="2:34" ht="15.75" hidden="1" customHeight="1">
      <c r="B340" s="18" t="s">
        <v>1441</v>
      </c>
      <c r="C340" s="18" t="s">
        <v>114</v>
      </c>
      <c r="D340" s="18" t="s">
        <v>1478</v>
      </c>
      <c r="E340" s="18" t="s">
        <v>120</v>
      </c>
      <c r="F340" s="18" t="s">
        <v>1479</v>
      </c>
      <c r="G340" s="18" t="s">
        <v>121</v>
      </c>
      <c r="H340" s="18" t="s">
        <v>1495</v>
      </c>
      <c r="I340" s="18" t="s">
        <v>1496</v>
      </c>
      <c r="J340" s="18" t="s">
        <v>329</v>
      </c>
      <c r="K340" s="18" t="s">
        <v>1119</v>
      </c>
      <c r="L340" s="18" t="s">
        <v>1497</v>
      </c>
      <c r="M340" s="18" t="s">
        <v>304</v>
      </c>
      <c r="N340" s="18" t="s">
        <v>1483</v>
      </c>
      <c r="O340" s="18" t="s">
        <v>304</v>
      </c>
      <c r="P340" s="18"/>
      <c r="Q340" s="18" t="s">
        <v>304</v>
      </c>
      <c r="R340" s="18"/>
      <c r="S340" s="18" t="s">
        <v>304</v>
      </c>
      <c r="T340" s="18" t="s">
        <v>3251</v>
      </c>
      <c r="U340" s="18" t="s">
        <v>3252</v>
      </c>
      <c r="V340" s="18" t="s">
        <v>3253</v>
      </c>
      <c r="W340" s="18" t="s">
        <v>3254</v>
      </c>
      <c r="X340" s="18" t="s">
        <v>3255</v>
      </c>
      <c r="Y340" s="18" t="s">
        <v>3264</v>
      </c>
      <c r="Z340" s="18" t="s">
        <v>3264</v>
      </c>
      <c r="AA340" s="18" t="s">
        <v>3264</v>
      </c>
      <c r="AB340" s="18" t="s">
        <v>3264</v>
      </c>
      <c r="AC340" s="18" t="s">
        <v>3264</v>
      </c>
      <c r="AD340" s="18" t="s">
        <v>3264</v>
      </c>
      <c r="AE340" s="18" t="s">
        <v>3262</v>
      </c>
      <c r="AF340" s="18" t="s">
        <v>304</v>
      </c>
      <c r="AG340" s="18" t="s">
        <v>301</v>
      </c>
      <c r="AH340" s="18" t="s">
        <v>304</v>
      </c>
    </row>
    <row r="341" spans="2:34" ht="15.75" hidden="1" customHeight="1">
      <c r="B341" s="18" t="s">
        <v>1441</v>
      </c>
      <c r="C341" s="18" t="s">
        <v>114</v>
      </c>
      <c r="D341" s="18" t="s">
        <v>1478</v>
      </c>
      <c r="E341" s="18" t="s">
        <v>120</v>
      </c>
      <c r="F341" s="18" t="s">
        <v>1479</v>
      </c>
      <c r="G341" s="18" t="s">
        <v>121</v>
      </c>
      <c r="H341" s="18" t="s">
        <v>1498</v>
      </c>
      <c r="I341" s="18" t="s">
        <v>1499</v>
      </c>
      <c r="J341" s="18" t="s">
        <v>329</v>
      </c>
      <c r="K341" s="18" t="s">
        <v>1119</v>
      </c>
      <c r="L341" s="18" t="s">
        <v>1500</v>
      </c>
      <c r="M341" s="18" t="s">
        <v>304</v>
      </c>
      <c r="N341" s="18" t="s">
        <v>1483</v>
      </c>
      <c r="O341" s="18" t="s">
        <v>304</v>
      </c>
      <c r="P341" s="18"/>
      <c r="Q341" s="18" t="s">
        <v>304</v>
      </c>
      <c r="R341" s="18"/>
      <c r="S341" s="18" t="s">
        <v>304</v>
      </c>
      <c r="T341" s="18" t="s">
        <v>3251</v>
      </c>
      <c r="U341" s="18" t="s">
        <v>3252</v>
      </c>
      <c r="V341" s="18" t="s">
        <v>3253</v>
      </c>
      <c r="W341" s="18" t="s">
        <v>3254</v>
      </c>
      <c r="X341" s="18" t="s">
        <v>3255</v>
      </c>
      <c r="Y341" s="18" t="s">
        <v>3264</v>
      </c>
      <c r="Z341" s="18" t="s">
        <v>3264</v>
      </c>
      <c r="AA341" s="18" t="s">
        <v>3264</v>
      </c>
      <c r="AB341" s="18" t="s">
        <v>3264</v>
      </c>
      <c r="AC341" s="18" t="s">
        <v>3264</v>
      </c>
      <c r="AD341" s="18" t="s">
        <v>3264</v>
      </c>
      <c r="AE341" s="18" t="s">
        <v>3262</v>
      </c>
      <c r="AF341" s="18" t="s">
        <v>304</v>
      </c>
      <c r="AG341" s="18" t="s">
        <v>301</v>
      </c>
      <c r="AH341" s="18" t="s">
        <v>304</v>
      </c>
    </row>
    <row r="342" spans="2:34" ht="15.75" hidden="1" customHeight="1">
      <c r="B342" s="18" t="s">
        <v>1441</v>
      </c>
      <c r="C342" s="18" t="s">
        <v>114</v>
      </c>
      <c r="D342" s="18" t="s">
        <v>1478</v>
      </c>
      <c r="E342" s="18" t="s">
        <v>120</v>
      </c>
      <c r="F342" s="18" t="s">
        <v>1479</v>
      </c>
      <c r="G342" s="18" t="s">
        <v>121</v>
      </c>
      <c r="H342" s="18" t="s">
        <v>1501</v>
      </c>
      <c r="I342" s="18" t="s">
        <v>1502</v>
      </c>
      <c r="J342" s="18" t="s">
        <v>329</v>
      </c>
      <c r="K342" s="18" t="s">
        <v>1119</v>
      </c>
      <c r="L342" s="18" t="s">
        <v>1503</v>
      </c>
      <c r="M342" s="18" t="s">
        <v>304</v>
      </c>
      <c r="N342" s="18" t="s">
        <v>1483</v>
      </c>
      <c r="O342" s="18" t="s">
        <v>304</v>
      </c>
      <c r="P342" s="18"/>
      <c r="Q342" s="18" t="s">
        <v>304</v>
      </c>
      <c r="R342" s="18"/>
      <c r="S342" s="18" t="s">
        <v>304</v>
      </c>
      <c r="T342" s="18" t="s">
        <v>3251</v>
      </c>
      <c r="U342" s="18" t="s">
        <v>3252</v>
      </c>
      <c r="V342" s="18" t="s">
        <v>3253</v>
      </c>
      <c r="W342" s="18" t="s">
        <v>3254</v>
      </c>
      <c r="X342" s="18" t="s">
        <v>3255</v>
      </c>
      <c r="Y342" s="18" t="s">
        <v>3264</v>
      </c>
      <c r="Z342" s="18" t="s">
        <v>3264</v>
      </c>
      <c r="AA342" s="18" t="s">
        <v>3264</v>
      </c>
      <c r="AB342" s="18" t="s">
        <v>3264</v>
      </c>
      <c r="AC342" s="18" t="s">
        <v>3264</v>
      </c>
      <c r="AD342" s="18" t="s">
        <v>3264</v>
      </c>
      <c r="AE342" s="18" t="s">
        <v>3262</v>
      </c>
      <c r="AF342" s="18" t="s">
        <v>304</v>
      </c>
      <c r="AG342" s="18" t="s">
        <v>301</v>
      </c>
      <c r="AH342" s="18" t="s">
        <v>304</v>
      </c>
    </row>
    <row r="343" spans="2:34" ht="15.75" hidden="1" customHeight="1">
      <c r="B343" s="18" t="s">
        <v>1441</v>
      </c>
      <c r="C343" s="18" t="s">
        <v>114</v>
      </c>
      <c r="D343" s="18" t="s">
        <v>1478</v>
      </c>
      <c r="E343" s="18" t="s">
        <v>120</v>
      </c>
      <c r="F343" s="18" t="s">
        <v>1479</v>
      </c>
      <c r="G343" s="18" t="s">
        <v>121</v>
      </c>
      <c r="H343" s="18" t="s">
        <v>1504</v>
      </c>
      <c r="I343" s="18" t="s">
        <v>1505</v>
      </c>
      <c r="J343" s="18" t="s">
        <v>329</v>
      </c>
      <c r="K343" s="18" t="s">
        <v>1119</v>
      </c>
      <c r="L343" s="18" t="s">
        <v>1506</v>
      </c>
      <c r="M343" s="18" t="s">
        <v>304</v>
      </c>
      <c r="N343" s="18" t="s">
        <v>1483</v>
      </c>
      <c r="O343" s="18" t="s">
        <v>304</v>
      </c>
      <c r="P343" s="18"/>
      <c r="Q343" s="18" t="s">
        <v>304</v>
      </c>
      <c r="R343" s="18"/>
      <c r="S343" s="18" t="s">
        <v>304</v>
      </c>
      <c r="T343" s="18" t="s">
        <v>3251</v>
      </c>
      <c r="U343" s="18" t="s">
        <v>3252</v>
      </c>
      <c r="V343" s="18" t="s">
        <v>3253</v>
      </c>
      <c r="W343" s="18" t="s">
        <v>3254</v>
      </c>
      <c r="X343" s="18" t="s">
        <v>3255</v>
      </c>
      <c r="Y343" s="18" t="s">
        <v>3264</v>
      </c>
      <c r="Z343" s="18" t="s">
        <v>3264</v>
      </c>
      <c r="AA343" s="18" t="s">
        <v>3264</v>
      </c>
      <c r="AB343" s="18" t="s">
        <v>3264</v>
      </c>
      <c r="AC343" s="18" t="s">
        <v>3264</v>
      </c>
      <c r="AD343" s="18" t="s">
        <v>3264</v>
      </c>
      <c r="AE343" s="18" t="s">
        <v>3262</v>
      </c>
      <c r="AF343" s="18" t="s">
        <v>304</v>
      </c>
      <c r="AG343" s="18" t="s">
        <v>301</v>
      </c>
      <c r="AH343" s="18" t="s">
        <v>304</v>
      </c>
    </row>
    <row r="344" spans="2:34" ht="15.75" hidden="1" customHeight="1">
      <c r="B344" s="18" t="s">
        <v>1441</v>
      </c>
      <c r="C344" s="18" t="s">
        <v>114</v>
      </c>
      <c r="D344" s="18" t="s">
        <v>1478</v>
      </c>
      <c r="E344" s="18" t="s">
        <v>120</v>
      </c>
      <c r="F344" s="18" t="s">
        <v>1479</v>
      </c>
      <c r="G344" s="18" t="s">
        <v>121</v>
      </c>
      <c r="H344" s="18" t="s">
        <v>1507</v>
      </c>
      <c r="I344" s="18" t="s">
        <v>1508</v>
      </c>
      <c r="J344" s="18" t="s">
        <v>329</v>
      </c>
      <c r="K344" s="18" t="s">
        <v>1119</v>
      </c>
      <c r="L344" s="18" t="s">
        <v>1509</v>
      </c>
      <c r="M344" s="18" t="s">
        <v>304</v>
      </c>
      <c r="N344" s="18" t="s">
        <v>1483</v>
      </c>
      <c r="O344" s="18" t="s">
        <v>304</v>
      </c>
      <c r="P344" s="18"/>
      <c r="Q344" s="18" t="s">
        <v>304</v>
      </c>
      <c r="R344" s="18"/>
      <c r="S344" s="18" t="s">
        <v>304</v>
      </c>
      <c r="T344" s="18" t="s">
        <v>3251</v>
      </c>
      <c r="U344" s="18" t="s">
        <v>3252</v>
      </c>
      <c r="V344" s="18" t="s">
        <v>3253</v>
      </c>
      <c r="W344" s="18" t="s">
        <v>3254</v>
      </c>
      <c r="X344" s="18" t="s">
        <v>3255</v>
      </c>
      <c r="Y344" s="18" t="s">
        <v>3264</v>
      </c>
      <c r="Z344" s="18" t="s">
        <v>3264</v>
      </c>
      <c r="AA344" s="18" t="s">
        <v>3264</v>
      </c>
      <c r="AB344" s="18" t="s">
        <v>3264</v>
      </c>
      <c r="AC344" s="18" t="s">
        <v>3264</v>
      </c>
      <c r="AD344" s="18" t="s">
        <v>3264</v>
      </c>
      <c r="AE344" s="18" t="s">
        <v>3262</v>
      </c>
      <c r="AF344" s="18" t="s">
        <v>304</v>
      </c>
      <c r="AG344" s="18" t="s">
        <v>301</v>
      </c>
      <c r="AH344" s="18" t="s">
        <v>304</v>
      </c>
    </row>
    <row r="345" spans="2:34" ht="15.75" hidden="1" customHeight="1">
      <c r="B345" s="18" t="s">
        <v>1441</v>
      </c>
      <c r="C345" s="18" t="s">
        <v>114</v>
      </c>
      <c r="D345" s="18" t="s">
        <v>1478</v>
      </c>
      <c r="E345" s="18" t="s">
        <v>120</v>
      </c>
      <c r="F345" s="18" t="s">
        <v>1479</v>
      </c>
      <c r="G345" s="18" t="s">
        <v>121</v>
      </c>
      <c r="H345" s="18" t="s">
        <v>1510</v>
      </c>
      <c r="I345" s="18" t="s">
        <v>1511</v>
      </c>
      <c r="J345" s="18" t="s">
        <v>329</v>
      </c>
      <c r="K345" s="18" t="s">
        <v>1119</v>
      </c>
      <c r="L345" s="18" t="s">
        <v>1512</v>
      </c>
      <c r="M345" s="18" t="s">
        <v>304</v>
      </c>
      <c r="N345" s="18" t="s">
        <v>1483</v>
      </c>
      <c r="O345" s="18" t="s">
        <v>304</v>
      </c>
      <c r="P345" s="18"/>
      <c r="Q345" s="18" t="s">
        <v>304</v>
      </c>
      <c r="R345" s="18"/>
      <c r="S345" s="18" t="s">
        <v>304</v>
      </c>
      <c r="T345" s="18" t="s">
        <v>3251</v>
      </c>
      <c r="U345" s="18" t="s">
        <v>3252</v>
      </c>
      <c r="V345" s="18" t="s">
        <v>3253</v>
      </c>
      <c r="W345" s="18" t="s">
        <v>3254</v>
      </c>
      <c r="X345" s="18" t="s">
        <v>3255</v>
      </c>
      <c r="Y345" s="18" t="s">
        <v>3264</v>
      </c>
      <c r="Z345" s="18" t="s">
        <v>3264</v>
      </c>
      <c r="AA345" s="18" t="s">
        <v>3264</v>
      </c>
      <c r="AB345" s="18" t="s">
        <v>3264</v>
      </c>
      <c r="AC345" s="18" t="s">
        <v>3264</v>
      </c>
      <c r="AD345" s="18" t="s">
        <v>3264</v>
      </c>
      <c r="AE345" s="18" t="s">
        <v>3262</v>
      </c>
      <c r="AF345" s="18" t="s">
        <v>304</v>
      </c>
      <c r="AG345" s="18" t="s">
        <v>301</v>
      </c>
      <c r="AH345" s="18" t="s">
        <v>304</v>
      </c>
    </row>
    <row r="346" spans="2:34" ht="15.75" hidden="1" customHeight="1">
      <c r="B346" s="18" t="s">
        <v>1441</v>
      </c>
      <c r="C346" s="18" t="s">
        <v>114</v>
      </c>
      <c r="D346" s="18" t="s">
        <v>1478</v>
      </c>
      <c r="E346" s="18" t="s">
        <v>120</v>
      </c>
      <c r="F346" s="18" t="s">
        <v>1479</v>
      </c>
      <c r="G346" s="18" t="s">
        <v>121</v>
      </c>
      <c r="H346" s="18" t="s">
        <v>1513</v>
      </c>
      <c r="I346" s="18" t="s">
        <v>1514</v>
      </c>
      <c r="J346" s="18" t="s">
        <v>329</v>
      </c>
      <c r="K346" s="18" t="s">
        <v>1119</v>
      </c>
      <c r="L346" s="18" t="s">
        <v>1515</v>
      </c>
      <c r="M346" s="18" t="s">
        <v>304</v>
      </c>
      <c r="N346" s="18"/>
      <c r="O346" s="18" t="s">
        <v>304</v>
      </c>
      <c r="P346" s="18"/>
      <c r="Q346" s="18" t="s">
        <v>304</v>
      </c>
      <c r="R346" s="18"/>
      <c r="S346" s="18" t="s">
        <v>304</v>
      </c>
      <c r="T346" s="18" t="s">
        <v>3251</v>
      </c>
      <c r="U346" s="18" t="s">
        <v>3252</v>
      </c>
      <c r="V346" s="18" t="s">
        <v>3253</v>
      </c>
      <c r="W346" s="18" t="s">
        <v>3254</v>
      </c>
      <c r="X346" s="18" t="s">
        <v>3255</v>
      </c>
      <c r="Y346" s="18" t="s">
        <v>3264</v>
      </c>
      <c r="Z346" s="18" t="s">
        <v>3264</v>
      </c>
      <c r="AA346" s="18" t="s">
        <v>3264</v>
      </c>
      <c r="AB346" s="18" t="s">
        <v>3264</v>
      </c>
      <c r="AC346" s="18" t="s">
        <v>3264</v>
      </c>
      <c r="AD346" s="18" t="s">
        <v>3264</v>
      </c>
      <c r="AE346" s="18" t="s">
        <v>3262</v>
      </c>
      <c r="AF346" s="18" t="s">
        <v>304</v>
      </c>
      <c r="AG346" s="18" t="s">
        <v>301</v>
      </c>
      <c r="AH346" s="18" t="s">
        <v>304</v>
      </c>
    </row>
    <row r="347" spans="2:34" ht="15.75" hidden="1" customHeight="1">
      <c r="B347" s="18" t="s">
        <v>1441</v>
      </c>
      <c r="C347" s="18" t="s">
        <v>114</v>
      </c>
      <c r="D347" s="18" t="s">
        <v>1478</v>
      </c>
      <c r="E347" s="18" t="s">
        <v>120</v>
      </c>
      <c r="F347" s="18" t="s">
        <v>1479</v>
      </c>
      <c r="G347" s="18" t="s">
        <v>121</v>
      </c>
      <c r="H347" s="18" t="s">
        <v>1516</v>
      </c>
      <c r="I347" s="18" t="s">
        <v>1517</v>
      </c>
      <c r="J347" s="18" t="s">
        <v>329</v>
      </c>
      <c r="K347" s="18" t="s">
        <v>1119</v>
      </c>
      <c r="L347" s="18" t="s">
        <v>1518</v>
      </c>
      <c r="M347" s="18" t="s">
        <v>304</v>
      </c>
      <c r="N347" s="18"/>
      <c r="O347" s="18" t="s">
        <v>304</v>
      </c>
      <c r="P347" s="18"/>
      <c r="Q347" s="18" t="s">
        <v>304</v>
      </c>
      <c r="R347" s="18"/>
      <c r="S347" s="18" t="s">
        <v>304</v>
      </c>
      <c r="T347" s="18" t="s">
        <v>3251</v>
      </c>
      <c r="U347" s="18" t="s">
        <v>3252</v>
      </c>
      <c r="V347" s="18" t="s">
        <v>3253</v>
      </c>
      <c r="W347" s="18" t="s">
        <v>3254</v>
      </c>
      <c r="X347" s="18" t="s">
        <v>3255</v>
      </c>
      <c r="Y347" s="18" t="s">
        <v>3264</v>
      </c>
      <c r="Z347" s="18" t="s">
        <v>3264</v>
      </c>
      <c r="AA347" s="18" t="s">
        <v>3264</v>
      </c>
      <c r="AB347" s="18" t="s">
        <v>3264</v>
      </c>
      <c r="AC347" s="18" t="s">
        <v>3264</v>
      </c>
      <c r="AD347" s="18" t="s">
        <v>3264</v>
      </c>
      <c r="AE347" s="18" t="s">
        <v>3262</v>
      </c>
      <c r="AF347" s="18" t="s">
        <v>304</v>
      </c>
      <c r="AG347" s="18" t="s">
        <v>301</v>
      </c>
      <c r="AH347" s="18" t="s">
        <v>304</v>
      </c>
    </row>
    <row r="348" spans="2:34" ht="15.75" hidden="1" customHeight="1">
      <c r="B348" s="18" t="s">
        <v>1441</v>
      </c>
      <c r="C348" s="18" t="s">
        <v>114</v>
      </c>
      <c r="D348" s="18" t="s">
        <v>1478</v>
      </c>
      <c r="E348" s="18" t="s">
        <v>120</v>
      </c>
      <c r="F348" s="18" t="s">
        <v>1479</v>
      </c>
      <c r="G348" s="18" t="s">
        <v>121</v>
      </c>
      <c r="H348" s="18" t="s">
        <v>1519</v>
      </c>
      <c r="I348" s="18" t="s">
        <v>1520</v>
      </c>
      <c r="J348" s="18" t="s">
        <v>329</v>
      </c>
      <c r="K348" s="18" t="s">
        <v>1119</v>
      </c>
      <c r="L348" s="18" t="s">
        <v>1521</v>
      </c>
      <c r="M348" s="18" t="s">
        <v>304</v>
      </c>
      <c r="N348" s="18" t="s">
        <v>1483</v>
      </c>
      <c r="O348" s="18" t="s">
        <v>304</v>
      </c>
      <c r="P348" s="18"/>
      <c r="Q348" s="18" t="s">
        <v>304</v>
      </c>
      <c r="R348" s="18"/>
      <c r="S348" s="18" t="s">
        <v>304</v>
      </c>
      <c r="T348" s="18" t="s">
        <v>3264</v>
      </c>
      <c r="U348" s="18" t="s">
        <v>3252</v>
      </c>
      <c r="V348" s="18" t="s">
        <v>3253</v>
      </c>
      <c r="W348" s="18" t="s">
        <v>3254</v>
      </c>
      <c r="X348" s="18" t="s">
        <v>3255</v>
      </c>
      <c r="Y348" s="18" t="s">
        <v>3264</v>
      </c>
      <c r="Z348" s="18" t="s">
        <v>3264</v>
      </c>
      <c r="AA348" s="18" t="s">
        <v>3264</v>
      </c>
      <c r="AB348" s="18" t="s">
        <v>3264</v>
      </c>
      <c r="AC348" s="18" t="s">
        <v>3264</v>
      </c>
      <c r="AD348" s="18" t="s">
        <v>3264</v>
      </c>
      <c r="AE348" s="18" t="s">
        <v>3262</v>
      </c>
      <c r="AF348" s="18" t="s">
        <v>304</v>
      </c>
      <c r="AG348" s="18" t="s">
        <v>301</v>
      </c>
      <c r="AH348" s="18" t="s">
        <v>304</v>
      </c>
    </row>
    <row r="349" spans="2:34" ht="15.75" hidden="1" customHeight="1">
      <c r="B349" s="18" t="s">
        <v>1441</v>
      </c>
      <c r="C349" s="18" t="s">
        <v>114</v>
      </c>
      <c r="D349" s="18" t="s">
        <v>1478</v>
      </c>
      <c r="E349" s="18" t="s">
        <v>120</v>
      </c>
      <c r="F349" s="18" t="s">
        <v>1479</v>
      </c>
      <c r="G349" s="18" t="s">
        <v>121</v>
      </c>
      <c r="H349" s="18" t="s">
        <v>1523</v>
      </c>
      <c r="I349" s="18" t="s">
        <v>1524</v>
      </c>
      <c r="J349" s="18" t="s">
        <v>329</v>
      </c>
      <c r="K349" s="18" t="s">
        <v>1119</v>
      </c>
      <c r="L349" s="18" t="s">
        <v>1525</v>
      </c>
      <c r="M349" s="18" t="s">
        <v>304</v>
      </c>
      <c r="N349" s="18" t="s">
        <v>1483</v>
      </c>
      <c r="O349" s="18" t="s">
        <v>304</v>
      </c>
      <c r="P349" s="18"/>
      <c r="Q349" s="18" t="s">
        <v>304</v>
      </c>
      <c r="R349" s="18"/>
      <c r="S349" s="18" t="s">
        <v>304</v>
      </c>
      <c r="T349" s="18" t="s">
        <v>3251</v>
      </c>
      <c r="U349" s="18" t="s">
        <v>3252</v>
      </c>
      <c r="V349" s="18" t="s">
        <v>3253</v>
      </c>
      <c r="W349" s="18" t="s">
        <v>3254</v>
      </c>
      <c r="X349" s="18" t="s">
        <v>3255</v>
      </c>
      <c r="Y349" s="18" t="s">
        <v>3264</v>
      </c>
      <c r="Z349" s="18" t="s">
        <v>3264</v>
      </c>
      <c r="AA349" s="18" t="s">
        <v>3264</v>
      </c>
      <c r="AB349" s="18" t="s">
        <v>3264</v>
      </c>
      <c r="AC349" s="18" t="s">
        <v>3264</v>
      </c>
      <c r="AD349" s="18" t="s">
        <v>3264</v>
      </c>
      <c r="AE349" s="18" t="s">
        <v>3262</v>
      </c>
      <c r="AF349" s="18" t="s">
        <v>304</v>
      </c>
      <c r="AG349" s="18" t="s">
        <v>301</v>
      </c>
      <c r="AH349" s="18" t="s">
        <v>304</v>
      </c>
    </row>
    <row r="350" spans="2:34" ht="15.75" hidden="1" customHeight="1">
      <c r="B350" s="18" t="s">
        <v>1441</v>
      </c>
      <c r="C350" s="18" t="s">
        <v>114</v>
      </c>
      <c r="D350" s="18" t="s">
        <v>1526</v>
      </c>
      <c r="E350" s="18" t="s">
        <v>122</v>
      </c>
      <c r="F350" s="18" t="s">
        <v>1527</v>
      </c>
      <c r="G350" s="18" t="s">
        <v>123</v>
      </c>
      <c r="H350" s="18" t="s">
        <v>1528</v>
      </c>
      <c r="I350" s="18" t="s">
        <v>1529</v>
      </c>
      <c r="J350" s="18" t="s">
        <v>329</v>
      </c>
      <c r="K350" s="18" t="s">
        <v>1530</v>
      </c>
      <c r="L350" s="18" t="s">
        <v>1531</v>
      </c>
      <c r="M350" s="18" t="s">
        <v>304</v>
      </c>
      <c r="N350" s="18" t="s">
        <v>498</v>
      </c>
      <c r="O350" s="18" t="s">
        <v>304</v>
      </c>
      <c r="P350" s="18" t="s">
        <v>1532</v>
      </c>
      <c r="Q350" s="18" t="s">
        <v>304</v>
      </c>
      <c r="R350" s="18" t="s">
        <v>1528</v>
      </c>
      <c r="S350" s="18" t="s">
        <v>304</v>
      </c>
      <c r="T350" s="18" t="s">
        <v>3251</v>
      </c>
      <c r="U350" s="18" t="s">
        <v>3252</v>
      </c>
      <c r="V350" s="18" t="s">
        <v>3253</v>
      </c>
      <c r="W350" s="18" t="s">
        <v>3254</v>
      </c>
      <c r="X350" s="18" t="s">
        <v>3255</v>
      </c>
      <c r="Y350" s="18" t="s">
        <v>3264</v>
      </c>
      <c r="Z350" s="18" t="s">
        <v>3264</v>
      </c>
      <c r="AA350" s="18" t="s">
        <v>3264</v>
      </c>
      <c r="AB350" s="18" t="s">
        <v>3264</v>
      </c>
      <c r="AC350" s="18" t="s">
        <v>3264</v>
      </c>
      <c r="AD350" s="18" t="s">
        <v>3264</v>
      </c>
      <c r="AE350" s="18" t="s">
        <v>3264</v>
      </c>
      <c r="AF350" s="18" t="s">
        <v>304</v>
      </c>
      <c r="AG350" s="18" t="s">
        <v>301</v>
      </c>
      <c r="AH350" s="18" t="s">
        <v>3371</v>
      </c>
    </row>
    <row r="351" spans="2:34" ht="15.75" hidden="1" customHeight="1">
      <c r="B351" s="18" t="s">
        <v>1441</v>
      </c>
      <c r="C351" s="18" t="s">
        <v>114</v>
      </c>
      <c r="D351" s="18" t="s">
        <v>1533</v>
      </c>
      <c r="E351" s="18" t="s">
        <v>124</v>
      </c>
      <c r="F351" s="18" t="s">
        <v>1534</v>
      </c>
      <c r="G351" s="18" t="s">
        <v>125</v>
      </c>
      <c r="H351" s="18" t="s">
        <v>1535</v>
      </c>
      <c r="I351" s="18" t="s">
        <v>1536</v>
      </c>
      <c r="J351" s="18" t="s">
        <v>329</v>
      </c>
      <c r="K351" s="18" t="s">
        <v>1234</v>
      </c>
      <c r="L351" s="18" t="s">
        <v>1537</v>
      </c>
      <c r="M351" s="18" t="s">
        <v>304</v>
      </c>
      <c r="N351" s="18" t="s">
        <v>498</v>
      </c>
      <c r="O351" s="18" t="s">
        <v>304</v>
      </c>
      <c r="P351" s="18" t="s">
        <v>1538</v>
      </c>
      <c r="Q351" s="18" t="s">
        <v>304</v>
      </c>
      <c r="R351" s="18" t="s">
        <v>1539</v>
      </c>
      <c r="S351" s="18" t="s">
        <v>304</v>
      </c>
      <c r="T351" s="18" t="s">
        <v>3251</v>
      </c>
      <c r="U351" s="18" t="s">
        <v>3252</v>
      </c>
      <c r="V351" s="18" t="s">
        <v>3253</v>
      </c>
      <c r="W351" s="18" t="s">
        <v>3254</v>
      </c>
      <c r="X351" s="18" t="s">
        <v>3255</v>
      </c>
      <c r="Y351" s="18" t="s">
        <v>3256</v>
      </c>
      <c r="Z351" s="18" t="s">
        <v>3257</v>
      </c>
      <c r="AA351" s="18" t="s">
        <v>3258</v>
      </c>
      <c r="AB351" s="18" t="s">
        <v>3264</v>
      </c>
      <c r="AC351" s="18" t="s">
        <v>3260</v>
      </c>
      <c r="AD351" s="18" t="s">
        <v>3261</v>
      </c>
      <c r="AE351" s="18" t="s">
        <v>3262</v>
      </c>
      <c r="AF351" s="18" t="s">
        <v>304</v>
      </c>
      <c r="AG351" s="18" t="s">
        <v>301</v>
      </c>
      <c r="AH351" s="18" t="s">
        <v>3372</v>
      </c>
    </row>
    <row r="352" spans="2:34" ht="15.75" hidden="1" customHeight="1">
      <c r="B352" s="18" t="s">
        <v>1441</v>
      </c>
      <c r="C352" s="18" t="s">
        <v>114</v>
      </c>
      <c r="D352" s="18" t="s">
        <v>1533</v>
      </c>
      <c r="E352" s="18" t="s">
        <v>124</v>
      </c>
      <c r="F352" s="18" t="s">
        <v>1534</v>
      </c>
      <c r="G352" s="18" t="s">
        <v>125</v>
      </c>
      <c r="H352" s="18" t="s">
        <v>1540</v>
      </c>
      <c r="I352" s="18" t="s">
        <v>1541</v>
      </c>
      <c r="J352" s="18" t="s">
        <v>329</v>
      </c>
      <c r="K352" s="18" t="s">
        <v>388</v>
      </c>
      <c r="L352" s="18" t="s">
        <v>1542</v>
      </c>
      <c r="M352" s="18" t="s">
        <v>304</v>
      </c>
      <c r="N352" s="18" t="s">
        <v>498</v>
      </c>
      <c r="O352" s="18" t="s">
        <v>304</v>
      </c>
      <c r="P352" s="18" t="s">
        <v>1538</v>
      </c>
      <c r="Q352" s="18" t="s">
        <v>304</v>
      </c>
      <c r="R352" s="18" t="s">
        <v>1543</v>
      </c>
      <c r="S352" s="18" t="s">
        <v>304</v>
      </c>
      <c r="T352" s="18" t="s">
        <v>3251</v>
      </c>
      <c r="U352" s="18" t="s">
        <v>3252</v>
      </c>
      <c r="V352" s="18" t="s">
        <v>3253</v>
      </c>
      <c r="W352" s="18" t="s">
        <v>3254</v>
      </c>
      <c r="X352" s="18" t="s">
        <v>3255</v>
      </c>
      <c r="Y352" s="18" t="s">
        <v>3256</v>
      </c>
      <c r="Z352" s="18" t="s">
        <v>3257</v>
      </c>
      <c r="AA352" s="18" t="s">
        <v>3258</v>
      </c>
      <c r="AB352" s="18" t="s">
        <v>3264</v>
      </c>
      <c r="AC352" s="18" t="s">
        <v>3260</v>
      </c>
      <c r="AD352" s="18" t="s">
        <v>3261</v>
      </c>
      <c r="AE352" s="18" t="s">
        <v>3264</v>
      </c>
      <c r="AF352" s="18" t="s">
        <v>304</v>
      </c>
      <c r="AG352" s="18" t="s">
        <v>329</v>
      </c>
      <c r="AH352" s="18" t="s">
        <v>3373</v>
      </c>
    </row>
    <row r="353" spans="2:34" ht="15.75" hidden="1" customHeight="1">
      <c r="B353" s="18" t="s">
        <v>1441</v>
      </c>
      <c r="C353" s="18" t="s">
        <v>114</v>
      </c>
      <c r="D353" s="18" t="s">
        <v>1533</v>
      </c>
      <c r="E353" s="18" t="s">
        <v>124</v>
      </c>
      <c r="F353" s="18" t="s">
        <v>1534</v>
      </c>
      <c r="G353" s="18" t="s">
        <v>125</v>
      </c>
      <c r="H353" s="18" t="s">
        <v>1545</v>
      </c>
      <c r="I353" s="18" t="s">
        <v>1546</v>
      </c>
      <c r="J353" s="18" t="s">
        <v>329</v>
      </c>
      <c r="K353" s="18" t="s">
        <v>388</v>
      </c>
      <c r="L353" s="18" t="s">
        <v>1547</v>
      </c>
      <c r="M353" s="18" t="s">
        <v>304</v>
      </c>
      <c r="N353" s="18" t="s">
        <v>498</v>
      </c>
      <c r="O353" s="18" t="s">
        <v>304</v>
      </c>
      <c r="P353" s="18" t="s">
        <v>1538</v>
      </c>
      <c r="Q353" s="18" t="s">
        <v>304</v>
      </c>
      <c r="R353" s="18" t="s">
        <v>1548</v>
      </c>
      <c r="S353" s="18" t="s">
        <v>304</v>
      </c>
      <c r="T353" s="18" t="s">
        <v>3251</v>
      </c>
      <c r="U353" s="18" t="s">
        <v>3252</v>
      </c>
      <c r="V353" s="18" t="s">
        <v>3253</v>
      </c>
      <c r="W353" s="18" t="s">
        <v>3254</v>
      </c>
      <c r="X353" s="18" t="s">
        <v>3255</v>
      </c>
      <c r="Y353" s="18" t="s">
        <v>3256</v>
      </c>
      <c r="Z353" s="18" t="s">
        <v>3257</v>
      </c>
      <c r="AA353" s="18" t="s">
        <v>3258</v>
      </c>
      <c r="AB353" s="18" t="s">
        <v>3264</v>
      </c>
      <c r="AC353" s="18" t="s">
        <v>3260</v>
      </c>
      <c r="AD353" s="18" t="s">
        <v>3261</v>
      </c>
      <c r="AE353" s="18" t="s">
        <v>3264</v>
      </c>
      <c r="AF353" s="18" t="s">
        <v>304</v>
      </c>
      <c r="AG353" s="18" t="s">
        <v>329</v>
      </c>
      <c r="AH353" s="18" t="s">
        <v>3373</v>
      </c>
    </row>
    <row r="354" spans="2:34" ht="15.75" hidden="1" customHeight="1">
      <c r="B354" s="18" t="s">
        <v>1441</v>
      </c>
      <c r="C354" s="18" t="s">
        <v>114</v>
      </c>
      <c r="D354" s="18" t="s">
        <v>1533</v>
      </c>
      <c r="E354" s="18" t="s">
        <v>124</v>
      </c>
      <c r="F354" s="18" t="s">
        <v>1534</v>
      </c>
      <c r="G354" s="18" t="s">
        <v>125</v>
      </c>
      <c r="H354" s="18" t="s">
        <v>1549</v>
      </c>
      <c r="I354" s="18" t="s">
        <v>1550</v>
      </c>
      <c r="J354" s="18" t="s">
        <v>329</v>
      </c>
      <c r="K354" s="18" t="s">
        <v>1234</v>
      </c>
      <c r="L354" s="18" t="s">
        <v>1551</v>
      </c>
      <c r="M354" s="18" t="s">
        <v>304</v>
      </c>
      <c r="N354" s="18" t="s">
        <v>498</v>
      </c>
      <c r="O354" s="18" t="s">
        <v>304</v>
      </c>
      <c r="P354" s="18" t="s">
        <v>1538</v>
      </c>
      <c r="Q354" s="18" t="s">
        <v>304</v>
      </c>
      <c r="R354" s="18" t="s">
        <v>1552</v>
      </c>
      <c r="S354" s="18" t="s">
        <v>304</v>
      </c>
      <c r="T354" s="18" t="s">
        <v>3251</v>
      </c>
      <c r="U354" s="18" t="s">
        <v>3252</v>
      </c>
      <c r="V354" s="18" t="s">
        <v>3253</v>
      </c>
      <c r="W354" s="18" t="s">
        <v>3254</v>
      </c>
      <c r="X354" s="18" t="s">
        <v>3255</v>
      </c>
      <c r="Y354" s="18" t="s">
        <v>3256</v>
      </c>
      <c r="Z354" s="18" t="s">
        <v>3257</v>
      </c>
      <c r="AA354" s="18" t="s">
        <v>3258</v>
      </c>
      <c r="AB354" s="18" t="s">
        <v>3264</v>
      </c>
      <c r="AC354" s="18" t="s">
        <v>3260</v>
      </c>
      <c r="AD354" s="18" t="s">
        <v>3261</v>
      </c>
      <c r="AE354" s="18" t="s">
        <v>3262</v>
      </c>
      <c r="AF354" s="18" t="s">
        <v>304</v>
      </c>
      <c r="AG354" s="18" t="s">
        <v>329</v>
      </c>
      <c r="AH354" s="18" t="s">
        <v>3373</v>
      </c>
    </row>
    <row r="355" spans="2:34" ht="15.75" hidden="1" customHeight="1">
      <c r="B355" s="18" t="s">
        <v>1441</v>
      </c>
      <c r="C355" s="18" t="s">
        <v>114</v>
      </c>
      <c r="D355" s="18" t="s">
        <v>1533</v>
      </c>
      <c r="E355" s="18" t="s">
        <v>124</v>
      </c>
      <c r="F355" s="18" t="s">
        <v>1534</v>
      </c>
      <c r="G355" s="18" t="s">
        <v>125</v>
      </c>
      <c r="H355" s="18" t="s">
        <v>1553</v>
      </c>
      <c r="I355" s="18" t="s">
        <v>1554</v>
      </c>
      <c r="J355" s="18" t="s">
        <v>329</v>
      </c>
      <c r="K355" s="18" t="s">
        <v>709</v>
      </c>
      <c r="L355" s="18" t="s">
        <v>1555</v>
      </c>
      <c r="M355" s="18" t="s">
        <v>304</v>
      </c>
      <c r="N355" s="18" t="s">
        <v>498</v>
      </c>
      <c r="O355" s="18" t="s">
        <v>304</v>
      </c>
      <c r="P355" s="18" t="s">
        <v>1538</v>
      </c>
      <c r="Q355" s="18" t="s">
        <v>304</v>
      </c>
      <c r="R355" s="18" t="s">
        <v>1556</v>
      </c>
      <c r="S355" s="18" t="s">
        <v>304</v>
      </c>
      <c r="T355" s="18" t="s">
        <v>3251</v>
      </c>
      <c r="U355" s="18" t="s">
        <v>3252</v>
      </c>
      <c r="V355" s="18" t="s">
        <v>3253</v>
      </c>
      <c r="W355" s="18" t="s">
        <v>3254</v>
      </c>
      <c r="X355" s="18" t="s">
        <v>3255</v>
      </c>
      <c r="Y355" s="18" t="s">
        <v>3256</v>
      </c>
      <c r="Z355" s="18" t="s">
        <v>3257</v>
      </c>
      <c r="AA355" s="18" t="s">
        <v>3258</v>
      </c>
      <c r="AB355" s="18" t="s">
        <v>3264</v>
      </c>
      <c r="AC355" s="18" t="s">
        <v>3260</v>
      </c>
      <c r="AD355" s="18" t="s">
        <v>3261</v>
      </c>
      <c r="AE355" s="18" t="s">
        <v>3264</v>
      </c>
      <c r="AF355" s="18" t="s">
        <v>304</v>
      </c>
      <c r="AG355" s="18" t="s">
        <v>329</v>
      </c>
      <c r="AH355" s="18" t="s">
        <v>304</v>
      </c>
    </row>
    <row r="356" spans="2:34" ht="15.75" hidden="1" customHeight="1">
      <c r="B356" s="18" t="s">
        <v>1441</v>
      </c>
      <c r="C356" s="18" t="s">
        <v>114</v>
      </c>
      <c r="D356" s="18" t="s">
        <v>1533</v>
      </c>
      <c r="E356" s="18" t="s">
        <v>124</v>
      </c>
      <c r="F356" s="18" t="s">
        <v>1534</v>
      </c>
      <c r="G356" s="18" t="s">
        <v>125</v>
      </c>
      <c r="H356" s="18" t="s">
        <v>1557</v>
      </c>
      <c r="I356" s="18" t="s">
        <v>1558</v>
      </c>
      <c r="J356" s="18" t="s">
        <v>329</v>
      </c>
      <c r="K356" s="18" t="s">
        <v>709</v>
      </c>
      <c r="L356" s="18" t="s">
        <v>1559</v>
      </c>
      <c r="M356" s="18" t="s">
        <v>304</v>
      </c>
      <c r="N356" s="18" t="s">
        <v>498</v>
      </c>
      <c r="O356" s="18" t="s">
        <v>304</v>
      </c>
      <c r="P356" s="18" t="s">
        <v>1538</v>
      </c>
      <c r="Q356" s="18" t="s">
        <v>304</v>
      </c>
      <c r="R356" s="18" t="s">
        <v>1560</v>
      </c>
      <c r="S356" s="18" t="s">
        <v>304</v>
      </c>
      <c r="T356" s="18" t="s">
        <v>3264</v>
      </c>
      <c r="U356" s="18" t="s">
        <v>3264</v>
      </c>
      <c r="V356" s="18" t="s">
        <v>3264</v>
      </c>
      <c r="W356" s="18" t="s">
        <v>3254</v>
      </c>
      <c r="X356" s="18" t="s">
        <v>3255</v>
      </c>
      <c r="Y356" s="18" t="s">
        <v>3256</v>
      </c>
      <c r="Z356" s="18" t="s">
        <v>3257</v>
      </c>
      <c r="AA356" s="18" t="s">
        <v>3258</v>
      </c>
      <c r="AB356" s="18" t="s">
        <v>3264</v>
      </c>
      <c r="AC356" s="18" t="s">
        <v>3260</v>
      </c>
      <c r="AD356" s="18" t="s">
        <v>3261</v>
      </c>
      <c r="AE356" s="18" t="s">
        <v>3264</v>
      </c>
      <c r="AF356" s="18" t="s">
        <v>304</v>
      </c>
      <c r="AG356" s="18" t="s">
        <v>329</v>
      </c>
      <c r="AH356" s="18" t="s">
        <v>304</v>
      </c>
    </row>
    <row r="357" spans="2:34" ht="15.75" hidden="1" customHeight="1">
      <c r="B357" s="18" t="s">
        <v>1441</v>
      </c>
      <c r="C357" s="18" t="s">
        <v>114</v>
      </c>
      <c r="D357" s="18" t="s">
        <v>1533</v>
      </c>
      <c r="E357" s="18" t="s">
        <v>124</v>
      </c>
      <c r="F357" s="18" t="s">
        <v>1534</v>
      </c>
      <c r="G357" s="18" t="s">
        <v>125</v>
      </c>
      <c r="H357" s="18" t="s">
        <v>1561</v>
      </c>
      <c r="I357" s="18" t="s">
        <v>1562</v>
      </c>
      <c r="J357" s="18" t="s">
        <v>329</v>
      </c>
      <c r="K357" s="18" t="s">
        <v>388</v>
      </c>
      <c r="L357" s="18" t="s">
        <v>1563</v>
      </c>
      <c r="M357" s="18" t="s">
        <v>304</v>
      </c>
      <c r="N357" s="18" t="s">
        <v>498</v>
      </c>
      <c r="O357" s="18" t="s">
        <v>304</v>
      </c>
      <c r="P357" s="18" t="s">
        <v>1538</v>
      </c>
      <c r="Q357" s="18" t="s">
        <v>304</v>
      </c>
      <c r="R357" s="18" t="s">
        <v>1564</v>
      </c>
      <c r="S357" s="18" t="s">
        <v>304</v>
      </c>
      <c r="T357" s="18" t="s">
        <v>3264</v>
      </c>
      <c r="U357" s="18" t="s">
        <v>3264</v>
      </c>
      <c r="V357" s="18" t="s">
        <v>3264</v>
      </c>
      <c r="W357" s="18" t="s">
        <v>3264</v>
      </c>
      <c r="X357" s="18" t="s">
        <v>3255</v>
      </c>
      <c r="Y357" s="18" t="s">
        <v>3256</v>
      </c>
      <c r="Z357" s="18" t="s">
        <v>3257</v>
      </c>
      <c r="AA357" s="18" t="s">
        <v>3258</v>
      </c>
      <c r="AB357" s="18" t="s">
        <v>3264</v>
      </c>
      <c r="AC357" s="18" t="s">
        <v>3260</v>
      </c>
      <c r="AD357" s="18" t="s">
        <v>3261</v>
      </c>
      <c r="AE357" s="18" t="s">
        <v>3264</v>
      </c>
      <c r="AF357" s="18" t="s">
        <v>304</v>
      </c>
      <c r="AG357" s="18" t="s">
        <v>329</v>
      </c>
      <c r="AH357" s="18" t="s">
        <v>3374</v>
      </c>
    </row>
    <row r="358" spans="2:34" ht="15.75" hidden="1" customHeight="1">
      <c r="B358" s="18" t="s">
        <v>1441</v>
      </c>
      <c r="C358" s="18" t="s">
        <v>114</v>
      </c>
      <c r="D358" s="18" t="s">
        <v>1533</v>
      </c>
      <c r="E358" s="18" t="s">
        <v>124</v>
      </c>
      <c r="F358" s="18" t="s">
        <v>1534</v>
      </c>
      <c r="G358" s="18" t="s">
        <v>125</v>
      </c>
      <c r="H358" s="18" t="s">
        <v>1565</v>
      </c>
      <c r="I358" s="18" t="s">
        <v>1566</v>
      </c>
      <c r="J358" s="18" t="s">
        <v>329</v>
      </c>
      <c r="K358" s="18" t="s">
        <v>1234</v>
      </c>
      <c r="L358" s="18" t="s">
        <v>1567</v>
      </c>
      <c r="M358" s="18" t="s">
        <v>304</v>
      </c>
      <c r="N358" s="18" t="s">
        <v>498</v>
      </c>
      <c r="O358" s="18" t="s">
        <v>304</v>
      </c>
      <c r="P358" s="18" t="s">
        <v>1538</v>
      </c>
      <c r="Q358" s="18" t="s">
        <v>304</v>
      </c>
      <c r="R358" s="18" t="s">
        <v>1568</v>
      </c>
      <c r="S358" s="18" t="s">
        <v>304</v>
      </c>
      <c r="T358" s="18" t="s">
        <v>3251</v>
      </c>
      <c r="U358" s="18" t="s">
        <v>3252</v>
      </c>
      <c r="V358" s="18" t="s">
        <v>3253</v>
      </c>
      <c r="W358" s="18" t="s">
        <v>3254</v>
      </c>
      <c r="X358" s="18" t="s">
        <v>3255</v>
      </c>
      <c r="Y358" s="18" t="s">
        <v>3256</v>
      </c>
      <c r="Z358" s="18" t="s">
        <v>3257</v>
      </c>
      <c r="AA358" s="18" t="s">
        <v>3258</v>
      </c>
      <c r="AB358" s="18" t="s">
        <v>3264</v>
      </c>
      <c r="AC358" s="18" t="s">
        <v>3260</v>
      </c>
      <c r="AD358" s="18" t="s">
        <v>3261</v>
      </c>
      <c r="AE358" s="18" t="s">
        <v>3262</v>
      </c>
      <c r="AF358" s="18" t="s">
        <v>304</v>
      </c>
      <c r="AG358" s="18" t="s">
        <v>329</v>
      </c>
      <c r="AH358" s="18" t="s">
        <v>304</v>
      </c>
    </row>
    <row r="359" spans="2:34" ht="15.75" hidden="1" customHeight="1">
      <c r="B359" s="18" t="s">
        <v>1441</v>
      </c>
      <c r="C359" s="18" t="s">
        <v>114</v>
      </c>
      <c r="D359" s="18" t="s">
        <v>1533</v>
      </c>
      <c r="E359" s="18" t="s">
        <v>124</v>
      </c>
      <c r="F359" s="18" t="s">
        <v>1534</v>
      </c>
      <c r="G359" s="18" t="s">
        <v>125</v>
      </c>
      <c r="H359" s="18" t="s">
        <v>1569</v>
      </c>
      <c r="I359" s="18" t="s">
        <v>1570</v>
      </c>
      <c r="J359" s="18" t="s">
        <v>329</v>
      </c>
      <c r="K359" s="18" t="s">
        <v>388</v>
      </c>
      <c r="L359" s="18" t="s">
        <v>1571</v>
      </c>
      <c r="M359" s="18" t="s">
        <v>304</v>
      </c>
      <c r="N359" s="18" t="s">
        <v>498</v>
      </c>
      <c r="O359" s="18" t="s">
        <v>304</v>
      </c>
      <c r="P359" s="18" t="s">
        <v>1538</v>
      </c>
      <c r="Q359" s="18" t="s">
        <v>304</v>
      </c>
      <c r="R359" s="18" t="s">
        <v>1572</v>
      </c>
      <c r="S359" s="18" t="s">
        <v>304</v>
      </c>
      <c r="T359" s="18" t="s">
        <v>3251</v>
      </c>
      <c r="U359" s="18" t="s">
        <v>3252</v>
      </c>
      <c r="V359" s="18" t="s">
        <v>3253</v>
      </c>
      <c r="W359" s="18" t="s">
        <v>3254</v>
      </c>
      <c r="X359" s="18" t="s">
        <v>3255</v>
      </c>
      <c r="Y359" s="18" t="s">
        <v>3264</v>
      </c>
      <c r="Z359" s="18" t="s">
        <v>3264</v>
      </c>
      <c r="AA359" s="18" t="s">
        <v>3264</v>
      </c>
      <c r="AB359" s="18" t="s">
        <v>3264</v>
      </c>
      <c r="AC359" s="18" t="s">
        <v>3260</v>
      </c>
      <c r="AD359" s="18" t="s">
        <v>3261</v>
      </c>
      <c r="AE359" s="18" t="s">
        <v>3264</v>
      </c>
      <c r="AF359" s="18" t="s">
        <v>304</v>
      </c>
      <c r="AG359" s="18" t="s">
        <v>329</v>
      </c>
      <c r="AH359" s="18" t="s">
        <v>304</v>
      </c>
    </row>
    <row r="360" spans="2:34" ht="15.75" hidden="1" customHeight="1">
      <c r="B360" s="18" t="s">
        <v>1441</v>
      </c>
      <c r="C360" s="18" t="s">
        <v>114</v>
      </c>
      <c r="D360" s="18" t="s">
        <v>1533</v>
      </c>
      <c r="E360" s="18" t="s">
        <v>124</v>
      </c>
      <c r="F360" s="18" t="s">
        <v>1534</v>
      </c>
      <c r="G360" s="18" t="s">
        <v>125</v>
      </c>
      <c r="H360" s="18" t="s">
        <v>1574</v>
      </c>
      <c r="I360" s="18" t="s">
        <v>1575</v>
      </c>
      <c r="J360" s="18" t="s">
        <v>329</v>
      </c>
      <c r="K360" s="18" t="s">
        <v>388</v>
      </c>
      <c r="L360" s="18" t="s">
        <v>1576</v>
      </c>
      <c r="M360" s="18" t="s">
        <v>304</v>
      </c>
      <c r="N360" s="18" t="s">
        <v>498</v>
      </c>
      <c r="O360" s="18" t="s">
        <v>304</v>
      </c>
      <c r="P360" s="18" t="s">
        <v>1538</v>
      </c>
      <c r="Q360" s="18" t="s">
        <v>304</v>
      </c>
      <c r="R360" s="18" t="s">
        <v>1577</v>
      </c>
      <c r="S360" s="18" t="s">
        <v>304</v>
      </c>
      <c r="T360" s="18" t="s">
        <v>3264</v>
      </c>
      <c r="U360" s="18" t="s">
        <v>3264</v>
      </c>
      <c r="V360" s="18" t="s">
        <v>3264</v>
      </c>
      <c r="W360" s="18" t="s">
        <v>3264</v>
      </c>
      <c r="X360" s="18" t="s">
        <v>3255</v>
      </c>
      <c r="Y360" s="18" t="s">
        <v>3256</v>
      </c>
      <c r="Z360" s="18" t="s">
        <v>3257</v>
      </c>
      <c r="AA360" s="18" t="s">
        <v>3258</v>
      </c>
      <c r="AB360" s="18" t="s">
        <v>3264</v>
      </c>
      <c r="AC360" s="18" t="s">
        <v>3260</v>
      </c>
      <c r="AD360" s="18" t="s">
        <v>3261</v>
      </c>
      <c r="AE360" s="18" t="s">
        <v>3264</v>
      </c>
      <c r="AF360" s="18" t="s">
        <v>304</v>
      </c>
      <c r="AG360" s="18" t="s">
        <v>329</v>
      </c>
      <c r="AH360" s="18" t="s">
        <v>304</v>
      </c>
    </row>
    <row r="361" spans="2:34" ht="15.75" hidden="1" customHeight="1">
      <c r="B361" s="18" t="s">
        <v>1441</v>
      </c>
      <c r="C361" s="18" t="s">
        <v>114</v>
      </c>
      <c r="D361" s="18" t="s">
        <v>1533</v>
      </c>
      <c r="E361" s="18" t="s">
        <v>124</v>
      </c>
      <c r="F361" s="18" t="s">
        <v>1534</v>
      </c>
      <c r="G361" s="18" t="s">
        <v>125</v>
      </c>
      <c r="H361" s="18" t="s">
        <v>1578</v>
      </c>
      <c r="I361" s="18" t="s">
        <v>1579</v>
      </c>
      <c r="J361" s="18" t="s">
        <v>329</v>
      </c>
      <c r="K361" s="18" t="s">
        <v>388</v>
      </c>
      <c r="L361" s="18" t="s">
        <v>1580</v>
      </c>
      <c r="M361" s="18" t="s">
        <v>304</v>
      </c>
      <c r="N361" s="18" t="s">
        <v>498</v>
      </c>
      <c r="O361" s="18" t="s">
        <v>304</v>
      </c>
      <c r="P361" s="18" t="s">
        <v>1538</v>
      </c>
      <c r="Q361" s="18" t="s">
        <v>304</v>
      </c>
      <c r="R361" s="18" t="s">
        <v>1581</v>
      </c>
      <c r="S361" s="18" t="s">
        <v>304</v>
      </c>
      <c r="T361" s="18" t="s">
        <v>3251</v>
      </c>
      <c r="U361" s="18" t="s">
        <v>3252</v>
      </c>
      <c r="V361" s="18" t="s">
        <v>3253</v>
      </c>
      <c r="W361" s="18" t="s">
        <v>3254</v>
      </c>
      <c r="X361" s="18" t="s">
        <v>3255</v>
      </c>
      <c r="Y361" s="18" t="s">
        <v>3256</v>
      </c>
      <c r="Z361" s="18" t="s">
        <v>3257</v>
      </c>
      <c r="AA361" s="18" t="s">
        <v>3258</v>
      </c>
      <c r="AB361" s="18" t="s">
        <v>3264</v>
      </c>
      <c r="AC361" s="18" t="s">
        <v>3260</v>
      </c>
      <c r="AD361" s="18" t="s">
        <v>3261</v>
      </c>
      <c r="AE361" s="18" t="s">
        <v>3264</v>
      </c>
      <c r="AF361" s="18" t="s">
        <v>304</v>
      </c>
      <c r="AG361" s="18" t="s">
        <v>329</v>
      </c>
      <c r="AH361" s="18" t="s">
        <v>304</v>
      </c>
    </row>
    <row r="362" spans="2:34" ht="15.75" hidden="1" customHeight="1">
      <c r="B362" s="18" t="s">
        <v>1441</v>
      </c>
      <c r="C362" s="18" t="s">
        <v>114</v>
      </c>
      <c r="D362" s="18" t="s">
        <v>1533</v>
      </c>
      <c r="E362" s="18" t="s">
        <v>124</v>
      </c>
      <c r="F362" s="18" t="s">
        <v>1534</v>
      </c>
      <c r="G362" s="18" t="s">
        <v>125</v>
      </c>
      <c r="H362" s="18" t="s">
        <v>1582</v>
      </c>
      <c r="I362" s="18" t="s">
        <v>1583</v>
      </c>
      <c r="J362" s="18" t="s">
        <v>329</v>
      </c>
      <c r="K362" s="18" t="s">
        <v>1584</v>
      </c>
      <c r="L362" s="18" t="s">
        <v>1585</v>
      </c>
      <c r="M362" s="18" t="s">
        <v>304</v>
      </c>
      <c r="N362" s="18" t="s">
        <v>498</v>
      </c>
      <c r="O362" s="18" t="s">
        <v>304</v>
      </c>
      <c r="P362" s="18" t="s">
        <v>1538</v>
      </c>
      <c r="Q362" s="18" t="s">
        <v>304</v>
      </c>
      <c r="R362" s="18" t="s">
        <v>1586</v>
      </c>
      <c r="S362" s="18" t="s">
        <v>304</v>
      </c>
      <c r="T362" s="18" t="s">
        <v>3251</v>
      </c>
      <c r="U362" s="18" t="s">
        <v>3252</v>
      </c>
      <c r="V362" s="18" t="s">
        <v>3253</v>
      </c>
      <c r="W362" s="18" t="s">
        <v>3254</v>
      </c>
      <c r="X362" s="18" t="s">
        <v>3255</v>
      </c>
      <c r="Y362" s="18" t="s">
        <v>3256</v>
      </c>
      <c r="Z362" s="18" t="s">
        <v>3257</v>
      </c>
      <c r="AA362" s="18" t="s">
        <v>3258</v>
      </c>
      <c r="AB362" s="18" t="s">
        <v>3264</v>
      </c>
      <c r="AC362" s="18" t="s">
        <v>3260</v>
      </c>
      <c r="AD362" s="18" t="s">
        <v>3261</v>
      </c>
      <c r="AE362" s="18" t="s">
        <v>3264</v>
      </c>
      <c r="AF362" s="18" t="s">
        <v>304</v>
      </c>
      <c r="AG362" s="18" t="s">
        <v>329</v>
      </c>
      <c r="AH362" s="18" t="s">
        <v>3375</v>
      </c>
    </row>
    <row r="363" spans="2:34" ht="15.75" hidden="1" customHeight="1">
      <c r="B363" s="18" t="s">
        <v>1441</v>
      </c>
      <c r="C363" s="18" t="s">
        <v>114</v>
      </c>
      <c r="D363" s="18" t="s">
        <v>1533</v>
      </c>
      <c r="E363" s="18" t="s">
        <v>124</v>
      </c>
      <c r="F363" s="18" t="s">
        <v>1534</v>
      </c>
      <c r="G363" s="18" t="s">
        <v>125</v>
      </c>
      <c r="H363" s="18" t="s">
        <v>1587</v>
      </c>
      <c r="I363" s="18" t="s">
        <v>1588</v>
      </c>
      <c r="J363" s="18" t="s">
        <v>329</v>
      </c>
      <c r="K363" s="18" t="s">
        <v>1234</v>
      </c>
      <c r="L363" s="18" t="s">
        <v>1589</v>
      </c>
      <c r="M363" s="18" t="s">
        <v>304</v>
      </c>
      <c r="N363" s="18" t="s">
        <v>498</v>
      </c>
      <c r="O363" s="18" t="s">
        <v>304</v>
      </c>
      <c r="P363" s="18" t="s">
        <v>1538</v>
      </c>
      <c r="Q363" s="18" t="s">
        <v>304</v>
      </c>
      <c r="R363" s="18" t="s">
        <v>1590</v>
      </c>
      <c r="S363" s="18" t="s">
        <v>304</v>
      </c>
      <c r="T363" s="18" t="s">
        <v>3264</v>
      </c>
      <c r="U363" s="18" t="s">
        <v>3264</v>
      </c>
      <c r="V363" s="18" t="s">
        <v>3253</v>
      </c>
      <c r="W363" s="18" t="s">
        <v>3254</v>
      </c>
      <c r="X363" s="18" t="s">
        <v>3255</v>
      </c>
      <c r="Y363" s="18" t="s">
        <v>3256</v>
      </c>
      <c r="Z363" s="18" t="s">
        <v>3257</v>
      </c>
      <c r="AA363" s="18" t="s">
        <v>3258</v>
      </c>
      <c r="AB363" s="18" t="s">
        <v>3264</v>
      </c>
      <c r="AC363" s="18" t="s">
        <v>3260</v>
      </c>
      <c r="AD363" s="18" t="s">
        <v>3261</v>
      </c>
      <c r="AE363" s="18" t="s">
        <v>3262</v>
      </c>
      <c r="AF363" s="18" t="s">
        <v>304</v>
      </c>
      <c r="AG363" s="18" t="s">
        <v>329</v>
      </c>
      <c r="AH363" s="18" t="s">
        <v>304</v>
      </c>
    </row>
    <row r="364" spans="2:34" ht="15.75" hidden="1" customHeight="1">
      <c r="B364" s="18" t="s">
        <v>1441</v>
      </c>
      <c r="C364" s="18" t="s">
        <v>114</v>
      </c>
      <c r="D364" s="18" t="s">
        <v>1533</v>
      </c>
      <c r="E364" s="18" t="s">
        <v>124</v>
      </c>
      <c r="F364" s="18" t="s">
        <v>1534</v>
      </c>
      <c r="G364" s="18" t="s">
        <v>125</v>
      </c>
      <c r="H364" s="18" t="s">
        <v>1591</v>
      </c>
      <c r="I364" s="18" t="s">
        <v>1592</v>
      </c>
      <c r="J364" s="18" t="s">
        <v>329</v>
      </c>
      <c r="K364" s="18" t="s">
        <v>1234</v>
      </c>
      <c r="L364" s="18" t="s">
        <v>1593</v>
      </c>
      <c r="M364" s="18" t="s">
        <v>304</v>
      </c>
      <c r="N364" s="18" t="s">
        <v>498</v>
      </c>
      <c r="O364" s="18" t="s">
        <v>304</v>
      </c>
      <c r="P364" s="18" t="s">
        <v>1538</v>
      </c>
      <c r="Q364" s="18" t="s">
        <v>304</v>
      </c>
      <c r="R364" s="18" t="s">
        <v>1594</v>
      </c>
      <c r="S364" s="18" t="s">
        <v>304</v>
      </c>
      <c r="T364" s="18" t="s">
        <v>3251</v>
      </c>
      <c r="U364" s="18" t="s">
        <v>3252</v>
      </c>
      <c r="V364" s="18" t="s">
        <v>3253</v>
      </c>
      <c r="W364" s="18" t="s">
        <v>3254</v>
      </c>
      <c r="X364" s="18" t="s">
        <v>3255</v>
      </c>
      <c r="Y364" s="18" t="s">
        <v>3256</v>
      </c>
      <c r="Z364" s="18" t="s">
        <v>3257</v>
      </c>
      <c r="AA364" s="18" t="s">
        <v>3258</v>
      </c>
      <c r="AB364" s="18" t="s">
        <v>3264</v>
      </c>
      <c r="AC364" s="18" t="s">
        <v>3260</v>
      </c>
      <c r="AD364" s="18" t="s">
        <v>3261</v>
      </c>
      <c r="AE364" s="18" t="s">
        <v>3262</v>
      </c>
      <c r="AF364" s="18" t="s">
        <v>304</v>
      </c>
      <c r="AG364" s="18" t="s">
        <v>329</v>
      </c>
      <c r="AH364" s="18" t="s">
        <v>304</v>
      </c>
    </row>
    <row r="365" spans="2:34" ht="15.75" hidden="1" customHeight="1">
      <c r="B365" s="18" t="s">
        <v>1441</v>
      </c>
      <c r="C365" s="18" t="s">
        <v>114</v>
      </c>
      <c r="D365" s="18" t="s">
        <v>1533</v>
      </c>
      <c r="E365" s="18" t="s">
        <v>124</v>
      </c>
      <c r="F365" s="18" t="s">
        <v>1534</v>
      </c>
      <c r="G365" s="18" t="s">
        <v>125</v>
      </c>
      <c r="H365" s="18" t="s">
        <v>1595</v>
      </c>
      <c r="I365" s="18" t="s">
        <v>1596</v>
      </c>
      <c r="J365" s="18" t="s">
        <v>329</v>
      </c>
      <c r="K365" s="18" t="s">
        <v>388</v>
      </c>
      <c r="L365" s="18" t="s">
        <v>1597</v>
      </c>
      <c r="M365" s="18" t="s">
        <v>304</v>
      </c>
      <c r="N365" s="18" t="s">
        <v>498</v>
      </c>
      <c r="O365" s="18" t="s">
        <v>304</v>
      </c>
      <c r="P365" s="18" t="s">
        <v>1538</v>
      </c>
      <c r="Q365" s="18" t="s">
        <v>304</v>
      </c>
      <c r="R365" s="18" t="s">
        <v>1598</v>
      </c>
      <c r="S365" s="18" t="s">
        <v>304</v>
      </c>
      <c r="T365" s="18" t="s">
        <v>3251</v>
      </c>
      <c r="U365" s="18" t="s">
        <v>3252</v>
      </c>
      <c r="V365" s="18" t="s">
        <v>3253</v>
      </c>
      <c r="W365" s="18" t="s">
        <v>3254</v>
      </c>
      <c r="X365" s="18" t="s">
        <v>3255</v>
      </c>
      <c r="Y365" s="18" t="s">
        <v>3256</v>
      </c>
      <c r="Z365" s="18" t="s">
        <v>3257</v>
      </c>
      <c r="AA365" s="18" t="s">
        <v>3258</v>
      </c>
      <c r="AB365" s="18" t="s">
        <v>3264</v>
      </c>
      <c r="AC365" s="18" t="s">
        <v>3260</v>
      </c>
      <c r="AD365" s="18" t="s">
        <v>3261</v>
      </c>
      <c r="AE365" s="18" t="s">
        <v>3264</v>
      </c>
      <c r="AF365" s="18" t="s">
        <v>304</v>
      </c>
      <c r="AG365" s="18" t="s">
        <v>329</v>
      </c>
      <c r="AH365" s="18" t="s">
        <v>304</v>
      </c>
    </row>
    <row r="366" spans="2:34" ht="15.75" hidden="1" customHeight="1">
      <c r="B366" s="18" t="s">
        <v>1441</v>
      </c>
      <c r="C366" s="18" t="s">
        <v>114</v>
      </c>
      <c r="D366" s="18" t="s">
        <v>1533</v>
      </c>
      <c r="E366" s="18" t="s">
        <v>124</v>
      </c>
      <c r="F366" s="18" t="s">
        <v>1534</v>
      </c>
      <c r="G366" s="18" t="s">
        <v>125</v>
      </c>
      <c r="H366" s="18" t="s">
        <v>1599</v>
      </c>
      <c r="I366" s="18" t="s">
        <v>1600</v>
      </c>
      <c r="J366" s="18" t="s">
        <v>329</v>
      </c>
      <c r="K366" s="18" t="s">
        <v>388</v>
      </c>
      <c r="L366" s="18" t="s">
        <v>1601</v>
      </c>
      <c r="M366" s="18" t="s">
        <v>304</v>
      </c>
      <c r="N366" s="18" t="s">
        <v>498</v>
      </c>
      <c r="O366" s="18" t="s">
        <v>304</v>
      </c>
      <c r="P366" s="18" t="s">
        <v>1538</v>
      </c>
      <c r="Q366" s="18" t="s">
        <v>304</v>
      </c>
      <c r="R366" s="18" t="s">
        <v>1602</v>
      </c>
      <c r="S366" s="18" t="s">
        <v>304</v>
      </c>
      <c r="T366" s="18" t="s">
        <v>3264</v>
      </c>
      <c r="U366" s="18" t="s">
        <v>3264</v>
      </c>
      <c r="V366" s="18" t="s">
        <v>3264</v>
      </c>
      <c r="W366" s="18" t="s">
        <v>3264</v>
      </c>
      <c r="X366" s="18" t="s">
        <v>3255</v>
      </c>
      <c r="Y366" s="18" t="s">
        <v>3256</v>
      </c>
      <c r="Z366" s="18" t="s">
        <v>3257</v>
      </c>
      <c r="AA366" s="18" t="s">
        <v>3258</v>
      </c>
      <c r="AB366" s="18" t="s">
        <v>3264</v>
      </c>
      <c r="AC366" s="18" t="s">
        <v>3260</v>
      </c>
      <c r="AD366" s="18" t="s">
        <v>3261</v>
      </c>
      <c r="AE366" s="18" t="s">
        <v>3264</v>
      </c>
      <c r="AF366" s="18" t="s">
        <v>304</v>
      </c>
      <c r="AG366" s="18" t="s">
        <v>329</v>
      </c>
      <c r="AH366" s="18" t="s">
        <v>304</v>
      </c>
    </row>
    <row r="367" spans="2:34" ht="15.75" hidden="1" customHeight="1">
      <c r="B367" s="18" t="s">
        <v>1441</v>
      </c>
      <c r="C367" s="18" t="s">
        <v>114</v>
      </c>
      <c r="D367" s="18" t="s">
        <v>1533</v>
      </c>
      <c r="E367" s="18" t="s">
        <v>124</v>
      </c>
      <c r="F367" s="18" t="s">
        <v>1534</v>
      </c>
      <c r="G367" s="18" t="s">
        <v>125</v>
      </c>
      <c r="H367" s="18" t="s">
        <v>1603</v>
      </c>
      <c r="I367" s="18" t="s">
        <v>1604</v>
      </c>
      <c r="J367" s="18" t="s">
        <v>329</v>
      </c>
      <c r="K367" s="18" t="s">
        <v>388</v>
      </c>
      <c r="L367" s="18" t="s">
        <v>1605</v>
      </c>
      <c r="M367" s="18" t="s">
        <v>304</v>
      </c>
      <c r="N367" s="18" t="s">
        <v>498</v>
      </c>
      <c r="O367" s="18" t="s">
        <v>304</v>
      </c>
      <c r="P367" s="18" t="s">
        <v>1538</v>
      </c>
      <c r="Q367" s="18" t="s">
        <v>304</v>
      </c>
      <c r="R367" s="18" t="s">
        <v>1606</v>
      </c>
      <c r="S367" s="18" t="s">
        <v>304</v>
      </c>
      <c r="T367" s="18" t="s">
        <v>3264</v>
      </c>
      <c r="U367" s="18" t="s">
        <v>3264</v>
      </c>
      <c r="V367" s="18" t="s">
        <v>3264</v>
      </c>
      <c r="W367" s="18" t="s">
        <v>3264</v>
      </c>
      <c r="X367" s="18" t="s">
        <v>3255</v>
      </c>
      <c r="Y367" s="18" t="s">
        <v>3256</v>
      </c>
      <c r="Z367" s="18" t="s">
        <v>3257</v>
      </c>
      <c r="AA367" s="18" t="s">
        <v>3258</v>
      </c>
      <c r="AB367" s="18" t="s">
        <v>3264</v>
      </c>
      <c r="AC367" s="18" t="s">
        <v>3260</v>
      </c>
      <c r="AD367" s="18" t="s">
        <v>3261</v>
      </c>
      <c r="AE367" s="18" t="s">
        <v>3264</v>
      </c>
      <c r="AF367" s="18" t="s">
        <v>304</v>
      </c>
      <c r="AG367" s="18" t="s">
        <v>329</v>
      </c>
      <c r="AH367" s="18" t="s">
        <v>304</v>
      </c>
    </row>
    <row r="368" spans="2:34" ht="15.75" hidden="1" customHeight="1">
      <c r="B368" s="18" t="s">
        <v>1441</v>
      </c>
      <c r="C368" s="18" t="s">
        <v>114</v>
      </c>
      <c r="D368" s="18" t="s">
        <v>1533</v>
      </c>
      <c r="E368" s="18" t="s">
        <v>124</v>
      </c>
      <c r="F368" s="18" t="s">
        <v>1534</v>
      </c>
      <c r="G368" s="18" t="s">
        <v>125</v>
      </c>
      <c r="H368" s="18" t="s">
        <v>1607</v>
      </c>
      <c r="I368" s="18" t="s">
        <v>1608</v>
      </c>
      <c r="J368" s="18" t="s">
        <v>329</v>
      </c>
      <c r="K368" s="18" t="s">
        <v>1234</v>
      </c>
      <c r="L368" s="18" t="s">
        <v>1609</v>
      </c>
      <c r="M368" s="18" t="s">
        <v>304</v>
      </c>
      <c r="N368" s="18" t="s">
        <v>498</v>
      </c>
      <c r="O368" s="18" t="s">
        <v>304</v>
      </c>
      <c r="P368" s="18" t="s">
        <v>1538</v>
      </c>
      <c r="Q368" s="18" t="s">
        <v>304</v>
      </c>
      <c r="R368" s="18" t="s">
        <v>1610</v>
      </c>
      <c r="S368" s="18" t="s">
        <v>304</v>
      </c>
      <c r="T368" s="18" t="s">
        <v>3251</v>
      </c>
      <c r="U368" s="18" t="s">
        <v>3252</v>
      </c>
      <c r="V368" s="18" t="s">
        <v>3253</v>
      </c>
      <c r="W368" s="18" t="s">
        <v>3254</v>
      </c>
      <c r="X368" s="18" t="s">
        <v>3255</v>
      </c>
      <c r="Y368" s="18" t="s">
        <v>3256</v>
      </c>
      <c r="Z368" s="18" t="s">
        <v>3257</v>
      </c>
      <c r="AA368" s="18" t="s">
        <v>3258</v>
      </c>
      <c r="AB368" s="18" t="s">
        <v>3264</v>
      </c>
      <c r="AC368" s="18" t="s">
        <v>3260</v>
      </c>
      <c r="AD368" s="18" t="s">
        <v>3261</v>
      </c>
      <c r="AE368" s="18" t="s">
        <v>3262</v>
      </c>
      <c r="AF368" s="18" t="s">
        <v>304</v>
      </c>
      <c r="AG368" s="18" t="s">
        <v>329</v>
      </c>
      <c r="AH368" s="18" t="s">
        <v>304</v>
      </c>
    </row>
    <row r="369" spans="2:34" ht="15.75" hidden="1" customHeight="1">
      <c r="B369" s="18" t="s">
        <v>1441</v>
      </c>
      <c r="C369" s="18" t="s">
        <v>114</v>
      </c>
      <c r="D369" s="18" t="s">
        <v>1533</v>
      </c>
      <c r="E369" s="18" t="s">
        <v>124</v>
      </c>
      <c r="F369" s="18" t="s">
        <v>1534</v>
      </c>
      <c r="G369" s="18" t="s">
        <v>125</v>
      </c>
      <c r="H369" s="18" t="s">
        <v>1611</v>
      </c>
      <c r="I369" s="18" t="s">
        <v>1612</v>
      </c>
      <c r="J369" s="18" t="s">
        <v>329</v>
      </c>
      <c r="K369" s="18" t="s">
        <v>1234</v>
      </c>
      <c r="L369" s="18" t="s">
        <v>1613</v>
      </c>
      <c r="M369" s="18" t="s">
        <v>304</v>
      </c>
      <c r="N369" s="18" t="s">
        <v>498</v>
      </c>
      <c r="O369" s="18" t="s">
        <v>304</v>
      </c>
      <c r="P369" s="18" t="s">
        <v>1538</v>
      </c>
      <c r="Q369" s="18" t="s">
        <v>304</v>
      </c>
      <c r="R369" s="18" t="s">
        <v>1614</v>
      </c>
      <c r="S369" s="18" t="s">
        <v>304</v>
      </c>
      <c r="T369" s="18" t="s">
        <v>3264</v>
      </c>
      <c r="U369" s="18" t="s">
        <v>3264</v>
      </c>
      <c r="V369" s="18" t="s">
        <v>3253</v>
      </c>
      <c r="W369" s="18" t="s">
        <v>3254</v>
      </c>
      <c r="X369" s="18" t="s">
        <v>3255</v>
      </c>
      <c r="Y369" s="18" t="s">
        <v>3256</v>
      </c>
      <c r="Z369" s="18" t="s">
        <v>3257</v>
      </c>
      <c r="AA369" s="18" t="s">
        <v>3258</v>
      </c>
      <c r="AB369" s="18" t="s">
        <v>3264</v>
      </c>
      <c r="AC369" s="18" t="s">
        <v>3260</v>
      </c>
      <c r="AD369" s="18" t="s">
        <v>3261</v>
      </c>
      <c r="AE369" s="18" t="s">
        <v>3262</v>
      </c>
      <c r="AF369" s="18" t="s">
        <v>304</v>
      </c>
      <c r="AG369" s="18" t="s">
        <v>329</v>
      </c>
      <c r="AH369" s="18" t="s">
        <v>3376</v>
      </c>
    </row>
    <row r="370" spans="2:34" ht="15.75" hidden="1" customHeight="1">
      <c r="B370" s="18" t="s">
        <v>1441</v>
      </c>
      <c r="C370" s="18" t="s">
        <v>114</v>
      </c>
      <c r="D370" s="18" t="s">
        <v>1533</v>
      </c>
      <c r="E370" s="18" t="s">
        <v>124</v>
      </c>
      <c r="F370" s="18" t="s">
        <v>1534</v>
      </c>
      <c r="G370" s="18" t="s">
        <v>125</v>
      </c>
      <c r="H370" s="18" t="s">
        <v>1615</v>
      </c>
      <c r="I370" s="18" t="s">
        <v>1616</v>
      </c>
      <c r="J370" s="18" t="s">
        <v>329</v>
      </c>
      <c r="K370" s="18" t="s">
        <v>388</v>
      </c>
      <c r="L370" s="18" t="s">
        <v>1617</v>
      </c>
      <c r="M370" s="18" t="s">
        <v>304</v>
      </c>
      <c r="N370" s="18" t="s">
        <v>498</v>
      </c>
      <c r="O370" s="18" t="s">
        <v>304</v>
      </c>
      <c r="P370" s="18" t="s">
        <v>1538</v>
      </c>
      <c r="Q370" s="18" t="s">
        <v>304</v>
      </c>
      <c r="R370" s="18" t="s">
        <v>1618</v>
      </c>
      <c r="S370" s="18" t="s">
        <v>304</v>
      </c>
      <c r="T370" s="18" t="s">
        <v>3264</v>
      </c>
      <c r="U370" s="18" t="s">
        <v>3264</v>
      </c>
      <c r="V370" s="18" t="s">
        <v>3264</v>
      </c>
      <c r="W370" s="18" t="s">
        <v>3264</v>
      </c>
      <c r="X370" s="18" t="s">
        <v>3255</v>
      </c>
      <c r="Y370" s="18" t="s">
        <v>3256</v>
      </c>
      <c r="Z370" s="18" t="s">
        <v>3257</v>
      </c>
      <c r="AA370" s="18" t="s">
        <v>3258</v>
      </c>
      <c r="AB370" s="18" t="s">
        <v>3264</v>
      </c>
      <c r="AC370" s="18" t="s">
        <v>3260</v>
      </c>
      <c r="AD370" s="18" t="s">
        <v>3264</v>
      </c>
      <c r="AE370" s="18" t="s">
        <v>3264</v>
      </c>
      <c r="AF370" s="18" t="s">
        <v>304</v>
      </c>
      <c r="AG370" s="18" t="s">
        <v>329</v>
      </c>
      <c r="AH370" s="18" t="s">
        <v>304</v>
      </c>
    </row>
    <row r="371" spans="2:34" ht="15.75" hidden="1" customHeight="1">
      <c r="B371" s="18" t="s">
        <v>1441</v>
      </c>
      <c r="C371" s="18" t="s">
        <v>114</v>
      </c>
      <c r="D371" s="18" t="s">
        <v>1533</v>
      </c>
      <c r="E371" s="18" t="s">
        <v>124</v>
      </c>
      <c r="F371" s="18" t="s">
        <v>1534</v>
      </c>
      <c r="G371" s="18" t="s">
        <v>125</v>
      </c>
      <c r="H371" s="18" t="s">
        <v>1620</v>
      </c>
      <c r="I371" s="18" t="s">
        <v>1621</v>
      </c>
      <c r="J371" s="18" t="s">
        <v>329</v>
      </c>
      <c r="K371" s="18" t="s">
        <v>1234</v>
      </c>
      <c r="L371" s="18" t="s">
        <v>1622</v>
      </c>
      <c r="M371" s="18" t="s">
        <v>304</v>
      </c>
      <c r="N371" s="18" t="s">
        <v>498</v>
      </c>
      <c r="O371" s="18" t="s">
        <v>304</v>
      </c>
      <c r="P371" s="18" t="s">
        <v>1538</v>
      </c>
      <c r="Q371" s="18" t="s">
        <v>304</v>
      </c>
      <c r="R371" s="18" t="s">
        <v>1623</v>
      </c>
      <c r="S371" s="18" t="s">
        <v>304</v>
      </c>
      <c r="T371" s="18" t="s">
        <v>3251</v>
      </c>
      <c r="U371" s="18" t="s">
        <v>3252</v>
      </c>
      <c r="V371" s="18" t="s">
        <v>3253</v>
      </c>
      <c r="W371" s="18" t="s">
        <v>3254</v>
      </c>
      <c r="X371" s="18" t="s">
        <v>3255</v>
      </c>
      <c r="Y371" s="18" t="s">
        <v>3256</v>
      </c>
      <c r="Z371" s="18" t="s">
        <v>3257</v>
      </c>
      <c r="AA371" s="18" t="s">
        <v>3258</v>
      </c>
      <c r="AB371" s="18" t="s">
        <v>3264</v>
      </c>
      <c r="AC371" s="18" t="s">
        <v>3260</v>
      </c>
      <c r="AD371" s="18" t="s">
        <v>3261</v>
      </c>
      <c r="AE371" s="18" t="s">
        <v>3262</v>
      </c>
      <c r="AF371" s="18" t="s">
        <v>304</v>
      </c>
      <c r="AG371" s="18" t="s">
        <v>329</v>
      </c>
      <c r="AH371" s="18" t="s">
        <v>304</v>
      </c>
    </row>
    <row r="372" spans="2:34" ht="15.75" hidden="1" customHeight="1">
      <c r="B372" s="18" t="s">
        <v>1441</v>
      </c>
      <c r="C372" s="18" t="s">
        <v>114</v>
      </c>
      <c r="D372" s="18" t="s">
        <v>1533</v>
      </c>
      <c r="E372" s="18" t="s">
        <v>124</v>
      </c>
      <c r="F372" s="18" t="s">
        <v>1534</v>
      </c>
      <c r="G372" s="18" t="s">
        <v>125</v>
      </c>
      <c r="H372" s="18" t="s">
        <v>1624</v>
      </c>
      <c r="I372" s="18" t="s">
        <v>1625</v>
      </c>
      <c r="J372" s="18" t="s">
        <v>329</v>
      </c>
      <c r="K372" s="18" t="s">
        <v>388</v>
      </c>
      <c r="L372" s="18" t="s">
        <v>1626</v>
      </c>
      <c r="M372" s="18" t="s">
        <v>304</v>
      </c>
      <c r="N372" s="18" t="s">
        <v>498</v>
      </c>
      <c r="O372" s="18" t="s">
        <v>304</v>
      </c>
      <c r="P372" s="18" t="s">
        <v>1538</v>
      </c>
      <c r="Q372" s="18" t="s">
        <v>304</v>
      </c>
      <c r="R372" s="18" t="s">
        <v>1623</v>
      </c>
      <c r="S372" s="18" t="s">
        <v>304</v>
      </c>
      <c r="T372" s="18" t="s">
        <v>3251</v>
      </c>
      <c r="U372" s="18" t="s">
        <v>3252</v>
      </c>
      <c r="V372" s="18" t="s">
        <v>3253</v>
      </c>
      <c r="W372" s="18" t="s">
        <v>3254</v>
      </c>
      <c r="X372" s="18" t="s">
        <v>3255</v>
      </c>
      <c r="Y372" s="18" t="s">
        <v>3256</v>
      </c>
      <c r="Z372" s="18" t="s">
        <v>3257</v>
      </c>
      <c r="AA372" s="18" t="s">
        <v>3258</v>
      </c>
      <c r="AB372" s="18" t="s">
        <v>3264</v>
      </c>
      <c r="AC372" s="18" t="s">
        <v>3264</v>
      </c>
      <c r="AD372" s="18" t="s">
        <v>3261</v>
      </c>
      <c r="AE372" s="18" t="s">
        <v>3264</v>
      </c>
      <c r="AF372" s="18" t="s">
        <v>304</v>
      </c>
      <c r="AG372" s="18" t="s">
        <v>329</v>
      </c>
      <c r="AH372" s="18" t="s">
        <v>3377</v>
      </c>
    </row>
    <row r="373" spans="2:34" ht="15.75" hidden="1" customHeight="1">
      <c r="B373" s="18" t="s">
        <v>1441</v>
      </c>
      <c r="C373" s="18" t="s">
        <v>114</v>
      </c>
      <c r="D373" s="18" t="s">
        <v>1628</v>
      </c>
      <c r="E373" s="18" t="s">
        <v>126</v>
      </c>
      <c r="F373" s="18" t="s">
        <v>1629</v>
      </c>
      <c r="G373" s="18" t="s">
        <v>127</v>
      </c>
      <c r="H373" s="18" t="s">
        <v>1630</v>
      </c>
      <c r="I373" s="18" t="s">
        <v>1631</v>
      </c>
      <c r="J373" s="18" t="s">
        <v>329</v>
      </c>
      <c r="K373" s="18" t="s">
        <v>1249</v>
      </c>
      <c r="L373" s="18" t="s">
        <v>1632</v>
      </c>
      <c r="M373" s="18" t="s">
        <v>304</v>
      </c>
      <c r="N373" s="18" t="s">
        <v>1633</v>
      </c>
      <c r="O373" s="18" t="s">
        <v>304</v>
      </c>
      <c r="P373" s="18" t="s">
        <v>1634</v>
      </c>
      <c r="Q373" s="18" t="s">
        <v>304</v>
      </c>
      <c r="R373" s="18" t="s">
        <v>1635</v>
      </c>
      <c r="S373" s="18" t="s">
        <v>304</v>
      </c>
      <c r="T373" s="18" t="s">
        <v>3251</v>
      </c>
      <c r="U373" s="18" t="s">
        <v>3252</v>
      </c>
      <c r="V373" s="18" t="s">
        <v>3253</v>
      </c>
      <c r="W373" s="18" t="s">
        <v>3254</v>
      </c>
      <c r="X373" s="18" t="s">
        <v>3255</v>
      </c>
      <c r="Y373" s="18" t="s">
        <v>3256</v>
      </c>
      <c r="Z373" s="18" t="s">
        <v>3257</v>
      </c>
      <c r="AA373" s="18" t="s">
        <v>3258</v>
      </c>
      <c r="AB373" s="18" t="s">
        <v>3264</v>
      </c>
      <c r="AC373" s="18" t="s">
        <v>3260</v>
      </c>
      <c r="AD373" s="18" t="s">
        <v>3261</v>
      </c>
      <c r="AE373" s="18" t="s">
        <v>3264</v>
      </c>
      <c r="AF373" s="18" t="s">
        <v>304</v>
      </c>
      <c r="AG373" s="18" t="s">
        <v>329</v>
      </c>
      <c r="AH373" s="18" t="s">
        <v>3378</v>
      </c>
    </row>
    <row r="374" spans="2:34" ht="15.75" hidden="1" customHeight="1">
      <c r="B374" s="18" t="s">
        <v>1441</v>
      </c>
      <c r="C374" s="18" t="s">
        <v>114</v>
      </c>
      <c r="D374" s="18" t="s">
        <v>1628</v>
      </c>
      <c r="E374" s="18" t="s">
        <v>126</v>
      </c>
      <c r="F374" s="18" t="s">
        <v>1629</v>
      </c>
      <c r="G374" s="18" t="s">
        <v>127</v>
      </c>
      <c r="H374" s="18" t="s">
        <v>1636</v>
      </c>
      <c r="I374" s="18" t="s">
        <v>1637</v>
      </c>
      <c r="J374" s="18" t="s">
        <v>329</v>
      </c>
      <c r="K374" s="18" t="s">
        <v>1234</v>
      </c>
      <c r="L374" s="18" t="s">
        <v>1638</v>
      </c>
      <c r="M374" s="18" t="s">
        <v>304</v>
      </c>
      <c r="N374" s="18" t="s">
        <v>1639</v>
      </c>
      <c r="O374" s="18" t="s">
        <v>304</v>
      </c>
      <c r="P374" s="18" t="s">
        <v>1640</v>
      </c>
      <c r="Q374" s="18" t="s">
        <v>304</v>
      </c>
      <c r="R374" s="18"/>
      <c r="S374" s="18" t="s">
        <v>304</v>
      </c>
      <c r="T374" s="18" t="s">
        <v>3251</v>
      </c>
      <c r="U374" s="18" t="s">
        <v>3252</v>
      </c>
      <c r="V374" s="18" t="s">
        <v>3253</v>
      </c>
      <c r="W374" s="18" t="s">
        <v>3254</v>
      </c>
      <c r="X374" s="18" t="s">
        <v>3255</v>
      </c>
      <c r="Y374" s="18" t="s">
        <v>3256</v>
      </c>
      <c r="Z374" s="18" t="s">
        <v>3257</v>
      </c>
      <c r="AA374" s="18" t="s">
        <v>3258</v>
      </c>
      <c r="AB374" s="18" t="s">
        <v>3264</v>
      </c>
      <c r="AC374" s="18" t="s">
        <v>3260</v>
      </c>
      <c r="AD374" s="18" t="s">
        <v>3261</v>
      </c>
      <c r="AE374" s="18" t="s">
        <v>3262</v>
      </c>
      <c r="AF374" s="18" t="s">
        <v>304</v>
      </c>
      <c r="AG374" s="18" t="s">
        <v>301</v>
      </c>
      <c r="AH374" s="18" t="s">
        <v>304</v>
      </c>
    </row>
    <row r="375" spans="2:34" ht="15.75" hidden="1" customHeight="1">
      <c r="B375" s="18" t="s">
        <v>1441</v>
      </c>
      <c r="C375" s="18" t="s">
        <v>114</v>
      </c>
      <c r="D375" s="18" t="s">
        <v>1628</v>
      </c>
      <c r="E375" s="18" t="s">
        <v>126</v>
      </c>
      <c r="F375" s="18" t="s">
        <v>1629</v>
      </c>
      <c r="G375" s="18" t="s">
        <v>127</v>
      </c>
      <c r="H375" s="18" t="s">
        <v>1725</v>
      </c>
      <c r="I375" s="18" t="s">
        <v>1726</v>
      </c>
      <c r="J375" s="18" t="s">
        <v>329</v>
      </c>
      <c r="K375" s="18" t="s">
        <v>1249</v>
      </c>
      <c r="L375" s="18" t="s">
        <v>1727</v>
      </c>
      <c r="M375" s="18" t="s">
        <v>304</v>
      </c>
      <c r="N375" s="18" t="s">
        <v>1728</v>
      </c>
      <c r="O375" s="18" t="s">
        <v>498</v>
      </c>
      <c r="P375" s="18" t="s">
        <v>1729</v>
      </c>
      <c r="Q375" s="18" t="s">
        <v>304</v>
      </c>
      <c r="R375" s="18"/>
      <c r="S375" s="18" t="s">
        <v>3379</v>
      </c>
      <c r="T375" s="18" t="s">
        <v>3264</v>
      </c>
      <c r="U375" s="18" t="s">
        <v>3252</v>
      </c>
      <c r="V375" s="18" t="s">
        <v>3253</v>
      </c>
      <c r="W375" s="18" t="s">
        <v>3254</v>
      </c>
      <c r="X375" s="18" t="s">
        <v>3255</v>
      </c>
      <c r="Y375" s="18" t="s">
        <v>3256</v>
      </c>
      <c r="Z375" s="18" t="s">
        <v>3257</v>
      </c>
      <c r="AA375" s="18" t="s">
        <v>3258</v>
      </c>
      <c r="AB375" s="18" t="s">
        <v>3264</v>
      </c>
      <c r="AC375" s="18" t="s">
        <v>3260</v>
      </c>
      <c r="AD375" s="18" t="s">
        <v>3261</v>
      </c>
      <c r="AE375" s="18" t="s">
        <v>3264</v>
      </c>
      <c r="AF375" s="18" t="s">
        <v>304</v>
      </c>
      <c r="AG375" s="18" t="s">
        <v>329</v>
      </c>
      <c r="AH375" s="18" t="s">
        <v>304</v>
      </c>
    </row>
    <row r="376" spans="2:34" ht="15.75" hidden="1" customHeight="1">
      <c r="B376" s="18" t="s">
        <v>1441</v>
      </c>
      <c r="C376" s="18" t="s">
        <v>114</v>
      </c>
      <c r="D376" s="18" t="s">
        <v>1628</v>
      </c>
      <c r="E376" s="18" t="s">
        <v>126</v>
      </c>
      <c r="F376" s="18" t="s">
        <v>1629</v>
      </c>
      <c r="G376" s="18" t="s">
        <v>127</v>
      </c>
      <c r="H376" s="18" t="s">
        <v>1730</v>
      </c>
      <c r="I376" s="18" t="s">
        <v>1731</v>
      </c>
      <c r="J376" s="18" t="s">
        <v>329</v>
      </c>
      <c r="K376" s="18" t="s">
        <v>1249</v>
      </c>
      <c r="L376" s="18" t="s">
        <v>1732</v>
      </c>
      <c r="M376" s="18" t="s">
        <v>304</v>
      </c>
      <c r="N376" s="18" t="s">
        <v>1728</v>
      </c>
      <c r="O376" s="18" t="s">
        <v>498</v>
      </c>
      <c r="P376" s="18" t="s">
        <v>1733</v>
      </c>
      <c r="Q376" s="18" t="s">
        <v>304</v>
      </c>
      <c r="R376" s="18"/>
      <c r="S376" s="18" t="s">
        <v>3380</v>
      </c>
      <c r="T376" s="18" t="s">
        <v>3264</v>
      </c>
      <c r="U376" s="18" t="s">
        <v>3252</v>
      </c>
      <c r="V376" s="18" t="s">
        <v>3253</v>
      </c>
      <c r="W376" s="18" t="s">
        <v>3254</v>
      </c>
      <c r="X376" s="18" t="s">
        <v>3255</v>
      </c>
      <c r="Y376" s="18" t="s">
        <v>3256</v>
      </c>
      <c r="Z376" s="18" t="s">
        <v>3257</v>
      </c>
      <c r="AA376" s="18" t="s">
        <v>3258</v>
      </c>
      <c r="AB376" s="18" t="s">
        <v>3264</v>
      </c>
      <c r="AC376" s="18" t="s">
        <v>3260</v>
      </c>
      <c r="AD376" s="18" t="s">
        <v>3261</v>
      </c>
      <c r="AE376" s="18" t="s">
        <v>3264</v>
      </c>
      <c r="AF376" s="18" t="s">
        <v>304</v>
      </c>
      <c r="AG376" s="18" t="s">
        <v>329</v>
      </c>
      <c r="AH376" s="18" t="s">
        <v>304</v>
      </c>
    </row>
    <row r="377" spans="2:34" ht="15.75" hidden="1" customHeight="1">
      <c r="B377" s="18" t="s">
        <v>1441</v>
      </c>
      <c r="C377" s="18" t="s">
        <v>114</v>
      </c>
      <c r="D377" s="18" t="s">
        <v>1628</v>
      </c>
      <c r="E377" s="18" t="s">
        <v>126</v>
      </c>
      <c r="F377" s="18" t="s">
        <v>1629</v>
      </c>
      <c r="G377" s="18" t="s">
        <v>127</v>
      </c>
      <c r="H377" s="18" t="s">
        <v>1734</v>
      </c>
      <c r="I377" s="18" t="s">
        <v>1735</v>
      </c>
      <c r="J377" s="18" t="s">
        <v>329</v>
      </c>
      <c r="K377" s="18" t="s">
        <v>1249</v>
      </c>
      <c r="L377" s="18" t="s">
        <v>1736</v>
      </c>
      <c r="M377" s="18" t="s">
        <v>304</v>
      </c>
      <c r="N377" s="18" t="s">
        <v>1728</v>
      </c>
      <c r="O377" s="18" t="s">
        <v>498</v>
      </c>
      <c r="P377" s="18" t="s">
        <v>1737</v>
      </c>
      <c r="Q377" s="18" t="s">
        <v>304</v>
      </c>
      <c r="R377" s="18"/>
      <c r="S377" s="18" t="s">
        <v>3381</v>
      </c>
      <c r="T377" s="18" t="s">
        <v>3251</v>
      </c>
      <c r="U377" s="18" t="s">
        <v>3252</v>
      </c>
      <c r="V377" s="18" t="s">
        <v>3253</v>
      </c>
      <c r="W377" s="18" t="s">
        <v>3254</v>
      </c>
      <c r="X377" s="18" t="s">
        <v>3255</v>
      </c>
      <c r="Y377" s="18" t="s">
        <v>3256</v>
      </c>
      <c r="Z377" s="18" t="s">
        <v>3257</v>
      </c>
      <c r="AA377" s="18" t="s">
        <v>3258</v>
      </c>
      <c r="AB377" s="18" t="s">
        <v>3264</v>
      </c>
      <c r="AC377" s="18" t="s">
        <v>3260</v>
      </c>
      <c r="AD377" s="18" t="s">
        <v>3261</v>
      </c>
      <c r="AE377" s="18" t="s">
        <v>3264</v>
      </c>
      <c r="AF377" s="18" t="s">
        <v>304</v>
      </c>
      <c r="AG377" s="18" t="s">
        <v>329</v>
      </c>
      <c r="AH377" s="18" t="s">
        <v>304</v>
      </c>
    </row>
    <row r="378" spans="2:34" ht="15.75" hidden="1" customHeight="1">
      <c r="B378" s="18" t="s">
        <v>1441</v>
      </c>
      <c r="C378" s="18" t="s">
        <v>114</v>
      </c>
      <c r="D378" s="18" t="s">
        <v>1628</v>
      </c>
      <c r="E378" s="18" t="s">
        <v>126</v>
      </c>
      <c r="F378" s="18" t="s">
        <v>1629</v>
      </c>
      <c r="G378" s="18" t="s">
        <v>127</v>
      </c>
      <c r="H378" s="18" t="s">
        <v>1642</v>
      </c>
      <c r="I378" s="18" t="s">
        <v>1643</v>
      </c>
      <c r="J378" s="18" t="s">
        <v>329</v>
      </c>
      <c r="K378" s="18" t="s">
        <v>1234</v>
      </c>
      <c r="L378" s="18" t="s">
        <v>1644</v>
      </c>
      <c r="M378" s="18" t="s">
        <v>304</v>
      </c>
      <c r="N378" s="18" t="s">
        <v>1645</v>
      </c>
      <c r="O378" s="18" t="s">
        <v>304</v>
      </c>
      <c r="P378" s="18" t="s">
        <v>1640</v>
      </c>
      <c r="Q378" s="18" t="s">
        <v>304</v>
      </c>
      <c r="R378" s="18"/>
      <c r="S378" s="18" t="s">
        <v>304</v>
      </c>
      <c r="T378" s="18" t="s">
        <v>3264</v>
      </c>
      <c r="U378" s="18" t="s">
        <v>3264</v>
      </c>
      <c r="V378" s="18" t="s">
        <v>3253</v>
      </c>
      <c r="W378" s="18" t="s">
        <v>3254</v>
      </c>
      <c r="X378" s="18" t="s">
        <v>3255</v>
      </c>
      <c r="Y378" s="18" t="s">
        <v>3256</v>
      </c>
      <c r="Z378" s="18" t="s">
        <v>3257</v>
      </c>
      <c r="AA378" s="18" t="s">
        <v>3258</v>
      </c>
      <c r="AB378" s="18" t="s">
        <v>3264</v>
      </c>
      <c r="AC378" s="18" t="s">
        <v>3260</v>
      </c>
      <c r="AD378" s="18" t="s">
        <v>3261</v>
      </c>
      <c r="AE378" s="18" t="s">
        <v>3262</v>
      </c>
      <c r="AF378" s="18" t="s">
        <v>304</v>
      </c>
      <c r="AG378" s="18" t="s">
        <v>301</v>
      </c>
      <c r="AH378" s="18" t="s">
        <v>3311</v>
      </c>
    </row>
    <row r="379" spans="2:34" ht="15.75" hidden="1" customHeight="1">
      <c r="B379" s="18" t="s">
        <v>1441</v>
      </c>
      <c r="C379" s="18" t="s">
        <v>114</v>
      </c>
      <c r="D379" s="18" t="s">
        <v>1628</v>
      </c>
      <c r="E379" s="18" t="s">
        <v>126</v>
      </c>
      <c r="F379" s="18" t="s">
        <v>1629</v>
      </c>
      <c r="G379" s="18" t="s">
        <v>127</v>
      </c>
      <c r="H379" s="18" t="s">
        <v>1647</v>
      </c>
      <c r="I379" s="18" t="s">
        <v>1648</v>
      </c>
      <c r="J379" s="18" t="s">
        <v>329</v>
      </c>
      <c r="K379" s="18" t="s">
        <v>1249</v>
      </c>
      <c r="L379" s="18" t="s">
        <v>1649</v>
      </c>
      <c r="M379" s="18" t="s">
        <v>304</v>
      </c>
      <c r="N379" s="18" t="s">
        <v>1645</v>
      </c>
      <c r="O379" s="18" t="s">
        <v>304</v>
      </c>
      <c r="P379" s="18" t="s">
        <v>1640</v>
      </c>
      <c r="Q379" s="18" t="s">
        <v>304</v>
      </c>
      <c r="R379" s="18"/>
      <c r="S379" s="18" t="s">
        <v>304</v>
      </c>
      <c r="T379" s="18" t="s">
        <v>3251</v>
      </c>
      <c r="U379" s="18" t="s">
        <v>3252</v>
      </c>
      <c r="V379" s="18" t="s">
        <v>3253</v>
      </c>
      <c r="W379" s="18" t="s">
        <v>3254</v>
      </c>
      <c r="X379" s="18" t="s">
        <v>3255</v>
      </c>
      <c r="Y379" s="18" t="s">
        <v>3256</v>
      </c>
      <c r="Z379" s="18" t="s">
        <v>3257</v>
      </c>
      <c r="AA379" s="18" t="s">
        <v>3258</v>
      </c>
      <c r="AB379" s="18" t="s">
        <v>3264</v>
      </c>
      <c r="AC379" s="18" t="s">
        <v>3260</v>
      </c>
      <c r="AD379" s="18" t="s">
        <v>3261</v>
      </c>
      <c r="AE379" s="18" t="s">
        <v>3264</v>
      </c>
      <c r="AF379" s="18" t="s">
        <v>304</v>
      </c>
      <c r="AG379" s="18" t="s">
        <v>301</v>
      </c>
      <c r="AH379" s="18" t="s">
        <v>3311</v>
      </c>
    </row>
    <row r="380" spans="2:34" ht="15.75" hidden="1" customHeight="1">
      <c r="B380" s="18" t="s">
        <v>1441</v>
      </c>
      <c r="C380" s="18" t="s">
        <v>114</v>
      </c>
      <c r="D380" s="18" t="s">
        <v>1628</v>
      </c>
      <c r="E380" s="18" t="s">
        <v>126</v>
      </c>
      <c r="F380" s="18" t="s">
        <v>1629</v>
      </c>
      <c r="G380" s="18" t="s">
        <v>127</v>
      </c>
      <c r="H380" s="18" t="s">
        <v>1651</v>
      </c>
      <c r="I380" s="18" t="s">
        <v>1652</v>
      </c>
      <c r="J380" s="18" t="s">
        <v>329</v>
      </c>
      <c r="K380" s="18" t="s">
        <v>1234</v>
      </c>
      <c r="L380" s="18" t="s">
        <v>1653</v>
      </c>
      <c r="M380" s="18" t="s">
        <v>304</v>
      </c>
      <c r="N380" s="18" t="s">
        <v>1654</v>
      </c>
      <c r="O380" s="18" t="s">
        <v>304</v>
      </c>
      <c r="P380" s="18" t="s">
        <v>1645</v>
      </c>
      <c r="Q380" s="18" t="s">
        <v>304</v>
      </c>
      <c r="R380" s="18"/>
      <c r="S380" s="18" t="s">
        <v>304</v>
      </c>
      <c r="T380" s="18" t="s">
        <v>3264</v>
      </c>
      <c r="U380" s="18" t="s">
        <v>3264</v>
      </c>
      <c r="V380" s="18" t="s">
        <v>3253</v>
      </c>
      <c r="W380" s="18" t="s">
        <v>3254</v>
      </c>
      <c r="X380" s="18" t="s">
        <v>3255</v>
      </c>
      <c r="Y380" s="18" t="s">
        <v>3256</v>
      </c>
      <c r="Z380" s="18" t="s">
        <v>3257</v>
      </c>
      <c r="AA380" s="18" t="s">
        <v>3258</v>
      </c>
      <c r="AB380" s="18" t="s">
        <v>3264</v>
      </c>
      <c r="AC380" s="18" t="s">
        <v>3260</v>
      </c>
      <c r="AD380" s="18" t="s">
        <v>3261</v>
      </c>
      <c r="AE380" s="18" t="s">
        <v>3262</v>
      </c>
      <c r="AF380" s="18" t="s">
        <v>304</v>
      </c>
      <c r="AG380" s="18" t="s">
        <v>301</v>
      </c>
      <c r="AH380" s="18" t="s">
        <v>3311</v>
      </c>
    </row>
    <row r="381" spans="2:34" ht="15.75" hidden="1" customHeight="1">
      <c r="B381" s="18" t="s">
        <v>1441</v>
      </c>
      <c r="C381" s="18" t="s">
        <v>114</v>
      </c>
      <c r="D381" s="18" t="s">
        <v>1628</v>
      </c>
      <c r="E381" s="18" t="s">
        <v>126</v>
      </c>
      <c r="F381" s="18" t="s">
        <v>1629</v>
      </c>
      <c r="G381" s="18" t="s">
        <v>127</v>
      </c>
      <c r="H381" s="18" t="s">
        <v>1656</v>
      </c>
      <c r="I381" s="18" t="s">
        <v>1657</v>
      </c>
      <c r="J381" s="18" t="s">
        <v>329</v>
      </c>
      <c r="K381" s="18" t="s">
        <v>1249</v>
      </c>
      <c r="L381" s="18" t="s">
        <v>1658</v>
      </c>
      <c r="M381" s="18" t="s">
        <v>304</v>
      </c>
      <c r="N381" s="18" t="s">
        <v>1645</v>
      </c>
      <c r="O381" s="18" t="s">
        <v>304</v>
      </c>
      <c r="P381" s="18" t="s">
        <v>1659</v>
      </c>
      <c r="Q381" s="18" t="s">
        <v>304</v>
      </c>
      <c r="R381" s="18"/>
      <c r="S381" s="18" t="s">
        <v>304</v>
      </c>
      <c r="T381" s="18" t="s">
        <v>3264</v>
      </c>
      <c r="U381" s="18" t="s">
        <v>3252</v>
      </c>
      <c r="V381" s="18" t="s">
        <v>3253</v>
      </c>
      <c r="W381" s="18" t="s">
        <v>3254</v>
      </c>
      <c r="X381" s="18" t="s">
        <v>3255</v>
      </c>
      <c r="Y381" s="18" t="s">
        <v>3256</v>
      </c>
      <c r="Z381" s="18" t="s">
        <v>3264</v>
      </c>
      <c r="AA381" s="18" t="s">
        <v>3264</v>
      </c>
      <c r="AB381" s="18" t="s">
        <v>3264</v>
      </c>
      <c r="AC381" s="18" t="s">
        <v>3260</v>
      </c>
      <c r="AD381" s="18" t="s">
        <v>3261</v>
      </c>
      <c r="AE381" s="18" t="s">
        <v>3264</v>
      </c>
      <c r="AF381" s="18" t="s">
        <v>304</v>
      </c>
      <c r="AG381" s="18" t="s">
        <v>301</v>
      </c>
      <c r="AH381" s="18" t="s">
        <v>3311</v>
      </c>
    </row>
    <row r="382" spans="2:34" ht="15.75" hidden="1" customHeight="1">
      <c r="B382" s="18" t="s">
        <v>1441</v>
      </c>
      <c r="C382" s="18" t="s">
        <v>114</v>
      </c>
      <c r="D382" s="18" t="s">
        <v>1628</v>
      </c>
      <c r="E382" s="18" t="s">
        <v>126</v>
      </c>
      <c r="F382" s="18" t="s">
        <v>1629</v>
      </c>
      <c r="G382" s="18" t="s">
        <v>127</v>
      </c>
      <c r="H382" s="18" t="s">
        <v>1663</v>
      </c>
      <c r="I382" s="18" t="s">
        <v>1664</v>
      </c>
      <c r="J382" s="18" t="s">
        <v>329</v>
      </c>
      <c r="K382" s="18" t="s">
        <v>1249</v>
      </c>
      <c r="L382" s="18" t="s">
        <v>1665</v>
      </c>
      <c r="M382" s="18" t="s">
        <v>304</v>
      </c>
      <c r="N382" s="18" t="s">
        <v>1654</v>
      </c>
      <c r="O382" s="18" t="s">
        <v>304</v>
      </c>
      <c r="P382" s="18" t="s">
        <v>1645</v>
      </c>
      <c r="Q382" s="18" t="s">
        <v>304</v>
      </c>
      <c r="R382" s="18"/>
      <c r="S382" s="18" t="s">
        <v>304</v>
      </c>
      <c r="T382" s="18" t="s">
        <v>3251</v>
      </c>
      <c r="U382" s="18" t="s">
        <v>3252</v>
      </c>
      <c r="V382" s="18" t="s">
        <v>3253</v>
      </c>
      <c r="W382" s="18" t="s">
        <v>3254</v>
      </c>
      <c r="X382" s="18" t="s">
        <v>3255</v>
      </c>
      <c r="Y382" s="18" t="s">
        <v>3256</v>
      </c>
      <c r="Z382" s="18" t="s">
        <v>3257</v>
      </c>
      <c r="AA382" s="18" t="s">
        <v>3258</v>
      </c>
      <c r="AB382" s="18" t="s">
        <v>3264</v>
      </c>
      <c r="AC382" s="18" t="s">
        <v>3260</v>
      </c>
      <c r="AD382" s="18" t="s">
        <v>3261</v>
      </c>
      <c r="AE382" s="18" t="s">
        <v>3264</v>
      </c>
      <c r="AF382" s="18" t="s">
        <v>304</v>
      </c>
      <c r="AG382" s="18" t="s">
        <v>301</v>
      </c>
      <c r="AH382" s="18" t="s">
        <v>3382</v>
      </c>
    </row>
    <row r="383" spans="2:34" ht="15.75" hidden="1" customHeight="1">
      <c r="B383" s="18" t="s">
        <v>1441</v>
      </c>
      <c r="C383" s="18" t="s">
        <v>114</v>
      </c>
      <c r="D383" s="18" t="s">
        <v>1628</v>
      </c>
      <c r="E383" s="18" t="s">
        <v>126</v>
      </c>
      <c r="F383" s="18" t="s">
        <v>1629</v>
      </c>
      <c r="G383" s="18" t="s">
        <v>127</v>
      </c>
      <c r="H383" s="18" t="s">
        <v>1667</v>
      </c>
      <c r="I383" s="18" t="s">
        <v>1668</v>
      </c>
      <c r="J383" s="18" t="s">
        <v>329</v>
      </c>
      <c r="K383" s="18" t="s">
        <v>1234</v>
      </c>
      <c r="L383" s="18" t="s">
        <v>1669</v>
      </c>
      <c r="M383" s="18" t="s">
        <v>304</v>
      </c>
      <c r="N383" s="18" t="s">
        <v>1640</v>
      </c>
      <c r="O383" s="18" t="s">
        <v>304</v>
      </c>
      <c r="P383" s="18" t="s">
        <v>1645</v>
      </c>
      <c r="Q383" s="18" t="s">
        <v>304</v>
      </c>
      <c r="R383" s="18"/>
      <c r="S383" s="18" t="s">
        <v>304</v>
      </c>
      <c r="T383" s="18" t="s">
        <v>3264</v>
      </c>
      <c r="U383" s="18" t="s">
        <v>3252</v>
      </c>
      <c r="V383" s="18" t="s">
        <v>3253</v>
      </c>
      <c r="W383" s="18" t="s">
        <v>3254</v>
      </c>
      <c r="X383" s="18" t="s">
        <v>3255</v>
      </c>
      <c r="Y383" s="18" t="s">
        <v>3256</v>
      </c>
      <c r="Z383" s="18" t="s">
        <v>3257</v>
      </c>
      <c r="AA383" s="18" t="s">
        <v>3258</v>
      </c>
      <c r="AB383" s="18" t="s">
        <v>3264</v>
      </c>
      <c r="AC383" s="18" t="s">
        <v>3260</v>
      </c>
      <c r="AD383" s="18" t="s">
        <v>3261</v>
      </c>
      <c r="AE383" s="18" t="s">
        <v>3262</v>
      </c>
      <c r="AF383" s="18" t="s">
        <v>304</v>
      </c>
      <c r="AG383" s="18" t="s">
        <v>301</v>
      </c>
      <c r="AH383" s="18" t="s">
        <v>3383</v>
      </c>
    </row>
    <row r="384" spans="2:34" ht="15.75" hidden="1" customHeight="1">
      <c r="B384" s="18" t="s">
        <v>1441</v>
      </c>
      <c r="C384" s="18" t="s">
        <v>114</v>
      </c>
      <c r="D384" s="18" t="s">
        <v>1628</v>
      </c>
      <c r="E384" s="18" t="s">
        <v>126</v>
      </c>
      <c r="F384" s="18" t="s">
        <v>1629</v>
      </c>
      <c r="G384" s="18" t="s">
        <v>127</v>
      </c>
      <c r="H384" s="18" t="s">
        <v>1672</v>
      </c>
      <c r="I384" s="18" t="s">
        <v>1673</v>
      </c>
      <c r="J384" s="18" t="s">
        <v>329</v>
      </c>
      <c r="K384" s="18" t="s">
        <v>1249</v>
      </c>
      <c r="L384" s="18" t="s">
        <v>1674</v>
      </c>
      <c r="M384" s="18" t="s">
        <v>304</v>
      </c>
      <c r="N384" s="18" t="s">
        <v>1654</v>
      </c>
      <c r="O384" s="18" t="s">
        <v>304</v>
      </c>
      <c r="P384" s="18" t="s">
        <v>1645</v>
      </c>
      <c r="Q384" s="18" t="s">
        <v>304</v>
      </c>
      <c r="R384" s="18"/>
      <c r="S384" s="18" t="s">
        <v>304</v>
      </c>
      <c r="T384" s="18" t="s">
        <v>3264</v>
      </c>
      <c r="U384" s="18" t="s">
        <v>3252</v>
      </c>
      <c r="V384" s="18" t="s">
        <v>3253</v>
      </c>
      <c r="W384" s="18" t="s">
        <v>3254</v>
      </c>
      <c r="X384" s="18" t="s">
        <v>3255</v>
      </c>
      <c r="Y384" s="18" t="s">
        <v>3256</v>
      </c>
      <c r="Z384" s="18" t="s">
        <v>3257</v>
      </c>
      <c r="AA384" s="18" t="s">
        <v>3258</v>
      </c>
      <c r="AB384" s="18" t="s">
        <v>3264</v>
      </c>
      <c r="AC384" s="18" t="s">
        <v>3260</v>
      </c>
      <c r="AD384" s="18" t="s">
        <v>3261</v>
      </c>
      <c r="AE384" s="18" t="s">
        <v>3264</v>
      </c>
      <c r="AF384" s="18" t="s">
        <v>304</v>
      </c>
      <c r="AG384" s="18" t="s">
        <v>301</v>
      </c>
      <c r="AH384" s="18" t="s">
        <v>3311</v>
      </c>
    </row>
    <row r="385" spans="2:34" ht="15.75" hidden="1" customHeight="1">
      <c r="B385" s="18" t="s">
        <v>1441</v>
      </c>
      <c r="C385" s="18" t="s">
        <v>114</v>
      </c>
      <c r="D385" s="18" t="s">
        <v>1628</v>
      </c>
      <c r="E385" s="18" t="s">
        <v>126</v>
      </c>
      <c r="F385" s="18" t="s">
        <v>1629</v>
      </c>
      <c r="G385" s="18" t="s">
        <v>127</v>
      </c>
      <c r="H385" s="18" t="s">
        <v>1677</v>
      </c>
      <c r="I385" s="18" t="s">
        <v>1678</v>
      </c>
      <c r="J385" s="18" t="s">
        <v>329</v>
      </c>
      <c r="K385" s="18" t="s">
        <v>1234</v>
      </c>
      <c r="L385" s="18" t="s">
        <v>1679</v>
      </c>
      <c r="M385" s="18" t="s">
        <v>304</v>
      </c>
      <c r="N385" s="18" t="s">
        <v>1645</v>
      </c>
      <c r="O385" s="18" t="s">
        <v>304</v>
      </c>
      <c r="P385" s="18" t="s">
        <v>1654</v>
      </c>
      <c r="Q385" s="18" t="s">
        <v>304</v>
      </c>
      <c r="R385" s="18"/>
      <c r="S385" s="18" t="s">
        <v>304</v>
      </c>
      <c r="T385" s="18" t="s">
        <v>3264</v>
      </c>
      <c r="U385" s="18" t="s">
        <v>3264</v>
      </c>
      <c r="V385" s="18" t="s">
        <v>3253</v>
      </c>
      <c r="W385" s="18" t="s">
        <v>3254</v>
      </c>
      <c r="X385" s="18" t="s">
        <v>3255</v>
      </c>
      <c r="Y385" s="18" t="s">
        <v>3256</v>
      </c>
      <c r="Z385" s="18" t="s">
        <v>3257</v>
      </c>
      <c r="AA385" s="18" t="s">
        <v>3258</v>
      </c>
      <c r="AB385" s="18" t="s">
        <v>3264</v>
      </c>
      <c r="AC385" s="18" t="s">
        <v>3264</v>
      </c>
      <c r="AD385" s="18" t="s">
        <v>3264</v>
      </c>
      <c r="AE385" s="18" t="s">
        <v>3262</v>
      </c>
      <c r="AF385" s="18" t="s">
        <v>304</v>
      </c>
      <c r="AG385" s="18" t="s">
        <v>301</v>
      </c>
      <c r="AH385" s="18" t="s">
        <v>3384</v>
      </c>
    </row>
    <row r="386" spans="2:34" ht="15.75" hidden="1" customHeight="1">
      <c r="B386" s="18" t="s">
        <v>1441</v>
      </c>
      <c r="C386" s="18" t="s">
        <v>114</v>
      </c>
      <c r="D386" s="18" t="s">
        <v>1628</v>
      </c>
      <c r="E386" s="18" t="s">
        <v>126</v>
      </c>
      <c r="F386" s="18" t="s">
        <v>1629</v>
      </c>
      <c r="G386" s="18" t="s">
        <v>127</v>
      </c>
      <c r="H386" s="18" t="s">
        <v>1681</v>
      </c>
      <c r="I386" s="18" t="s">
        <v>1682</v>
      </c>
      <c r="J386" s="18" t="s">
        <v>329</v>
      </c>
      <c r="K386" s="18" t="s">
        <v>1234</v>
      </c>
      <c r="L386" s="18" t="s">
        <v>1683</v>
      </c>
      <c r="M386" s="18" t="s">
        <v>304</v>
      </c>
      <c r="N386" s="18" t="s">
        <v>1684</v>
      </c>
      <c r="O386" s="18" t="s">
        <v>304</v>
      </c>
      <c r="P386" s="18" t="s">
        <v>1685</v>
      </c>
      <c r="Q386" s="18" t="s">
        <v>304</v>
      </c>
      <c r="R386" s="18" t="s">
        <v>1686</v>
      </c>
      <c r="S386" s="18" t="s">
        <v>304</v>
      </c>
      <c r="T386" s="18" t="s">
        <v>3251</v>
      </c>
      <c r="U386" s="18" t="s">
        <v>3252</v>
      </c>
      <c r="V386" s="18" t="s">
        <v>3253</v>
      </c>
      <c r="W386" s="18" t="s">
        <v>3254</v>
      </c>
      <c r="X386" s="18" t="s">
        <v>3255</v>
      </c>
      <c r="Y386" s="18" t="s">
        <v>3264</v>
      </c>
      <c r="Z386" s="18" t="s">
        <v>3264</v>
      </c>
      <c r="AA386" s="18" t="s">
        <v>3264</v>
      </c>
      <c r="AB386" s="18" t="s">
        <v>3264</v>
      </c>
      <c r="AC386" s="18" t="s">
        <v>3264</v>
      </c>
      <c r="AD386" s="18" t="s">
        <v>3264</v>
      </c>
      <c r="AE386" s="18" t="s">
        <v>3262</v>
      </c>
      <c r="AF386" s="18" t="s">
        <v>304</v>
      </c>
      <c r="AG386" s="18" t="s">
        <v>301</v>
      </c>
      <c r="AH386" s="18" t="s">
        <v>3385</v>
      </c>
    </row>
    <row r="387" spans="2:34" ht="15.75" hidden="1" customHeight="1">
      <c r="B387" s="18" t="s">
        <v>1441</v>
      </c>
      <c r="C387" s="18" t="s">
        <v>114</v>
      </c>
      <c r="D387" s="18" t="s">
        <v>1628</v>
      </c>
      <c r="E387" s="18" t="s">
        <v>126</v>
      </c>
      <c r="F387" s="18" t="s">
        <v>1629</v>
      </c>
      <c r="G387" s="18" t="s">
        <v>127</v>
      </c>
      <c r="H387" s="18" t="s">
        <v>1688</v>
      </c>
      <c r="I387" s="18" t="s">
        <v>1689</v>
      </c>
      <c r="J387" s="18" t="s">
        <v>329</v>
      </c>
      <c r="K387" s="18" t="s">
        <v>1234</v>
      </c>
      <c r="L387" s="18" t="s">
        <v>1690</v>
      </c>
      <c r="M387" s="18" t="s">
        <v>304</v>
      </c>
      <c r="N387" s="18" t="s">
        <v>1691</v>
      </c>
      <c r="O387" s="18" t="s">
        <v>304</v>
      </c>
      <c r="P387" s="18"/>
      <c r="Q387" s="18" t="s">
        <v>304</v>
      </c>
      <c r="R387" s="18" t="s">
        <v>1686</v>
      </c>
      <c r="S387" s="18" t="s">
        <v>304</v>
      </c>
      <c r="T387" s="18" t="s">
        <v>3264</v>
      </c>
      <c r="U387" s="18" t="s">
        <v>3264</v>
      </c>
      <c r="V387" s="18" t="s">
        <v>3253</v>
      </c>
      <c r="W387" s="18" t="s">
        <v>3254</v>
      </c>
      <c r="X387" s="18" t="s">
        <v>3255</v>
      </c>
      <c r="Y387" s="18" t="s">
        <v>3256</v>
      </c>
      <c r="Z387" s="18" t="s">
        <v>3257</v>
      </c>
      <c r="AA387" s="18" t="s">
        <v>3258</v>
      </c>
      <c r="AB387" s="18" t="s">
        <v>3264</v>
      </c>
      <c r="AC387" s="18" t="s">
        <v>3264</v>
      </c>
      <c r="AD387" s="18" t="s">
        <v>3264</v>
      </c>
      <c r="AE387" s="18" t="s">
        <v>3262</v>
      </c>
      <c r="AF387" s="18" t="s">
        <v>304</v>
      </c>
      <c r="AG387" s="18" t="s">
        <v>329</v>
      </c>
      <c r="AH387" s="18" t="s">
        <v>3373</v>
      </c>
    </row>
    <row r="388" spans="2:34" ht="15.75" hidden="1" customHeight="1">
      <c r="B388" s="18" t="s">
        <v>1441</v>
      </c>
      <c r="C388" s="18" t="s">
        <v>114</v>
      </c>
      <c r="D388" s="18" t="s">
        <v>1628</v>
      </c>
      <c r="E388" s="18" t="s">
        <v>126</v>
      </c>
      <c r="F388" s="18" t="s">
        <v>1629</v>
      </c>
      <c r="G388" s="18" t="s">
        <v>127</v>
      </c>
      <c r="H388" s="18" t="s">
        <v>1692</v>
      </c>
      <c r="I388" s="18" t="s">
        <v>1693</v>
      </c>
      <c r="J388" s="18" t="s">
        <v>329</v>
      </c>
      <c r="K388" s="18" t="s">
        <v>1249</v>
      </c>
      <c r="L388" s="18" t="s">
        <v>1694</v>
      </c>
      <c r="M388" s="18" t="s">
        <v>304</v>
      </c>
      <c r="N388" s="18" t="s">
        <v>1684</v>
      </c>
      <c r="O388" s="18" t="s">
        <v>304</v>
      </c>
      <c r="P388" s="18" t="s">
        <v>1685</v>
      </c>
      <c r="Q388" s="18" t="s">
        <v>304</v>
      </c>
      <c r="R388" s="18" t="s">
        <v>1686</v>
      </c>
      <c r="S388" s="18" t="s">
        <v>304</v>
      </c>
      <c r="T388" s="18" t="s">
        <v>3251</v>
      </c>
      <c r="U388" s="18" t="s">
        <v>3252</v>
      </c>
      <c r="V388" s="18" t="s">
        <v>3253</v>
      </c>
      <c r="W388" s="18" t="s">
        <v>3254</v>
      </c>
      <c r="X388" s="18" t="s">
        <v>3255</v>
      </c>
      <c r="Y388" s="18" t="s">
        <v>3256</v>
      </c>
      <c r="Z388" s="18" t="s">
        <v>3257</v>
      </c>
      <c r="AA388" s="18" t="s">
        <v>3258</v>
      </c>
      <c r="AB388" s="18" t="s">
        <v>3264</v>
      </c>
      <c r="AC388" s="18" t="s">
        <v>3264</v>
      </c>
      <c r="AD388" s="18" t="s">
        <v>3264</v>
      </c>
      <c r="AE388" s="18" t="s">
        <v>3264</v>
      </c>
      <c r="AF388" s="18" t="s">
        <v>304</v>
      </c>
      <c r="AG388" s="18" t="s">
        <v>329</v>
      </c>
      <c r="AH388" s="18" t="s">
        <v>3373</v>
      </c>
    </row>
    <row r="389" spans="2:34" ht="15.75" hidden="1" customHeight="1">
      <c r="B389" s="18" t="s">
        <v>1441</v>
      </c>
      <c r="C389" s="18" t="s">
        <v>114</v>
      </c>
      <c r="D389" s="18" t="s">
        <v>1628</v>
      </c>
      <c r="E389" s="18" t="s">
        <v>126</v>
      </c>
      <c r="F389" s="18" t="s">
        <v>1629</v>
      </c>
      <c r="G389" s="18" t="s">
        <v>127</v>
      </c>
      <c r="H389" s="18" t="s">
        <v>1696</v>
      </c>
      <c r="I389" s="18" t="s">
        <v>1697</v>
      </c>
      <c r="J389" s="18" t="s">
        <v>329</v>
      </c>
      <c r="K389" s="18" t="s">
        <v>1234</v>
      </c>
      <c r="L389" s="18" t="s">
        <v>1698</v>
      </c>
      <c r="M389" s="18" t="s">
        <v>304</v>
      </c>
      <c r="N389" s="18" t="s">
        <v>1699</v>
      </c>
      <c r="O389" s="18" t="s">
        <v>304</v>
      </c>
      <c r="P389" s="18"/>
      <c r="Q389" s="18" t="s">
        <v>304</v>
      </c>
      <c r="R389" s="18" t="s">
        <v>1700</v>
      </c>
      <c r="S389" s="18" t="s">
        <v>304</v>
      </c>
      <c r="T389" s="18" t="s">
        <v>3251</v>
      </c>
      <c r="U389" s="18" t="s">
        <v>3252</v>
      </c>
      <c r="V389" s="18" t="s">
        <v>3253</v>
      </c>
      <c r="W389" s="18" t="s">
        <v>3254</v>
      </c>
      <c r="X389" s="18" t="s">
        <v>3255</v>
      </c>
      <c r="Y389" s="18" t="s">
        <v>3256</v>
      </c>
      <c r="Z389" s="18" t="s">
        <v>3257</v>
      </c>
      <c r="AA389" s="18" t="s">
        <v>3258</v>
      </c>
      <c r="AB389" s="18" t="s">
        <v>3264</v>
      </c>
      <c r="AC389" s="18" t="s">
        <v>3264</v>
      </c>
      <c r="AD389" s="18" t="s">
        <v>3261</v>
      </c>
      <c r="AE389" s="18" t="s">
        <v>3262</v>
      </c>
      <c r="AF389" s="18" t="s">
        <v>304</v>
      </c>
      <c r="AG389" s="18" t="s">
        <v>329</v>
      </c>
      <c r="AH389" s="18" t="s">
        <v>3386</v>
      </c>
    </row>
    <row r="390" spans="2:34" ht="15.75" hidden="1" customHeight="1">
      <c r="B390" s="18" t="s">
        <v>1441</v>
      </c>
      <c r="C390" s="18" t="s">
        <v>114</v>
      </c>
      <c r="D390" s="18" t="s">
        <v>1628</v>
      </c>
      <c r="E390" s="18" t="s">
        <v>126</v>
      </c>
      <c r="F390" s="18" t="s">
        <v>1629</v>
      </c>
      <c r="G390" s="18" t="s">
        <v>127</v>
      </c>
      <c r="H390" s="18" t="s">
        <v>1702</v>
      </c>
      <c r="I390" s="18" t="s">
        <v>1703</v>
      </c>
      <c r="J390" s="18" t="s">
        <v>329</v>
      </c>
      <c r="K390" s="18" t="s">
        <v>1249</v>
      </c>
      <c r="L390" s="18" t="s">
        <v>1704</v>
      </c>
      <c r="M390" s="18" t="s">
        <v>304</v>
      </c>
      <c r="N390" s="18" t="s">
        <v>1685</v>
      </c>
      <c r="O390" s="18" t="s">
        <v>304</v>
      </c>
      <c r="P390" s="18"/>
      <c r="Q390" s="18" t="s">
        <v>304</v>
      </c>
      <c r="R390" s="18" t="s">
        <v>1700</v>
      </c>
      <c r="S390" s="18" t="s">
        <v>304</v>
      </c>
      <c r="T390" s="18" t="s">
        <v>3251</v>
      </c>
      <c r="U390" s="18" t="s">
        <v>3252</v>
      </c>
      <c r="V390" s="18" t="s">
        <v>3253</v>
      </c>
      <c r="W390" s="18" t="s">
        <v>3254</v>
      </c>
      <c r="X390" s="18" t="s">
        <v>3255</v>
      </c>
      <c r="Y390" s="18" t="s">
        <v>3256</v>
      </c>
      <c r="Z390" s="18" t="s">
        <v>3257</v>
      </c>
      <c r="AA390" s="18" t="s">
        <v>3258</v>
      </c>
      <c r="AB390" s="18" t="s">
        <v>3264</v>
      </c>
      <c r="AC390" s="18" t="s">
        <v>3264</v>
      </c>
      <c r="AD390" s="18" t="s">
        <v>3261</v>
      </c>
      <c r="AE390" s="18" t="s">
        <v>3264</v>
      </c>
      <c r="AF390" s="18" t="s">
        <v>304</v>
      </c>
      <c r="AG390" s="18" t="s">
        <v>329</v>
      </c>
      <c r="AH390" s="18" t="s">
        <v>304</v>
      </c>
    </row>
    <row r="391" spans="2:34" ht="15.75" hidden="1" customHeight="1">
      <c r="B391" s="18" t="s">
        <v>1441</v>
      </c>
      <c r="C391" s="18" t="s">
        <v>114</v>
      </c>
      <c r="D391" s="18" t="s">
        <v>1628</v>
      </c>
      <c r="E391" s="18" t="s">
        <v>126</v>
      </c>
      <c r="F391" s="18" t="s">
        <v>1629</v>
      </c>
      <c r="G391" s="18" t="s">
        <v>127</v>
      </c>
      <c r="H391" s="18" t="s">
        <v>1705</v>
      </c>
      <c r="I391" s="18" t="s">
        <v>1706</v>
      </c>
      <c r="J391" s="18" t="s">
        <v>329</v>
      </c>
      <c r="K391" s="18" t="s">
        <v>1249</v>
      </c>
      <c r="L391" s="18" t="s">
        <v>1707</v>
      </c>
      <c r="M391" s="18" t="s">
        <v>304</v>
      </c>
      <c r="N391" s="18" t="s">
        <v>1685</v>
      </c>
      <c r="O391" s="18" t="s">
        <v>304</v>
      </c>
      <c r="P391" s="18"/>
      <c r="Q391" s="18" t="s">
        <v>304</v>
      </c>
      <c r="R391" s="18" t="s">
        <v>1708</v>
      </c>
      <c r="S391" s="18" t="s">
        <v>304</v>
      </c>
      <c r="T391" s="18" t="s">
        <v>3264</v>
      </c>
      <c r="U391" s="18" t="s">
        <v>3264</v>
      </c>
      <c r="V391" s="18" t="s">
        <v>3264</v>
      </c>
      <c r="W391" s="18" t="s">
        <v>3264</v>
      </c>
      <c r="X391" s="18" t="s">
        <v>3264</v>
      </c>
      <c r="Y391" s="18" t="s">
        <v>3264</v>
      </c>
      <c r="Z391" s="18" t="s">
        <v>3257</v>
      </c>
      <c r="AA391" s="18" t="s">
        <v>3258</v>
      </c>
      <c r="AB391" s="18" t="s">
        <v>3264</v>
      </c>
      <c r="AC391" s="18" t="s">
        <v>3260</v>
      </c>
      <c r="AD391" s="18" t="s">
        <v>3261</v>
      </c>
      <c r="AE391" s="18" t="s">
        <v>3264</v>
      </c>
      <c r="AF391" s="18" t="s">
        <v>304</v>
      </c>
      <c r="AG391" s="18" t="s">
        <v>329</v>
      </c>
      <c r="AH391" s="18" t="s">
        <v>304</v>
      </c>
    </row>
    <row r="392" spans="2:34" ht="15.75" hidden="1" customHeight="1">
      <c r="B392" s="18" t="s">
        <v>1441</v>
      </c>
      <c r="C392" s="18" t="s">
        <v>114</v>
      </c>
      <c r="D392" s="18" t="s">
        <v>1628</v>
      </c>
      <c r="E392" s="18" t="s">
        <v>126</v>
      </c>
      <c r="F392" s="18" t="s">
        <v>1629</v>
      </c>
      <c r="G392" s="18" t="s">
        <v>127</v>
      </c>
      <c r="H392" s="18" t="s">
        <v>1710</v>
      </c>
      <c r="I392" s="18" t="s">
        <v>1711</v>
      </c>
      <c r="J392" s="18" t="s">
        <v>329</v>
      </c>
      <c r="K392" s="18" t="s">
        <v>1234</v>
      </c>
      <c r="L392" s="18" t="s">
        <v>1712</v>
      </c>
      <c r="M392" s="18" t="s">
        <v>304</v>
      </c>
      <c r="N392" s="18" t="s">
        <v>1685</v>
      </c>
      <c r="O392" s="18" t="s">
        <v>304</v>
      </c>
      <c r="P392" s="18"/>
      <c r="Q392" s="18" t="s">
        <v>304</v>
      </c>
      <c r="R392" s="18" t="s">
        <v>1713</v>
      </c>
      <c r="S392" s="18" t="s">
        <v>304</v>
      </c>
      <c r="T392" s="18" t="s">
        <v>3264</v>
      </c>
      <c r="U392" s="18" t="s">
        <v>3264</v>
      </c>
      <c r="V392" s="18" t="s">
        <v>3264</v>
      </c>
      <c r="W392" s="18" t="s">
        <v>3264</v>
      </c>
      <c r="X392" s="18" t="s">
        <v>3264</v>
      </c>
      <c r="Y392" s="18" t="s">
        <v>3264</v>
      </c>
      <c r="Z392" s="18" t="s">
        <v>3264</v>
      </c>
      <c r="AA392" s="18" t="s">
        <v>3264</v>
      </c>
      <c r="AB392" s="18" t="s">
        <v>3264</v>
      </c>
      <c r="AC392" s="18" t="s">
        <v>3260</v>
      </c>
      <c r="AD392" s="18" t="s">
        <v>3261</v>
      </c>
      <c r="AE392" s="18" t="s">
        <v>3262</v>
      </c>
      <c r="AF392" s="18" t="s">
        <v>304</v>
      </c>
      <c r="AG392" s="18" t="s">
        <v>329</v>
      </c>
      <c r="AH392" s="18" t="s">
        <v>304</v>
      </c>
    </row>
    <row r="393" spans="2:34" ht="15.75" hidden="1" customHeight="1">
      <c r="B393" s="18" t="s">
        <v>1441</v>
      </c>
      <c r="C393" s="18" t="s">
        <v>114</v>
      </c>
      <c r="D393" s="18" t="s">
        <v>1628</v>
      </c>
      <c r="E393" s="18" t="s">
        <v>126</v>
      </c>
      <c r="F393" s="18" t="s">
        <v>1629</v>
      </c>
      <c r="G393" s="18" t="s">
        <v>127</v>
      </c>
      <c r="H393" s="18" t="s">
        <v>1715</v>
      </c>
      <c r="I393" s="18" t="s">
        <v>1716</v>
      </c>
      <c r="J393" s="18" t="s">
        <v>329</v>
      </c>
      <c r="K393" s="18" t="s">
        <v>1234</v>
      </c>
      <c r="L393" s="18" t="s">
        <v>1717</v>
      </c>
      <c r="M393" s="18" t="s">
        <v>304</v>
      </c>
      <c r="N393" s="18" t="s">
        <v>1685</v>
      </c>
      <c r="O393" s="18" t="s">
        <v>304</v>
      </c>
      <c r="P393" s="18"/>
      <c r="Q393" s="18" t="s">
        <v>304</v>
      </c>
      <c r="R393" s="18" t="s">
        <v>1718</v>
      </c>
      <c r="S393" s="18" t="s">
        <v>304</v>
      </c>
      <c r="T393" s="18" t="s">
        <v>3251</v>
      </c>
      <c r="U393" s="18" t="s">
        <v>3252</v>
      </c>
      <c r="V393" s="18" t="s">
        <v>3253</v>
      </c>
      <c r="W393" s="18" t="s">
        <v>3254</v>
      </c>
      <c r="X393" s="18" t="s">
        <v>3255</v>
      </c>
      <c r="Y393" s="18" t="s">
        <v>3264</v>
      </c>
      <c r="Z393" s="18" t="s">
        <v>3264</v>
      </c>
      <c r="AA393" s="18" t="s">
        <v>3264</v>
      </c>
      <c r="AB393" s="18" t="s">
        <v>3264</v>
      </c>
      <c r="AC393" s="18" t="s">
        <v>3264</v>
      </c>
      <c r="AD393" s="18" t="s">
        <v>3264</v>
      </c>
      <c r="AE393" s="18" t="s">
        <v>3262</v>
      </c>
      <c r="AF393" s="18" t="s">
        <v>304</v>
      </c>
      <c r="AG393" s="18" t="s">
        <v>301</v>
      </c>
      <c r="AH393" s="18" t="s">
        <v>3387</v>
      </c>
    </row>
    <row r="394" spans="2:34" ht="15.75" hidden="1" customHeight="1">
      <c r="B394" s="18" t="s">
        <v>1441</v>
      </c>
      <c r="C394" s="18" t="s">
        <v>114</v>
      </c>
      <c r="D394" s="18" t="s">
        <v>1628</v>
      </c>
      <c r="E394" s="18" t="s">
        <v>126</v>
      </c>
      <c r="F394" s="18" t="s">
        <v>1629</v>
      </c>
      <c r="G394" s="18" t="s">
        <v>127</v>
      </c>
      <c r="H394" s="18" t="s">
        <v>1719</v>
      </c>
      <c r="I394" s="18" t="s">
        <v>1720</v>
      </c>
      <c r="J394" s="18" t="s">
        <v>329</v>
      </c>
      <c r="K394" s="18" t="s">
        <v>1234</v>
      </c>
      <c r="L394" s="18" t="s">
        <v>1721</v>
      </c>
      <c r="M394" s="18" t="s">
        <v>304</v>
      </c>
      <c r="N394" s="18" t="s">
        <v>1685</v>
      </c>
      <c r="O394" s="18" t="s">
        <v>304</v>
      </c>
      <c r="P394" s="18" t="s">
        <v>1699</v>
      </c>
      <c r="Q394" s="18" t="s">
        <v>304</v>
      </c>
      <c r="R394" s="18" t="s">
        <v>1718</v>
      </c>
      <c r="S394" s="18" t="s">
        <v>304</v>
      </c>
      <c r="T394" s="18" t="s">
        <v>3264</v>
      </c>
      <c r="U394" s="18" t="s">
        <v>3264</v>
      </c>
      <c r="V394" s="18" t="s">
        <v>3264</v>
      </c>
      <c r="W394" s="18" t="s">
        <v>3264</v>
      </c>
      <c r="X394" s="18" t="s">
        <v>3264</v>
      </c>
      <c r="Y394" s="18" t="s">
        <v>3264</v>
      </c>
      <c r="Z394" s="18" t="s">
        <v>3264</v>
      </c>
      <c r="AA394" s="18" t="s">
        <v>3264</v>
      </c>
      <c r="AB394" s="18" t="s">
        <v>3264</v>
      </c>
      <c r="AC394" s="18" t="s">
        <v>3264</v>
      </c>
      <c r="AD394" s="18" t="s">
        <v>3264</v>
      </c>
      <c r="AE394" s="18" t="s">
        <v>3262</v>
      </c>
      <c r="AF394" s="18" t="s">
        <v>304</v>
      </c>
      <c r="AG394" s="18" t="s">
        <v>329</v>
      </c>
      <c r="AH394" s="18" t="s">
        <v>3373</v>
      </c>
    </row>
    <row r="395" spans="2:34" ht="15.75" hidden="1" customHeight="1">
      <c r="B395" s="18" t="s">
        <v>1441</v>
      </c>
      <c r="C395" s="18" t="s">
        <v>114</v>
      </c>
      <c r="D395" s="18" t="s">
        <v>1628</v>
      </c>
      <c r="E395" s="18" t="s">
        <v>126</v>
      </c>
      <c r="F395" s="18" t="s">
        <v>1629</v>
      </c>
      <c r="G395" s="18" t="s">
        <v>127</v>
      </c>
      <c r="H395" s="18" t="s">
        <v>1722</v>
      </c>
      <c r="I395" s="18" t="s">
        <v>1723</v>
      </c>
      <c r="J395" s="18" t="s">
        <v>329</v>
      </c>
      <c r="K395" s="18" t="s">
        <v>1249</v>
      </c>
      <c r="L395" s="18" t="s">
        <v>1724</v>
      </c>
      <c r="M395" s="18" t="s">
        <v>304</v>
      </c>
      <c r="N395" s="18" t="s">
        <v>1685</v>
      </c>
      <c r="O395" s="18" t="s">
        <v>304</v>
      </c>
      <c r="P395" s="18" t="s">
        <v>1699</v>
      </c>
      <c r="Q395" s="18" t="s">
        <v>304</v>
      </c>
      <c r="R395" s="18" t="s">
        <v>1718</v>
      </c>
      <c r="S395" s="18" t="s">
        <v>304</v>
      </c>
      <c r="T395" s="18" t="s">
        <v>3264</v>
      </c>
      <c r="U395" s="18" t="s">
        <v>3264</v>
      </c>
      <c r="V395" s="18" t="s">
        <v>3264</v>
      </c>
      <c r="W395" s="18" t="s">
        <v>3264</v>
      </c>
      <c r="X395" s="18" t="s">
        <v>3255</v>
      </c>
      <c r="Y395" s="18" t="s">
        <v>3256</v>
      </c>
      <c r="Z395" s="18" t="s">
        <v>3257</v>
      </c>
      <c r="AA395" s="18" t="s">
        <v>3258</v>
      </c>
      <c r="AB395" s="18" t="s">
        <v>3264</v>
      </c>
      <c r="AC395" s="18" t="s">
        <v>3260</v>
      </c>
      <c r="AD395" s="18" t="s">
        <v>3261</v>
      </c>
      <c r="AE395" s="18" t="s">
        <v>3262</v>
      </c>
      <c r="AF395" s="18" t="s">
        <v>304</v>
      </c>
      <c r="AG395" s="18" t="s">
        <v>329</v>
      </c>
      <c r="AH395" s="18" t="s">
        <v>3373</v>
      </c>
    </row>
    <row r="396" spans="2:34" ht="15.75" hidden="1" customHeight="1">
      <c r="B396" s="18" t="s">
        <v>1738</v>
      </c>
      <c r="C396" s="18" t="s">
        <v>128</v>
      </c>
      <c r="D396" s="18" t="s">
        <v>1782</v>
      </c>
      <c r="E396" s="18" t="s">
        <v>163</v>
      </c>
      <c r="F396" s="18" t="s">
        <v>1783</v>
      </c>
      <c r="G396" s="18" t="s">
        <v>164</v>
      </c>
      <c r="H396" s="18" t="s">
        <v>1784</v>
      </c>
      <c r="I396" s="18" t="s">
        <v>1785</v>
      </c>
      <c r="J396" s="18" t="s">
        <v>329</v>
      </c>
      <c r="K396" s="18" t="s">
        <v>709</v>
      </c>
      <c r="L396" s="18" t="s">
        <v>1786</v>
      </c>
      <c r="M396" s="18" t="s">
        <v>304</v>
      </c>
      <c r="N396" s="18" t="s">
        <v>1787</v>
      </c>
      <c r="O396" s="18" t="s">
        <v>304</v>
      </c>
      <c r="P396" s="18" t="s">
        <v>498</v>
      </c>
      <c r="Q396" s="18" t="s">
        <v>304</v>
      </c>
      <c r="R396" s="18" t="s">
        <v>1788</v>
      </c>
      <c r="S396" s="18" t="s">
        <v>304</v>
      </c>
      <c r="T396" s="18" t="s">
        <v>3251</v>
      </c>
      <c r="U396" s="18" t="s">
        <v>3252</v>
      </c>
      <c r="V396" s="18" t="s">
        <v>3253</v>
      </c>
      <c r="W396" s="18" t="s">
        <v>3254</v>
      </c>
      <c r="X396" s="18" t="s">
        <v>3264</v>
      </c>
      <c r="Y396" s="18" t="s">
        <v>3264</v>
      </c>
      <c r="Z396" s="18" t="s">
        <v>3264</v>
      </c>
      <c r="AA396" s="18" t="s">
        <v>3264</v>
      </c>
      <c r="AB396" s="18" t="s">
        <v>3264</v>
      </c>
      <c r="AC396" s="18" t="s">
        <v>3264</v>
      </c>
      <c r="AD396" s="18" t="s">
        <v>3264</v>
      </c>
      <c r="AE396" s="18" t="s">
        <v>3264</v>
      </c>
      <c r="AF396" s="18" t="s">
        <v>304</v>
      </c>
      <c r="AG396" s="18" t="s">
        <v>304</v>
      </c>
      <c r="AH396" s="18" t="s">
        <v>304</v>
      </c>
    </row>
    <row r="397" spans="2:34" ht="15.75" hidden="1" customHeight="1">
      <c r="B397" s="18" t="s">
        <v>1738</v>
      </c>
      <c r="C397" s="18" t="s">
        <v>128</v>
      </c>
      <c r="D397" s="18" t="s">
        <v>1782</v>
      </c>
      <c r="E397" s="18" t="s">
        <v>163</v>
      </c>
      <c r="F397" s="18" t="s">
        <v>1783</v>
      </c>
      <c r="G397" s="18" t="s">
        <v>164</v>
      </c>
      <c r="H397" s="18" t="s">
        <v>1994</v>
      </c>
      <c r="I397" s="18" t="s">
        <v>1995</v>
      </c>
      <c r="J397" s="18" t="s">
        <v>329</v>
      </c>
      <c r="K397" s="18" t="s">
        <v>1996</v>
      </c>
      <c r="L397" s="18" t="s">
        <v>1997</v>
      </c>
      <c r="M397" s="18" t="s">
        <v>304</v>
      </c>
      <c r="N397" s="18" t="s">
        <v>498</v>
      </c>
      <c r="O397" s="18" t="s">
        <v>304</v>
      </c>
      <c r="P397" s="18"/>
      <c r="Q397" s="18" t="s">
        <v>304</v>
      </c>
      <c r="R397" s="18" t="s">
        <v>1998</v>
      </c>
      <c r="S397" s="18" t="s">
        <v>304</v>
      </c>
      <c r="T397" s="18" t="s">
        <v>3264</v>
      </c>
      <c r="U397" s="18" t="s">
        <v>3264</v>
      </c>
      <c r="V397" s="18" t="s">
        <v>3253</v>
      </c>
      <c r="W397" s="18" t="s">
        <v>3254</v>
      </c>
      <c r="X397" s="18" t="s">
        <v>3264</v>
      </c>
      <c r="Y397" s="18" t="s">
        <v>3264</v>
      </c>
      <c r="Z397" s="18" t="s">
        <v>3264</v>
      </c>
      <c r="AA397" s="18" t="s">
        <v>3264</v>
      </c>
      <c r="AB397" s="18" t="s">
        <v>3264</v>
      </c>
      <c r="AC397" s="18" t="s">
        <v>3264</v>
      </c>
      <c r="AD397" s="18" t="s">
        <v>3264</v>
      </c>
      <c r="AE397" s="18" t="s">
        <v>3264</v>
      </c>
      <c r="AF397" s="18" t="s">
        <v>304</v>
      </c>
      <c r="AG397" s="18" t="s">
        <v>304</v>
      </c>
      <c r="AH397" s="18" t="s">
        <v>304</v>
      </c>
    </row>
    <row r="398" spans="2:34" ht="15.75" hidden="1" customHeight="1">
      <c r="B398" s="18" t="s">
        <v>1738</v>
      </c>
      <c r="C398" s="18" t="s">
        <v>128</v>
      </c>
      <c r="D398" s="18" t="s">
        <v>1782</v>
      </c>
      <c r="E398" s="18" t="s">
        <v>163</v>
      </c>
      <c r="F398" s="18" t="s">
        <v>1783</v>
      </c>
      <c r="G398" s="18" t="s">
        <v>164</v>
      </c>
      <c r="H398" s="18" t="s">
        <v>2001</v>
      </c>
      <c r="I398" s="18" t="s">
        <v>2002</v>
      </c>
      <c r="J398" s="18" t="s">
        <v>329</v>
      </c>
      <c r="K398" s="18" t="s">
        <v>709</v>
      </c>
      <c r="L398" s="18" t="s">
        <v>2003</v>
      </c>
      <c r="M398" s="18" t="s">
        <v>304</v>
      </c>
      <c r="N398" s="18" t="s">
        <v>498</v>
      </c>
      <c r="O398" s="18" t="s">
        <v>304</v>
      </c>
      <c r="P398" s="18"/>
      <c r="Q398" s="18" t="s">
        <v>304</v>
      </c>
      <c r="R398" s="18" t="s">
        <v>2004</v>
      </c>
      <c r="S398" s="18" t="s">
        <v>304</v>
      </c>
      <c r="T398" s="18" t="s">
        <v>3264</v>
      </c>
      <c r="U398" s="18" t="s">
        <v>3264</v>
      </c>
      <c r="V398" s="18" t="s">
        <v>3264</v>
      </c>
      <c r="W398" s="18" t="s">
        <v>3264</v>
      </c>
      <c r="X398" s="18" t="s">
        <v>3264</v>
      </c>
      <c r="Y398" s="18" t="s">
        <v>3264</v>
      </c>
      <c r="Z398" s="18" t="s">
        <v>3264</v>
      </c>
      <c r="AA398" s="18" t="s">
        <v>3264</v>
      </c>
      <c r="AB398" s="18" t="s">
        <v>3264</v>
      </c>
      <c r="AC398" s="18" t="s">
        <v>3264</v>
      </c>
      <c r="AD398" s="18" t="s">
        <v>3264</v>
      </c>
      <c r="AE398" s="18" t="s">
        <v>3262</v>
      </c>
      <c r="AF398" s="18" t="s">
        <v>304</v>
      </c>
      <c r="AG398" s="18" t="s">
        <v>304</v>
      </c>
      <c r="AH398" s="18" t="s">
        <v>304</v>
      </c>
    </row>
    <row r="399" spans="2:34" ht="15.75" hidden="1" customHeight="1">
      <c r="B399" s="18" t="s">
        <v>1738</v>
      </c>
      <c r="C399" s="18" t="s">
        <v>128</v>
      </c>
      <c r="D399" s="18" t="s">
        <v>1782</v>
      </c>
      <c r="E399" s="18" t="s">
        <v>163</v>
      </c>
      <c r="F399" s="18" t="s">
        <v>1783</v>
      </c>
      <c r="G399" s="18" t="s">
        <v>164</v>
      </c>
      <c r="H399" s="18" t="s">
        <v>2005</v>
      </c>
      <c r="I399" s="18" t="s">
        <v>2006</v>
      </c>
      <c r="J399" s="18" t="s">
        <v>329</v>
      </c>
      <c r="K399" s="18" t="s">
        <v>1249</v>
      </c>
      <c r="L399" s="18" t="s">
        <v>2007</v>
      </c>
      <c r="M399" s="18" t="s">
        <v>304</v>
      </c>
      <c r="N399" s="18" t="s">
        <v>498</v>
      </c>
      <c r="O399" s="18" t="s">
        <v>304</v>
      </c>
      <c r="P399" s="18"/>
      <c r="Q399" s="18" t="s">
        <v>304</v>
      </c>
      <c r="R399" s="18" t="s">
        <v>2008</v>
      </c>
      <c r="S399" s="18" t="s">
        <v>304</v>
      </c>
      <c r="T399" s="18" t="s">
        <v>3251</v>
      </c>
      <c r="U399" s="18" t="s">
        <v>3252</v>
      </c>
      <c r="V399" s="18" t="s">
        <v>3253</v>
      </c>
      <c r="W399" s="18" t="s">
        <v>3254</v>
      </c>
      <c r="X399" s="18" t="s">
        <v>3264</v>
      </c>
      <c r="Y399" s="18" t="s">
        <v>3264</v>
      </c>
      <c r="Z399" s="18" t="s">
        <v>3264</v>
      </c>
      <c r="AA399" s="18" t="s">
        <v>3264</v>
      </c>
      <c r="AB399" s="18" t="s">
        <v>3264</v>
      </c>
      <c r="AC399" s="18" t="s">
        <v>3264</v>
      </c>
      <c r="AD399" s="18" t="s">
        <v>3264</v>
      </c>
      <c r="AE399" s="18" t="s">
        <v>3264</v>
      </c>
      <c r="AF399" s="18" t="s">
        <v>304</v>
      </c>
      <c r="AG399" s="18" t="s">
        <v>304</v>
      </c>
      <c r="AH399" s="18" t="s">
        <v>304</v>
      </c>
    </row>
    <row r="400" spans="2:34" ht="15.75" hidden="1" customHeight="1">
      <c r="B400" s="18" t="s">
        <v>1738</v>
      </c>
      <c r="C400" s="18" t="s">
        <v>128</v>
      </c>
      <c r="D400" s="18" t="s">
        <v>1782</v>
      </c>
      <c r="E400" s="18" t="s">
        <v>163</v>
      </c>
      <c r="F400" s="18" t="s">
        <v>1783</v>
      </c>
      <c r="G400" s="18" t="s">
        <v>164</v>
      </c>
      <c r="H400" s="18" t="s">
        <v>2009</v>
      </c>
      <c r="I400" s="18" t="s">
        <v>2010</v>
      </c>
      <c r="J400" s="18" t="s">
        <v>329</v>
      </c>
      <c r="K400" s="18" t="s">
        <v>1249</v>
      </c>
      <c r="L400" s="18" t="s">
        <v>2011</v>
      </c>
      <c r="M400" s="18" t="s">
        <v>304</v>
      </c>
      <c r="N400" s="18" t="s">
        <v>498</v>
      </c>
      <c r="O400" s="18" t="s">
        <v>304</v>
      </c>
      <c r="P400" s="18"/>
      <c r="Q400" s="18" t="s">
        <v>304</v>
      </c>
      <c r="R400" s="18" t="s">
        <v>2012</v>
      </c>
      <c r="S400" s="18" t="s">
        <v>304</v>
      </c>
      <c r="T400" s="18" t="s">
        <v>3251</v>
      </c>
      <c r="U400" s="18" t="s">
        <v>3252</v>
      </c>
      <c r="V400" s="18" t="s">
        <v>3253</v>
      </c>
      <c r="W400" s="18" t="s">
        <v>3254</v>
      </c>
      <c r="X400" s="18" t="s">
        <v>3264</v>
      </c>
      <c r="Y400" s="18" t="s">
        <v>3264</v>
      </c>
      <c r="Z400" s="18" t="s">
        <v>3264</v>
      </c>
      <c r="AA400" s="18" t="s">
        <v>3264</v>
      </c>
      <c r="AB400" s="18" t="s">
        <v>3264</v>
      </c>
      <c r="AC400" s="18" t="s">
        <v>3264</v>
      </c>
      <c r="AD400" s="18" t="s">
        <v>3264</v>
      </c>
      <c r="AE400" s="18" t="s">
        <v>3264</v>
      </c>
      <c r="AF400" s="18" t="s">
        <v>304</v>
      </c>
      <c r="AG400" s="18" t="s">
        <v>304</v>
      </c>
      <c r="AH400" s="18" t="s">
        <v>304</v>
      </c>
    </row>
    <row r="401" spans="2:34" ht="15.75" hidden="1" customHeight="1">
      <c r="B401" s="18" t="s">
        <v>1738</v>
      </c>
      <c r="C401" s="18" t="s">
        <v>128</v>
      </c>
      <c r="D401" s="18" t="s">
        <v>1782</v>
      </c>
      <c r="E401" s="18" t="s">
        <v>163</v>
      </c>
      <c r="F401" s="18" t="s">
        <v>1783</v>
      </c>
      <c r="G401" s="18" t="s">
        <v>164</v>
      </c>
      <c r="H401" s="18" t="s">
        <v>2013</v>
      </c>
      <c r="I401" s="18" t="s">
        <v>2014</v>
      </c>
      <c r="J401" s="18" t="s">
        <v>329</v>
      </c>
      <c r="K401" s="18" t="s">
        <v>1249</v>
      </c>
      <c r="L401" s="18" t="s">
        <v>2015</v>
      </c>
      <c r="M401" s="18" t="s">
        <v>304</v>
      </c>
      <c r="N401" s="18" t="s">
        <v>498</v>
      </c>
      <c r="O401" s="18" t="s">
        <v>304</v>
      </c>
      <c r="P401" s="18"/>
      <c r="Q401" s="18" t="s">
        <v>304</v>
      </c>
      <c r="R401" s="18" t="s">
        <v>2016</v>
      </c>
      <c r="S401" s="18" t="s">
        <v>304</v>
      </c>
      <c r="T401" s="18" t="s">
        <v>3251</v>
      </c>
      <c r="U401" s="18" t="s">
        <v>3252</v>
      </c>
      <c r="V401" s="18" t="s">
        <v>3253</v>
      </c>
      <c r="W401" s="18" t="s">
        <v>3254</v>
      </c>
      <c r="X401" s="18" t="s">
        <v>3255</v>
      </c>
      <c r="Y401" s="18" t="s">
        <v>3256</v>
      </c>
      <c r="Z401" s="18" t="s">
        <v>3264</v>
      </c>
      <c r="AA401" s="18" t="s">
        <v>3264</v>
      </c>
      <c r="AB401" s="18" t="s">
        <v>3264</v>
      </c>
      <c r="AC401" s="18" t="s">
        <v>3264</v>
      </c>
      <c r="AD401" s="18" t="s">
        <v>3264</v>
      </c>
      <c r="AE401" s="18" t="s">
        <v>3264</v>
      </c>
      <c r="AF401" s="18" t="s">
        <v>304</v>
      </c>
      <c r="AG401" s="18" t="s">
        <v>304</v>
      </c>
      <c r="AH401" s="18" t="s">
        <v>304</v>
      </c>
    </row>
    <row r="402" spans="2:34" ht="15.75" hidden="1" customHeight="1">
      <c r="B402" s="18" t="s">
        <v>1738</v>
      </c>
      <c r="C402" s="18" t="s">
        <v>128</v>
      </c>
      <c r="D402" s="18" t="s">
        <v>1782</v>
      </c>
      <c r="E402" s="18" t="s">
        <v>163</v>
      </c>
      <c r="F402" s="18" t="s">
        <v>1783</v>
      </c>
      <c r="G402" s="18" t="s">
        <v>164</v>
      </c>
      <c r="H402" s="18" t="s">
        <v>2017</v>
      </c>
      <c r="I402" s="18" t="s">
        <v>2018</v>
      </c>
      <c r="J402" s="18" t="s">
        <v>329</v>
      </c>
      <c r="K402" s="18" t="s">
        <v>1249</v>
      </c>
      <c r="L402" s="18" t="s">
        <v>2019</v>
      </c>
      <c r="M402" s="18" t="s">
        <v>304</v>
      </c>
      <c r="N402" s="18" t="s">
        <v>498</v>
      </c>
      <c r="O402" s="18" t="s">
        <v>304</v>
      </c>
      <c r="P402" s="18"/>
      <c r="Q402" s="18" t="s">
        <v>304</v>
      </c>
      <c r="R402" s="18" t="s">
        <v>2020</v>
      </c>
      <c r="S402" s="18" t="s">
        <v>304</v>
      </c>
      <c r="T402" s="18" t="s">
        <v>3264</v>
      </c>
      <c r="U402" s="18" t="s">
        <v>3264</v>
      </c>
      <c r="V402" s="18" t="s">
        <v>3264</v>
      </c>
      <c r="W402" s="18" t="s">
        <v>3264</v>
      </c>
      <c r="X402" s="18" t="s">
        <v>3255</v>
      </c>
      <c r="Y402" s="18" t="s">
        <v>3256</v>
      </c>
      <c r="Z402" s="18" t="s">
        <v>3264</v>
      </c>
      <c r="AA402" s="18" t="s">
        <v>3264</v>
      </c>
      <c r="AB402" s="18" t="s">
        <v>3264</v>
      </c>
      <c r="AC402" s="18" t="s">
        <v>3260</v>
      </c>
      <c r="AD402" s="18" t="s">
        <v>3264</v>
      </c>
      <c r="AE402" s="18" t="s">
        <v>3264</v>
      </c>
      <c r="AF402" s="18" t="s">
        <v>304</v>
      </c>
      <c r="AG402" s="18" t="s">
        <v>304</v>
      </c>
      <c r="AH402" s="18" t="s">
        <v>304</v>
      </c>
    </row>
    <row r="403" spans="2:34" ht="15.75" hidden="1" customHeight="1">
      <c r="B403" s="18" t="s">
        <v>1738</v>
      </c>
      <c r="C403" s="18" t="s">
        <v>128</v>
      </c>
      <c r="D403" s="18" t="s">
        <v>1782</v>
      </c>
      <c r="E403" s="18" t="s">
        <v>163</v>
      </c>
      <c r="F403" s="18" t="s">
        <v>1783</v>
      </c>
      <c r="G403" s="18" t="s">
        <v>164</v>
      </c>
      <c r="H403" s="18" t="s">
        <v>2021</v>
      </c>
      <c r="I403" s="18" t="s">
        <v>2022</v>
      </c>
      <c r="J403" s="18" t="s">
        <v>329</v>
      </c>
      <c r="K403" s="18" t="s">
        <v>1249</v>
      </c>
      <c r="L403" s="18" t="s">
        <v>2023</v>
      </c>
      <c r="M403" s="18" t="s">
        <v>304</v>
      </c>
      <c r="N403" s="18" t="s">
        <v>498</v>
      </c>
      <c r="O403" s="18" t="s">
        <v>304</v>
      </c>
      <c r="P403" s="18"/>
      <c r="Q403" s="18" t="s">
        <v>304</v>
      </c>
      <c r="R403" s="18" t="s">
        <v>2020</v>
      </c>
      <c r="S403" s="18" t="s">
        <v>304</v>
      </c>
      <c r="T403" s="18" t="s">
        <v>3264</v>
      </c>
      <c r="U403" s="18" t="s">
        <v>3264</v>
      </c>
      <c r="V403" s="18" t="s">
        <v>3264</v>
      </c>
      <c r="W403" s="18" t="s">
        <v>3264</v>
      </c>
      <c r="X403" s="18" t="s">
        <v>3264</v>
      </c>
      <c r="Y403" s="18" t="s">
        <v>3264</v>
      </c>
      <c r="Z403" s="18" t="s">
        <v>3257</v>
      </c>
      <c r="AA403" s="18" t="s">
        <v>3258</v>
      </c>
      <c r="AB403" s="18" t="s">
        <v>3264</v>
      </c>
      <c r="AC403" s="18" t="s">
        <v>3264</v>
      </c>
      <c r="AD403" s="18" t="s">
        <v>3261</v>
      </c>
      <c r="AE403" s="18" t="s">
        <v>3264</v>
      </c>
      <c r="AF403" s="18" t="s">
        <v>304</v>
      </c>
      <c r="AG403" s="18" t="s">
        <v>304</v>
      </c>
      <c r="AH403" s="18" t="s">
        <v>304</v>
      </c>
    </row>
    <row r="404" spans="2:34" ht="15.75" hidden="1" customHeight="1">
      <c r="B404" s="18" t="s">
        <v>1738</v>
      </c>
      <c r="C404" s="18" t="s">
        <v>128</v>
      </c>
      <c r="D404" s="18" t="s">
        <v>1782</v>
      </c>
      <c r="E404" s="18" t="s">
        <v>163</v>
      </c>
      <c r="F404" s="18" t="s">
        <v>1783</v>
      </c>
      <c r="G404" s="18" t="s">
        <v>164</v>
      </c>
      <c r="H404" s="18" t="s">
        <v>2024</v>
      </c>
      <c r="I404" s="18" t="s">
        <v>2025</v>
      </c>
      <c r="J404" s="18" t="s">
        <v>329</v>
      </c>
      <c r="K404" s="18" t="s">
        <v>1249</v>
      </c>
      <c r="L404" s="18" t="s">
        <v>2026</v>
      </c>
      <c r="M404" s="18" t="s">
        <v>304</v>
      </c>
      <c r="N404" s="18" t="s">
        <v>498</v>
      </c>
      <c r="O404" s="18" t="s">
        <v>304</v>
      </c>
      <c r="P404" s="18"/>
      <c r="Q404" s="18" t="s">
        <v>304</v>
      </c>
      <c r="R404" s="18" t="s">
        <v>2027</v>
      </c>
      <c r="S404" s="18" t="s">
        <v>304</v>
      </c>
      <c r="T404" s="18" t="s">
        <v>3264</v>
      </c>
      <c r="U404" s="18" t="s">
        <v>3264</v>
      </c>
      <c r="V404" s="18" t="s">
        <v>3264</v>
      </c>
      <c r="W404" s="18" t="s">
        <v>3264</v>
      </c>
      <c r="X404" s="18" t="s">
        <v>3264</v>
      </c>
      <c r="Y404" s="18" t="s">
        <v>3264</v>
      </c>
      <c r="Z404" s="18" t="s">
        <v>3257</v>
      </c>
      <c r="AA404" s="18" t="s">
        <v>3258</v>
      </c>
      <c r="AB404" s="18" t="s">
        <v>3264</v>
      </c>
      <c r="AC404" s="18" t="s">
        <v>3264</v>
      </c>
      <c r="AD404" s="18" t="s">
        <v>3261</v>
      </c>
      <c r="AE404" s="18" t="s">
        <v>3264</v>
      </c>
      <c r="AF404" s="18" t="s">
        <v>304</v>
      </c>
      <c r="AG404" s="18" t="s">
        <v>304</v>
      </c>
      <c r="AH404" s="18" t="s">
        <v>304</v>
      </c>
    </row>
    <row r="405" spans="2:34" ht="15.75" hidden="1" customHeight="1">
      <c r="B405" s="18" t="s">
        <v>1738</v>
      </c>
      <c r="C405" s="18" t="s">
        <v>128</v>
      </c>
      <c r="D405" s="18" t="s">
        <v>1782</v>
      </c>
      <c r="E405" s="18" t="s">
        <v>163</v>
      </c>
      <c r="F405" s="18" t="s">
        <v>1783</v>
      </c>
      <c r="G405" s="18" t="s">
        <v>164</v>
      </c>
      <c r="H405" s="18" t="s">
        <v>2028</v>
      </c>
      <c r="I405" s="18" t="s">
        <v>2029</v>
      </c>
      <c r="J405" s="18" t="s">
        <v>329</v>
      </c>
      <c r="K405" s="18" t="s">
        <v>1249</v>
      </c>
      <c r="L405" s="18" t="s">
        <v>2030</v>
      </c>
      <c r="M405" s="18" t="s">
        <v>304</v>
      </c>
      <c r="N405" s="18" t="s">
        <v>498</v>
      </c>
      <c r="O405" s="18" t="s">
        <v>304</v>
      </c>
      <c r="P405" s="18"/>
      <c r="Q405" s="18" t="s">
        <v>304</v>
      </c>
      <c r="R405" s="18" t="s">
        <v>2031</v>
      </c>
      <c r="S405" s="18" t="s">
        <v>304</v>
      </c>
      <c r="T405" s="18" t="s">
        <v>3264</v>
      </c>
      <c r="U405" s="18" t="s">
        <v>3264</v>
      </c>
      <c r="V405" s="18" t="s">
        <v>3264</v>
      </c>
      <c r="W405" s="18" t="s">
        <v>3264</v>
      </c>
      <c r="X405" s="18" t="s">
        <v>3264</v>
      </c>
      <c r="Y405" s="18" t="s">
        <v>3264</v>
      </c>
      <c r="Z405" s="18" t="s">
        <v>3257</v>
      </c>
      <c r="AA405" s="18" t="s">
        <v>3258</v>
      </c>
      <c r="AB405" s="18" t="s">
        <v>3264</v>
      </c>
      <c r="AC405" s="18" t="s">
        <v>3264</v>
      </c>
      <c r="AD405" s="18" t="s">
        <v>3261</v>
      </c>
      <c r="AE405" s="18" t="s">
        <v>3264</v>
      </c>
      <c r="AF405" s="18" t="s">
        <v>304</v>
      </c>
      <c r="AG405" s="18" t="s">
        <v>304</v>
      </c>
      <c r="AH405" s="18" t="s">
        <v>304</v>
      </c>
    </row>
    <row r="406" spans="2:34" ht="15.75" hidden="1" customHeight="1">
      <c r="B406" s="18" t="s">
        <v>1738</v>
      </c>
      <c r="C406" s="18" t="s">
        <v>128</v>
      </c>
      <c r="D406" s="18" t="s">
        <v>1782</v>
      </c>
      <c r="E406" s="18" t="s">
        <v>163</v>
      </c>
      <c r="F406" s="18" t="s">
        <v>1783</v>
      </c>
      <c r="G406" s="18" t="s">
        <v>164</v>
      </c>
      <c r="H406" s="18" t="s">
        <v>2032</v>
      </c>
      <c r="I406" s="18" t="s">
        <v>2033</v>
      </c>
      <c r="J406" s="18" t="s">
        <v>329</v>
      </c>
      <c r="K406" s="18" t="s">
        <v>1996</v>
      </c>
      <c r="L406" s="18" t="s">
        <v>2034</v>
      </c>
      <c r="M406" s="18" t="s">
        <v>304</v>
      </c>
      <c r="N406" s="18" t="s">
        <v>498</v>
      </c>
      <c r="O406" s="18" t="s">
        <v>304</v>
      </c>
      <c r="P406" s="18"/>
      <c r="Q406" s="18" t="s">
        <v>304</v>
      </c>
      <c r="R406" s="18" t="s">
        <v>2035</v>
      </c>
      <c r="S406" s="18" t="s">
        <v>304</v>
      </c>
      <c r="T406" s="18" t="s">
        <v>3264</v>
      </c>
      <c r="U406" s="18" t="s">
        <v>3264</v>
      </c>
      <c r="V406" s="18" t="s">
        <v>3253</v>
      </c>
      <c r="W406" s="18" t="s">
        <v>3254</v>
      </c>
      <c r="X406" s="18" t="s">
        <v>3255</v>
      </c>
      <c r="Y406" s="18" t="s">
        <v>3264</v>
      </c>
      <c r="Z406" s="18" t="s">
        <v>3264</v>
      </c>
      <c r="AA406" s="18" t="s">
        <v>3264</v>
      </c>
      <c r="AB406" s="18" t="s">
        <v>3264</v>
      </c>
      <c r="AC406" s="18" t="s">
        <v>3264</v>
      </c>
      <c r="AD406" s="18" t="s">
        <v>3264</v>
      </c>
      <c r="AE406" s="18" t="s">
        <v>3264</v>
      </c>
      <c r="AF406" s="18" t="s">
        <v>304</v>
      </c>
      <c r="AG406" s="18" t="s">
        <v>304</v>
      </c>
      <c r="AH406" s="18" t="s">
        <v>304</v>
      </c>
    </row>
    <row r="407" spans="2:34" ht="15.75" hidden="1" customHeight="1">
      <c r="B407" s="18" t="s">
        <v>1738</v>
      </c>
      <c r="C407" s="18" t="s">
        <v>128</v>
      </c>
      <c r="D407" s="18" t="s">
        <v>1782</v>
      </c>
      <c r="E407" s="18" t="s">
        <v>163</v>
      </c>
      <c r="F407" s="18" t="s">
        <v>1783</v>
      </c>
      <c r="G407" s="18" t="s">
        <v>164</v>
      </c>
      <c r="H407" s="18" t="s">
        <v>2036</v>
      </c>
      <c r="I407" s="18" t="s">
        <v>2037</v>
      </c>
      <c r="J407" s="18" t="s">
        <v>329</v>
      </c>
      <c r="K407" s="18" t="s">
        <v>1996</v>
      </c>
      <c r="L407" s="18" t="s">
        <v>2038</v>
      </c>
      <c r="M407" s="18" t="s">
        <v>304</v>
      </c>
      <c r="N407" s="18" t="s">
        <v>498</v>
      </c>
      <c r="O407" s="18" t="s">
        <v>304</v>
      </c>
      <c r="P407" s="18"/>
      <c r="Q407" s="18" t="s">
        <v>304</v>
      </c>
      <c r="R407" s="18" t="s">
        <v>2035</v>
      </c>
      <c r="S407" s="18" t="s">
        <v>304</v>
      </c>
      <c r="T407" s="18" t="s">
        <v>3264</v>
      </c>
      <c r="U407" s="18" t="s">
        <v>3264</v>
      </c>
      <c r="V407" s="18" t="s">
        <v>3253</v>
      </c>
      <c r="W407" s="18" t="s">
        <v>3254</v>
      </c>
      <c r="X407" s="18" t="s">
        <v>3255</v>
      </c>
      <c r="Y407" s="18" t="s">
        <v>3264</v>
      </c>
      <c r="Z407" s="18" t="s">
        <v>3264</v>
      </c>
      <c r="AA407" s="18" t="s">
        <v>3264</v>
      </c>
      <c r="AB407" s="18" t="s">
        <v>3264</v>
      </c>
      <c r="AC407" s="18" t="s">
        <v>3264</v>
      </c>
      <c r="AD407" s="18" t="s">
        <v>3264</v>
      </c>
      <c r="AE407" s="18" t="s">
        <v>3264</v>
      </c>
      <c r="AF407" s="18" t="s">
        <v>304</v>
      </c>
      <c r="AG407" s="18" t="s">
        <v>304</v>
      </c>
      <c r="AH407" s="18" t="s">
        <v>304</v>
      </c>
    </row>
    <row r="408" spans="2:34" ht="15.75" hidden="1" customHeight="1">
      <c r="B408" s="18" t="s">
        <v>1738</v>
      </c>
      <c r="C408" s="18" t="s">
        <v>128</v>
      </c>
      <c r="D408" s="18" t="s">
        <v>1782</v>
      </c>
      <c r="E408" s="18" t="s">
        <v>163</v>
      </c>
      <c r="F408" s="18" t="s">
        <v>1783</v>
      </c>
      <c r="G408" s="18" t="s">
        <v>164</v>
      </c>
      <c r="H408" s="18" t="s">
        <v>2039</v>
      </c>
      <c r="I408" s="18" t="s">
        <v>2040</v>
      </c>
      <c r="J408" s="18" t="s">
        <v>329</v>
      </c>
      <c r="K408" s="18" t="s">
        <v>1996</v>
      </c>
      <c r="L408" s="18" t="s">
        <v>2041</v>
      </c>
      <c r="M408" s="18" t="s">
        <v>304</v>
      </c>
      <c r="N408" s="18" t="s">
        <v>498</v>
      </c>
      <c r="O408" s="18" t="s">
        <v>304</v>
      </c>
      <c r="P408" s="18"/>
      <c r="Q408" s="18" t="s">
        <v>304</v>
      </c>
      <c r="R408" s="18" t="s">
        <v>2042</v>
      </c>
      <c r="S408" s="18" t="s">
        <v>304</v>
      </c>
      <c r="T408" s="18" t="s">
        <v>3264</v>
      </c>
      <c r="U408" s="18" t="s">
        <v>3264</v>
      </c>
      <c r="V408" s="18" t="s">
        <v>3253</v>
      </c>
      <c r="W408" s="18" t="s">
        <v>3254</v>
      </c>
      <c r="X408" s="18" t="s">
        <v>3255</v>
      </c>
      <c r="Y408" s="18" t="s">
        <v>3256</v>
      </c>
      <c r="Z408" s="18" t="s">
        <v>3264</v>
      </c>
      <c r="AA408" s="18" t="s">
        <v>3264</v>
      </c>
      <c r="AB408" s="18" t="s">
        <v>3264</v>
      </c>
      <c r="AC408" s="18" t="s">
        <v>3264</v>
      </c>
      <c r="AD408" s="18" t="s">
        <v>3264</v>
      </c>
      <c r="AE408" s="18" t="s">
        <v>3264</v>
      </c>
      <c r="AF408" s="18" t="s">
        <v>304</v>
      </c>
      <c r="AG408" s="18" t="s">
        <v>304</v>
      </c>
      <c r="AH408" s="18" t="s">
        <v>304</v>
      </c>
    </row>
    <row r="409" spans="2:34" ht="15.75" hidden="1" customHeight="1">
      <c r="B409" s="18" t="s">
        <v>1738</v>
      </c>
      <c r="C409" s="18" t="s">
        <v>128</v>
      </c>
      <c r="D409" s="18" t="s">
        <v>1782</v>
      </c>
      <c r="E409" s="18" t="s">
        <v>163</v>
      </c>
      <c r="F409" s="18" t="s">
        <v>1783</v>
      </c>
      <c r="G409" s="18" t="s">
        <v>164</v>
      </c>
      <c r="H409" s="18" t="s">
        <v>2044</v>
      </c>
      <c r="I409" s="18" t="s">
        <v>2045</v>
      </c>
      <c r="J409" s="18" t="s">
        <v>329</v>
      </c>
      <c r="K409" s="18" t="s">
        <v>1249</v>
      </c>
      <c r="L409" s="18" t="s">
        <v>2046</v>
      </c>
      <c r="M409" s="18" t="s">
        <v>304</v>
      </c>
      <c r="N409" s="18" t="s">
        <v>498</v>
      </c>
      <c r="O409" s="18" t="s">
        <v>304</v>
      </c>
      <c r="P409" s="18"/>
      <c r="Q409" s="18" t="s">
        <v>304</v>
      </c>
      <c r="R409" s="18" t="s">
        <v>2047</v>
      </c>
      <c r="S409" s="18" t="s">
        <v>304</v>
      </c>
      <c r="T409" s="18" t="s">
        <v>3264</v>
      </c>
      <c r="U409" s="18" t="s">
        <v>3264</v>
      </c>
      <c r="V409" s="18" t="s">
        <v>3253</v>
      </c>
      <c r="W409" s="18" t="s">
        <v>3254</v>
      </c>
      <c r="X409" s="18" t="s">
        <v>3255</v>
      </c>
      <c r="Y409" s="18" t="s">
        <v>3256</v>
      </c>
      <c r="Z409" s="18" t="s">
        <v>3264</v>
      </c>
      <c r="AA409" s="18" t="s">
        <v>3264</v>
      </c>
      <c r="AB409" s="18" t="s">
        <v>3264</v>
      </c>
      <c r="AC409" s="18" t="s">
        <v>3264</v>
      </c>
      <c r="AD409" s="18" t="s">
        <v>3264</v>
      </c>
      <c r="AE409" s="18" t="s">
        <v>3264</v>
      </c>
      <c r="AF409" s="18" t="s">
        <v>304</v>
      </c>
      <c r="AG409" s="18" t="s">
        <v>304</v>
      </c>
      <c r="AH409" s="18" t="s">
        <v>304</v>
      </c>
    </row>
    <row r="410" spans="2:34" ht="15.75" hidden="1" customHeight="1">
      <c r="B410" s="18" t="s">
        <v>1738</v>
      </c>
      <c r="C410" s="18" t="s">
        <v>128</v>
      </c>
      <c r="D410" s="18" t="s">
        <v>1782</v>
      </c>
      <c r="E410" s="18" t="s">
        <v>163</v>
      </c>
      <c r="F410" s="18" t="s">
        <v>1783</v>
      </c>
      <c r="G410" s="18" t="s">
        <v>164</v>
      </c>
      <c r="H410" s="18" t="s">
        <v>2048</v>
      </c>
      <c r="I410" s="18" t="s">
        <v>2049</v>
      </c>
      <c r="J410" s="18" t="s">
        <v>329</v>
      </c>
      <c r="K410" s="18" t="s">
        <v>1249</v>
      </c>
      <c r="L410" s="18" t="s">
        <v>2050</v>
      </c>
      <c r="M410" s="18" t="s">
        <v>304</v>
      </c>
      <c r="N410" s="18" t="s">
        <v>498</v>
      </c>
      <c r="O410" s="18" t="s">
        <v>304</v>
      </c>
      <c r="P410" s="18"/>
      <c r="Q410" s="18" t="s">
        <v>304</v>
      </c>
      <c r="R410" s="18" t="s">
        <v>2051</v>
      </c>
      <c r="S410" s="18" t="s">
        <v>304</v>
      </c>
      <c r="T410" s="18" t="s">
        <v>3264</v>
      </c>
      <c r="U410" s="18" t="s">
        <v>3264</v>
      </c>
      <c r="V410" s="18" t="s">
        <v>3264</v>
      </c>
      <c r="W410" s="18" t="s">
        <v>3264</v>
      </c>
      <c r="X410" s="18" t="s">
        <v>3264</v>
      </c>
      <c r="Y410" s="18" t="s">
        <v>3264</v>
      </c>
      <c r="Z410" s="18" t="s">
        <v>3257</v>
      </c>
      <c r="AA410" s="18" t="s">
        <v>3258</v>
      </c>
      <c r="AB410" s="18" t="s">
        <v>3264</v>
      </c>
      <c r="AC410" s="18" t="s">
        <v>3264</v>
      </c>
      <c r="AD410" s="18" t="s">
        <v>3261</v>
      </c>
      <c r="AE410" s="18" t="s">
        <v>3264</v>
      </c>
      <c r="AF410" s="18" t="s">
        <v>304</v>
      </c>
      <c r="AG410" s="18" t="s">
        <v>304</v>
      </c>
      <c r="AH410" s="18" t="s">
        <v>304</v>
      </c>
    </row>
    <row r="411" spans="2:34" ht="15.75" hidden="1" customHeight="1">
      <c r="B411" s="18" t="s">
        <v>1738</v>
      </c>
      <c r="C411" s="18" t="s">
        <v>128</v>
      </c>
      <c r="D411" s="18" t="s">
        <v>1782</v>
      </c>
      <c r="E411" s="18" t="s">
        <v>163</v>
      </c>
      <c r="F411" s="18" t="s">
        <v>1783</v>
      </c>
      <c r="G411" s="18" t="s">
        <v>164</v>
      </c>
      <c r="H411" s="18" t="s">
        <v>2052</v>
      </c>
      <c r="I411" s="18" t="s">
        <v>2053</v>
      </c>
      <c r="J411" s="18" t="s">
        <v>329</v>
      </c>
      <c r="K411" s="18" t="s">
        <v>1249</v>
      </c>
      <c r="L411" s="18" t="s">
        <v>2054</v>
      </c>
      <c r="M411" s="18" t="s">
        <v>304</v>
      </c>
      <c r="N411" s="18" t="s">
        <v>498</v>
      </c>
      <c r="O411" s="18" t="s">
        <v>304</v>
      </c>
      <c r="P411" s="18"/>
      <c r="Q411" s="18" t="s">
        <v>304</v>
      </c>
      <c r="R411" s="18" t="s">
        <v>2051</v>
      </c>
      <c r="S411" s="18" t="s">
        <v>304</v>
      </c>
      <c r="T411" s="18" t="s">
        <v>3264</v>
      </c>
      <c r="U411" s="18" t="s">
        <v>3264</v>
      </c>
      <c r="V411" s="18" t="s">
        <v>3253</v>
      </c>
      <c r="W411" s="18" t="s">
        <v>3254</v>
      </c>
      <c r="X411" s="18" t="s">
        <v>3255</v>
      </c>
      <c r="Y411" s="18" t="s">
        <v>3256</v>
      </c>
      <c r="Z411" s="18" t="s">
        <v>3257</v>
      </c>
      <c r="AA411" s="18" t="s">
        <v>3258</v>
      </c>
      <c r="AB411" s="18" t="s">
        <v>3264</v>
      </c>
      <c r="AC411" s="18" t="s">
        <v>3260</v>
      </c>
      <c r="AD411" s="18" t="s">
        <v>3261</v>
      </c>
      <c r="AE411" s="18" t="s">
        <v>3264</v>
      </c>
      <c r="AF411" s="18" t="s">
        <v>304</v>
      </c>
      <c r="AG411" s="18" t="s">
        <v>304</v>
      </c>
      <c r="AH411" s="18" t="s">
        <v>304</v>
      </c>
    </row>
    <row r="412" spans="2:34" ht="15.75" hidden="1" customHeight="1">
      <c r="B412" s="18" t="s">
        <v>1738</v>
      </c>
      <c r="C412" s="18" t="s">
        <v>128</v>
      </c>
      <c r="D412" s="18" t="s">
        <v>1782</v>
      </c>
      <c r="E412" s="18" t="s">
        <v>163</v>
      </c>
      <c r="F412" s="18" t="s">
        <v>1783</v>
      </c>
      <c r="G412" s="18" t="s">
        <v>164</v>
      </c>
      <c r="H412" s="18" t="s">
        <v>2055</v>
      </c>
      <c r="I412" s="18" t="s">
        <v>2056</v>
      </c>
      <c r="J412" s="18" t="s">
        <v>329</v>
      </c>
      <c r="K412" s="18" t="s">
        <v>1249</v>
      </c>
      <c r="L412" s="18" t="s">
        <v>2057</v>
      </c>
      <c r="M412" s="18" t="s">
        <v>304</v>
      </c>
      <c r="N412" s="18" t="s">
        <v>498</v>
      </c>
      <c r="O412" s="18" t="s">
        <v>304</v>
      </c>
      <c r="P412" s="18"/>
      <c r="Q412" s="18" t="s">
        <v>304</v>
      </c>
      <c r="R412" s="18" t="s">
        <v>2058</v>
      </c>
      <c r="S412" s="18" t="s">
        <v>304</v>
      </c>
      <c r="T412" s="18" t="s">
        <v>3264</v>
      </c>
      <c r="U412" s="18" t="s">
        <v>3264</v>
      </c>
      <c r="V412" s="18" t="s">
        <v>3264</v>
      </c>
      <c r="W412" s="18" t="s">
        <v>3264</v>
      </c>
      <c r="X412" s="18" t="s">
        <v>3264</v>
      </c>
      <c r="Y412" s="18" t="s">
        <v>3264</v>
      </c>
      <c r="Z412" s="18" t="s">
        <v>3257</v>
      </c>
      <c r="AA412" s="18" t="s">
        <v>3258</v>
      </c>
      <c r="AB412" s="18" t="s">
        <v>3264</v>
      </c>
      <c r="AC412" s="18" t="s">
        <v>3264</v>
      </c>
      <c r="AD412" s="18" t="s">
        <v>3261</v>
      </c>
      <c r="AE412" s="18" t="s">
        <v>3264</v>
      </c>
      <c r="AF412" s="18" t="s">
        <v>304</v>
      </c>
      <c r="AG412" s="18" t="s">
        <v>304</v>
      </c>
      <c r="AH412" s="18" t="s">
        <v>304</v>
      </c>
    </row>
    <row r="413" spans="2:34" ht="15.75" hidden="1" customHeight="1">
      <c r="B413" s="18" t="s">
        <v>1738</v>
      </c>
      <c r="C413" s="18" t="s">
        <v>128</v>
      </c>
      <c r="D413" s="18" t="s">
        <v>1782</v>
      </c>
      <c r="E413" s="18" t="s">
        <v>163</v>
      </c>
      <c r="F413" s="18" t="s">
        <v>1783</v>
      </c>
      <c r="G413" s="18" t="s">
        <v>164</v>
      </c>
      <c r="H413" s="18" t="s">
        <v>2059</v>
      </c>
      <c r="I413" s="18" t="s">
        <v>2060</v>
      </c>
      <c r="J413" s="18" t="s">
        <v>329</v>
      </c>
      <c r="K413" s="18" t="s">
        <v>1249</v>
      </c>
      <c r="L413" s="18" t="s">
        <v>2061</v>
      </c>
      <c r="M413" s="18" t="s">
        <v>304</v>
      </c>
      <c r="N413" s="18" t="s">
        <v>498</v>
      </c>
      <c r="O413" s="18" t="s">
        <v>304</v>
      </c>
      <c r="P413" s="18"/>
      <c r="Q413" s="18" t="s">
        <v>304</v>
      </c>
      <c r="R413" s="18" t="s">
        <v>2058</v>
      </c>
      <c r="S413" s="18" t="s">
        <v>304</v>
      </c>
      <c r="T413" s="18" t="s">
        <v>3264</v>
      </c>
      <c r="U413" s="18" t="s">
        <v>3264</v>
      </c>
      <c r="V413" s="18" t="s">
        <v>3253</v>
      </c>
      <c r="W413" s="18" t="s">
        <v>3254</v>
      </c>
      <c r="X413" s="18" t="s">
        <v>3255</v>
      </c>
      <c r="Y413" s="18" t="s">
        <v>3256</v>
      </c>
      <c r="Z413" s="18" t="s">
        <v>3264</v>
      </c>
      <c r="AA413" s="18" t="s">
        <v>3264</v>
      </c>
      <c r="AB413" s="18" t="s">
        <v>3264</v>
      </c>
      <c r="AC413" s="18" t="s">
        <v>3260</v>
      </c>
      <c r="AD413" s="18" t="s">
        <v>3264</v>
      </c>
      <c r="AE413" s="18" t="s">
        <v>3264</v>
      </c>
      <c r="AF413" s="18" t="s">
        <v>304</v>
      </c>
      <c r="AG413" s="18" t="s">
        <v>304</v>
      </c>
      <c r="AH413" s="18" t="s">
        <v>304</v>
      </c>
    </row>
    <row r="414" spans="2:34" ht="15.75" hidden="1" customHeight="1">
      <c r="B414" s="18" t="s">
        <v>1738</v>
      </c>
      <c r="C414" s="18" t="s">
        <v>128</v>
      </c>
      <c r="D414" s="18" t="s">
        <v>1782</v>
      </c>
      <c r="E414" s="18" t="s">
        <v>163</v>
      </c>
      <c r="F414" s="18" t="s">
        <v>1783</v>
      </c>
      <c r="G414" s="18" t="s">
        <v>164</v>
      </c>
      <c r="H414" s="18" t="s">
        <v>2063</v>
      </c>
      <c r="I414" s="18" t="s">
        <v>2064</v>
      </c>
      <c r="J414" s="18" t="s">
        <v>329</v>
      </c>
      <c r="K414" s="18" t="s">
        <v>1249</v>
      </c>
      <c r="L414" s="18" t="s">
        <v>2065</v>
      </c>
      <c r="M414" s="18" t="s">
        <v>304</v>
      </c>
      <c r="N414" s="18" t="s">
        <v>498</v>
      </c>
      <c r="O414" s="18" t="s">
        <v>304</v>
      </c>
      <c r="P414" s="18"/>
      <c r="Q414" s="18" t="s">
        <v>304</v>
      </c>
      <c r="R414" s="18" t="s">
        <v>2066</v>
      </c>
      <c r="S414" s="18" t="s">
        <v>304</v>
      </c>
      <c r="T414" s="18" t="s">
        <v>3264</v>
      </c>
      <c r="U414" s="18" t="s">
        <v>3264</v>
      </c>
      <c r="V414" s="18" t="s">
        <v>3264</v>
      </c>
      <c r="W414" s="18" t="s">
        <v>3264</v>
      </c>
      <c r="X414" s="18" t="s">
        <v>3264</v>
      </c>
      <c r="Y414" s="18" t="s">
        <v>3264</v>
      </c>
      <c r="Z414" s="18" t="s">
        <v>3257</v>
      </c>
      <c r="AA414" s="18" t="s">
        <v>3258</v>
      </c>
      <c r="AB414" s="18" t="s">
        <v>3264</v>
      </c>
      <c r="AC414" s="18" t="s">
        <v>3264</v>
      </c>
      <c r="AD414" s="18" t="s">
        <v>3261</v>
      </c>
      <c r="AE414" s="18" t="s">
        <v>3264</v>
      </c>
      <c r="AF414" s="18" t="s">
        <v>304</v>
      </c>
      <c r="AG414" s="18" t="s">
        <v>304</v>
      </c>
      <c r="AH414" s="18" t="s">
        <v>304</v>
      </c>
    </row>
    <row r="415" spans="2:34" ht="15.75" hidden="1" customHeight="1">
      <c r="B415" s="18" t="s">
        <v>1738</v>
      </c>
      <c r="C415" s="18" t="s">
        <v>128</v>
      </c>
      <c r="D415" s="18" t="s">
        <v>1782</v>
      </c>
      <c r="E415" s="18" t="s">
        <v>163</v>
      </c>
      <c r="F415" s="18" t="s">
        <v>1783</v>
      </c>
      <c r="G415" s="18" t="s">
        <v>164</v>
      </c>
      <c r="H415" s="18" t="s">
        <v>2067</v>
      </c>
      <c r="I415" s="18" t="s">
        <v>2068</v>
      </c>
      <c r="J415" s="18" t="s">
        <v>329</v>
      </c>
      <c r="K415" s="18" t="s">
        <v>1249</v>
      </c>
      <c r="L415" s="18" t="s">
        <v>2069</v>
      </c>
      <c r="M415" s="18" t="s">
        <v>304</v>
      </c>
      <c r="N415" s="18" t="s">
        <v>498</v>
      </c>
      <c r="O415" s="18" t="s">
        <v>304</v>
      </c>
      <c r="P415" s="18"/>
      <c r="Q415" s="18" t="s">
        <v>304</v>
      </c>
      <c r="R415" s="18" t="s">
        <v>2051</v>
      </c>
      <c r="S415" s="18" t="s">
        <v>304</v>
      </c>
      <c r="T415" s="18" t="s">
        <v>3264</v>
      </c>
      <c r="U415" s="18" t="s">
        <v>3264</v>
      </c>
      <c r="V415" s="18" t="s">
        <v>3253</v>
      </c>
      <c r="W415" s="18" t="s">
        <v>3254</v>
      </c>
      <c r="X415" s="18" t="s">
        <v>3255</v>
      </c>
      <c r="Y415" s="18" t="s">
        <v>3256</v>
      </c>
      <c r="Z415" s="18" t="s">
        <v>3257</v>
      </c>
      <c r="AA415" s="18" t="s">
        <v>3258</v>
      </c>
      <c r="AB415" s="18" t="s">
        <v>3264</v>
      </c>
      <c r="AC415" s="18" t="s">
        <v>3260</v>
      </c>
      <c r="AD415" s="18" t="s">
        <v>3261</v>
      </c>
      <c r="AE415" s="18" t="s">
        <v>3264</v>
      </c>
      <c r="AF415" s="18" t="s">
        <v>304</v>
      </c>
      <c r="AG415" s="18" t="s">
        <v>304</v>
      </c>
      <c r="AH415" s="18" t="s">
        <v>304</v>
      </c>
    </row>
    <row r="416" spans="2:34" ht="15.75" hidden="1" customHeight="1">
      <c r="B416" s="18" t="s">
        <v>1738</v>
      </c>
      <c r="C416" s="18" t="s">
        <v>128</v>
      </c>
      <c r="D416" s="18" t="s">
        <v>1782</v>
      </c>
      <c r="E416" s="18" t="s">
        <v>163</v>
      </c>
      <c r="F416" s="18" t="s">
        <v>1783</v>
      </c>
      <c r="G416" s="18" t="s">
        <v>164</v>
      </c>
      <c r="H416" s="18" t="s">
        <v>2070</v>
      </c>
      <c r="I416" s="18" t="s">
        <v>2071</v>
      </c>
      <c r="J416" s="18" t="s">
        <v>329</v>
      </c>
      <c r="K416" s="18" t="s">
        <v>1249</v>
      </c>
      <c r="L416" s="18" t="s">
        <v>2072</v>
      </c>
      <c r="M416" s="18" t="s">
        <v>304</v>
      </c>
      <c r="N416" s="18" t="s">
        <v>498</v>
      </c>
      <c r="O416" s="18" t="s">
        <v>304</v>
      </c>
      <c r="P416" s="18"/>
      <c r="Q416" s="18" t="s">
        <v>304</v>
      </c>
      <c r="R416" s="18" t="s">
        <v>2073</v>
      </c>
      <c r="S416" s="18" t="s">
        <v>304</v>
      </c>
      <c r="T416" s="18" t="s">
        <v>3264</v>
      </c>
      <c r="U416" s="18" t="s">
        <v>3264</v>
      </c>
      <c r="V416" s="18" t="s">
        <v>3264</v>
      </c>
      <c r="W416" s="18" t="s">
        <v>3264</v>
      </c>
      <c r="X416" s="18" t="s">
        <v>3264</v>
      </c>
      <c r="Y416" s="18" t="s">
        <v>3264</v>
      </c>
      <c r="Z416" s="18" t="s">
        <v>3257</v>
      </c>
      <c r="AA416" s="18" t="s">
        <v>3258</v>
      </c>
      <c r="AB416" s="18" t="s">
        <v>3264</v>
      </c>
      <c r="AC416" s="18" t="s">
        <v>3264</v>
      </c>
      <c r="AD416" s="18" t="s">
        <v>3261</v>
      </c>
      <c r="AE416" s="18" t="s">
        <v>3264</v>
      </c>
      <c r="AF416" s="18" t="s">
        <v>304</v>
      </c>
      <c r="AG416" s="18" t="s">
        <v>304</v>
      </c>
      <c r="AH416" s="18" t="s">
        <v>304</v>
      </c>
    </row>
    <row r="417" spans="2:34" ht="15.75" hidden="1" customHeight="1">
      <c r="B417" s="18" t="s">
        <v>1738</v>
      </c>
      <c r="C417" s="18" t="s">
        <v>128</v>
      </c>
      <c r="D417" s="18" t="s">
        <v>1782</v>
      </c>
      <c r="E417" s="18" t="s">
        <v>163</v>
      </c>
      <c r="F417" s="18" t="s">
        <v>1783</v>
      </c>
      <c r="G417" s="18" t="s">
        <v>164</v>
      </c>
      <c r="H417" s="18" t="s">
        <v>2074</v>
      </c>
      <c r="I417" s="18" t="s">
        <v>2075</v>
      </c>
      <c r="J417" s="18" t="s">
        <v>329</v>
      </c>
      <c r="K417" s="18" t="s">
        <v>1249</v>
      </c>
      <c r="L417" s="18" t="s">
        <v>2076</v>
      </c>
      <c r="M417" s="18" t="s">
        <v>304</v>
      </c>
      <c r="N417" s="18" t="s">
        <v>498</v>
      </c>
      <c r="O417" s="18" t="s">
        <v>304</v>
      </c>
      <c r="P417" s="18"/>
      <c r="Q417" s="18" t="s">
        <v>304</v>
      </c>
      <c r="R417" s="18" t="s">
        <v>2077</v>
      </c>
      <c r="S417" s="18" t="s">
        <v>304</v>
      </c>
      <c r="T417" s="18" t="s">
        <v>3264</v>
      </c>
      <c r="U417" s="18" t="s">
        <v>3264</v>
      </c>
      <c r="V417" s="18" t="s">
        <v>3253</v>
      </c>
      <c r="W417" s="18" t="s">
        <v>3254</v>
      </c>
      <c r="X417" s="18" t="s">
        <v>3255</v>
      </c>
      <c r="Y417" s="18" t="s">
        <v>3256</v>
      </c>
      <c r="Z417" s="18" t="s">
        <v>3264</v>
      </c>
      <c r="AA417" s="18" t="s">
        <v>3264</v>
      </c>
      <c r="AB417" s="18" t="s">
        <v>3264</v>
      </c>
      <c r="AC417" s="18" t="s">
        <v>3260</v>
      </c>
      <c r="AD417" s="18" t="s">
        <v>3264</v>
      </c>
      <c r="AE417" s="18" t="s">
        <v>3264</v>
      </c>
      <c r="AF417" s="18" t="s">
        <v>304</v>
      </c>
      <c r="AG417" s="18" t="s">
        <v>304</v>
      </c>
      <c r="AH417" s="18" t="s">
        <v>304</v>
      </c>
    </row>
    <row r="418" spans="2:34" ht="15.75" hidden="1" customHeight="1">
      <c r="B418" s="18" t="s">
        <v>1738</v>
      </c>
      <c r="C418" s="18" t="s">
        <v>128</v>
      </c>
      <c r="D418" s="18" t="s">
        <v>1782</v>
      </c>
      <c r="E418" s="18" t="s">
        <v>163</v>
      </c>
      <c r="F418" s="18" t="s">
        <v>1783</v>
      </c>
      <c r="G418" s="18" t="s">
        <v>164</v>
      </c>
      <c r="H418" s="18" t="s">
        <v>2078</v>
      </c>
      <c r="I418" s="18" t="s">
        <v>2079</v>
      </c>
      <c r="J418" s="18" t="s">
        <v>329</v>
      </c>
      <c r="K418" s="18" t="s">
        <v>1249</v>
      </c>
      <c r="L418" s="18" t="s">
        <v>2080</v>
      </c>
      <c r="M418" s="18" t="s">
        <v>304</v>
      </c>
      <c r="N418" s="18" t="s">
        <v>498</v>
      </c>
      <c r="O418" s="18" t="s">
        <v>304</v>
      </c>
      <c r="P418" s="18"/>
      <c r="Q418" s="18" t="s">
        <v>304</v>
      </c>
      <c r="R418" s="18" t="s">
        <v>2081</v>
      </c>
      <c r="S418" s="18" t="s">
        <v>304</v>
      </c>
      <c r="T418" s="18" t="s">
        <v>3264</v>
      </c>
      <c r="U418" s="18" t="s">
        <v>3264</v>
      </c>
      <c r="V418" s="18" t="s">
        <v>3264</v>
      </c>
      <c r="W418" s="18" t="s">
        <v>3264</v>
      </c>
      <c r="X418" s="18" t="s">
        <v>3255</v>
      </c>
      <c r="Y418" s="18" t="s">
        <v>3256</v>
      </c>
      <c r="Z418" s="18" t="s">
        <v>3257</v>
      </c>
      <c r="AA418" s="18" t="s">
        <v>3258</v>
      </c>
      <c r="AB418" s="18" t="s">
        <v>3264</v>
      </c>
      <c r="AC418" s="18" t="s">
        <v>3260</v>
      </c>
      <c r="AD418" s="18" t="s">
        <v>3261</v>
      </c>
      <c r="AE418" s="18" t="s">
        <v>3264</v>
      </c>
      <c r="AF418" s="18" t="s">
        <v>304</v>
      </c>
      <c r="AG418" s="18" t="s">
        <v>304</v>
      </c>
      <c r="AH418" s="18" t="s">
        <v>304</v>
      </c>
    </row>
    <row r="419" spans="2:34" ht="15.75" hidden="1" customHeight="1">
      <c r="B419" s="18" t="s">
        <v>1738</v>
      </c>
      <c r="C419" s="18" t="s">
        <v>128</v>
      </c>
      <c r="D419" s="18" t="s">
        <v>1782</v>
      </c>
      <c r="E419" s="18" t="s">
        <v>163</v>
      </c>
      <c r="F419" s="18" t="s">
        <v>1783</v>
      </c>
      <c r="G419" s="18" t="s">
        <v>164</v>
      </c>
      <c r="H419" s="18" t="s">
        <v>2082</v>
      </c>
      <c r="I419" s="18" t="s">
        <v>2083</v>
      </c>
      <c r="J419" s="18" t="s">
        <v>329</v>
      </c>
      <c r="K419" s="18" t="s">
        <v>1249</v>
      </c>
      <c r="L419" s="18" t="s">
        <v>2084</v>
      </c>
      <c r="M419" s="18" t="s">
        <v>304</v>
      </c>
      <c r="N419" s="18" t="s">
        <v>498</v>
      </c>
      <c r="O419" s="18" t="s">
        <v>304</v>
      </c>
      <c r="P419" s="18"/>
      <c r="Q419" s="18" t="s">
        <v>304</v>
      </c>
      <c r="R419" s="18" t="s">
        <v>2077</v>
      </c>
      <c r="S419" s="18" t="s">
        <v>304</v>
      </c>
      <c r="T419" s="18" t="s">
        <v>3264</v>
      </c>
      <c r="U419" s="18" t="s">
        <v>3264</v>
      </c>
      <c r="V419" s="18" t="s">
        <v>3264</v>
      </c>
      <c r="W419" s="18" t="s">
        <v>3264</v>
      </c>
      <c r="X419" s="18" t="s">
        <v>3255</v>
      </c>
      <c r="Y419" s="18" t="s">
        <v>3256</v>
      </c>
      <c r="Z419" s="18" t="s">
        <v>3257</v>
      </c>
      <c r="AA419" s="18" t="s">
        <v>3258</v>
      </c>
      <c r="AB419" s="18" t="s">
        <v>3264</v>
      </c>
      <c r="AC419" s="18" t="s">
        <v>3260</v>
      </c>
      <c r="AD419" s="18" t="s">
        <v>3261</v>
      </c>
      <c r="AE419" s="18" t="s">
        <v>3264</v>
      </c>
      <c r="AF419" s="18" t="s">
        <v>304</v>
      </c>
      <c r="AG419" s="18" t="s">
        <v>304</v>
      </c>
      <c r="AH419" s="18" t="s">
        <v>304</v>
      </c>
    </row>
    <row r="420" spans="2:34" ht="15.75" hidden="1" customHeight="1">
      <c r="B420" s="18" t="s">
        <v>1738</v>
      </c>
      <c r="C420" s="18" t="s">
        <v>128</v>
      </c>
      <c r="D420" s="18" t="s">
        <v>1782</v>
      </c>
      <c r="E420" s="18" t="s">
        <v>163</v>
      </c>
      <c r="F420" s="18" t="s">
        <v>1783</v>
      </c>
      <c r="G420" s="18" t="s">
        <v>164</v>
      </c>
      <c r="H420" s="18" t="s">
        <v>2085</v>
      </c>
      <c r="I420" s="18" t="s">
        <v>2086</v>
      </c>
      <c r="J420" s="18" t="s">
        <v>329</v>
      </c>
      <c r="K420" s="18" t="s">
        <v>1249</v>
      </c>
      <c r="L420" s="18" t="s">
        <v>2087</v>
      </c>
      <c r="M420" s="18" t="s">
        <v>304</v>
      </c>
      <c r="N420" s="18" t="s">
        <v>498</v>
      </c>
      <c r="O420" s="18" t="s">
        <v>304</v>
      </c>
      <c r="P420" s="18"/>
      <c r="Q420" s="18" t="s">
        <v>304</v>
      </c>
      <c r="R420" s="18" t="s">
        <v>2088</v>
      </c>
      <c r="S420" s="18" t="s">
        <v>304</v>
      </c>
      <c r="T420" s="18" t="s">
        <v>3264</v>
      </c>
      <c r="U420" s="18" t="s">
        <v>3264</v>
      </c>
      <c r="V420" s="18" t="s">
        <v>3264</v>
      </c>
      <c r="W420" s="18" t="s">
        <v>3264</v>
      </c>
      <c r="X420" s="18" t="s">
        <v>3264</v>
      </c>
      <c r="Y420" s="18" t="s">
        <v>3264</v>
      </c>
      <c r="Z420" s="18" t="s">
        <v>3257</v>
      </c>
      <c r="AA420" s="18" t="s">
        <v>3258</v>
      </c>
      <c r="AB420" s="18" t="s">
        <v>3264</v>
      </c>
      <c r="AC420" s="18" t="s">
        <v>3264</v>
      </c>
      <c r="AD420" s="18" t="s">
        <v>3261</v>
      </c>
      <c r="AE420" s="18" t="s">
        <v>3264</v>
      </c>
      <c r="AF420" s="18" t="s">
        <v>304</v>
      </c>
      <c r="AG420" s="18" t="s">
        <v>304</v>
      </c>
      <c r="AH420" s="18" t="s">
        <v>304</v>
      </c>
    </row>
    <row r="421" spans="2:34" ht="15.75" hidden="1" customHeight="1">
      <c r="B421" s="18" t="s">
        <v>634</v>
      </c>
      <c r="C421" s="18" t="s">
        <v>34</v>
      </c>
      <c r="D421" s="18" t="s">
        <v>1058</v>
      </c>
      <c r="E421" s="18" t="s">
        <v>35</v>
      </c>
      <c r="F421" s="18" t="s">
        <v>1059</v>
      </c>
      <c r="G421" s="18" t="s">
        <v>36</v>
      </c>
      <c r="H421" s="18" t="s">
        <v>1060</v>
      </c>
      <c r="I421" s="18" t="s">
        <v>1061</v>
      </c>
      <c r="J421" s="18" t="s">
        <v>301</v>
      </c>
      <c r="K421" s="18" t="s">
        <v>302</v>
      </c>
      <c r="L421" s="18" t="s">
        <v>1062</v>
      </c>
      <c r="M421" s="18" t="s">
        <v>304</v>
      </c>
      <c r="N421" s="18" t="s">
        <v>1063</v>
      </c>
      <c r="O421" s="18" t="s">
        <v>304</v>
      </c>
      <c r="P421" s="18"/>
      <c r="Q421" s="18" t="s">
        <v>304</v>
      </c>
      <c r="R421" s="18" t="s">
        <v>838</v>
      </c>
      <c r="S421" s="18" t="s">
        <v>304</v>
      </c>
      <c r="T421" s="18" t="s">
        <v>3264</v>
      </c>
      <c r="U421" s="18" t="s">
        <v>3264</v>
      </c>
      <c r="V421" s="18" t="s">
        <v>3264</v>
      </c>
      <c r="W421" s="18" t="s">
        <v>3264</v>
      </c>
      <c r="X421" s="18" t="s">
        <v>3264</v>
      </c>
      <c r="Y421" s="18" t="s">
        <v>3264</v>
      </c>
      <c r="Z421" s="18" t="s">
        <v>3264</v>
      </c>
      <c r="AA421" s="18" t="s">
        <v>3264</v>
      </c>
      <c r="AB421" s="18" t="s">
        <v>3264</v>
      </c>
      <c r="AC421" s="18" t="s">
        <v>3264</v>
      </c>
      <c r="AD421" s="18" t="s">
        <v>3264</v>
      </c>
      <c r="AE421" s="18" t="s">
        <v>3262</v>
      </c>
      <c r="AF421" s="18" t="s">
        <v>304</v>
      </c>
      <c r="AG421" s="18" t="s">
        <v>304</v>
      </c>
      <c r="AH421" s="18" t="s">
        <v>304</v>
      </c>
    </row>
    <row r="422" spans="2:34" ht="15.75" hidden="1" customHeight="1">
      <c r="B422" s="18" t="s">
        <v>634</v>
      </c>
      <c r="C422" s="18" t="s">
        <v>34</v>
      </c>
      <c r="D422" s="18" t="s">
        <v>1058</v>
      </c>
      <c r="E422" s="18" t="s">
        <v>35</v>
      </c>
      <c r="F422" s="18" t="s">
        <v>1059</v>
      </c>
      <c r="G422" s="18" t="s">
        <v>36</v>
      </c>
      <c r="H422" s="18" t="s">
        <v>1065</v>
      </c>
      <c r="I422" s="18" t="s">
        <v>1066</v>
      </c>
      <c r="J422" s="18" t="s">
        <v>301</v>
      </c>
      <c r="K422" s="18" t="s">
        <v>302</v>
      </c>
      <c r="L422" s="18" t="s">
        <v>1067</v>
      </c>
      <c r="M422" s="18" t="s">
        <v>304</v>
      </c>
      <c r="N422" s="18" t="s">
        <v>1068</v>
      </c>
      <c r="O422" s="18" t="s">
        <v>304</v>
      </c>
      <c r="P422" s="18"/>
      <c r="Q422" s="18" t="s">
        <v>304</v>
      </c>
      <c r="R422" s="18" t="s">
        <v>838</v>
      </c>
      <c r="S422" s="18" t="s">
        <v>304</v>
      </c>
      <c r="T422" s="18" t="s">
        <v>3264</v>
      </c>
      <c r="U422" s="18" t="s">
        <v>3264</v>
      </c>
      <c r="V422" s="18" t="s">
        <v>3264</v>
      </c>
      <c r="W422" s="18" t="s">
        <v>3264</v>
      </c>
      <c r="X422" s="18" t="s">
        <v>3264</v>
      </c>
      <c r="Y422" s="18" t="s">
        <v>3264</v>
      </c>
      <c r="Z422" s="18" t="s">
        <v>3264</v>
      </c>
      <c r="AA422" s="18" t="s">
        <v>3264</v>
      </c>
      <c r="AB422" s="18" t="s">
        <v>3264</v>
      </c>
      <c r="AC422" s="18" t="s">
        <v>3264</v>
      </c>
      <c r="AD422" s="18" t="s">
        <v>3264</v>
      </c>
      <c r="AE422" s="18" t="s">
        <v>3262</v>
      </c>
      <c r="AF422" s="18" t="s">
        <v>304</v>
      </c>
      <c r="AG422" s="18" t="s">
        <v>304</v>
      </c>
      <c r="AH422" s="18" t="s">
        <v>304</v>
      </c>
    </row>
    <row r="423" spans="2:34" ht="15.75" hidden="1" customHeight="1">
      <c r="B423" s="18" t="s">
        <v>634</v>
      </c>
      <c r="C423" s="18" t="s">
        <v>34</v>
      </c>
      <c r="D423" s="18" t="s">
        <v>1058</v>
      </c>
      <c r="E423" s="18" t="s">
        <v>35</v>
      </c>
      <c r="F423" s="18" t="s">
        <v>1059</v>
      </c>
      <c r="G423" s="18" t="s">
        <v>36</v>
      </c>
      <c r="H423" s="18" t="s">
        <v>1069</v>
      </c>
      <c r="I423" s="18" t="s">
        <v>1070</v>
      </c>
      <c r="J423" s="18" t="s">
        <v>301</v>
      </c>
      <c r="K423" s="18" t="s">
        <v>302</v>
      </c>
      <c r="L423" s="18" t="s">
        <v>1071</v>
      </c>
      <c r="M423" s="18" t="s">
        <v>304</v>
      </c>
      <c r="N423" s="18" t="s">
        <v>1072</v>
      </c>
      <c r="O423" s="18" t="s">
        <v>304</v>
      </c>
      <c r="P423" s="18"/>
      <c r="Q423" s="18" t="s">
        <v>304</v>
      </c>
      <c r="R423" s="18" t="s">
        <v>838</v>
      </c>
      <c r="S423" s="18" t="s">
        <v>304</v>
      </c>
      <c r="T423" s="18" t="s">
        <v>3264</v>
      </c>
      <c r="U423" s="18" t="s">
        <v>3264</v>
      </c>
      <c r="V423" s="18" t="s">
        <v>3264</v>
      </c>
      <c r="W423" s="18" t="s">
        <v>3264</v>
      </c>
      <c r="X423" s="18" t="s">
        <v>3264</v>
      </c>
      <c r="Y423" s="18" t="s">
        <v>3264</v>
      </c>
      <c r="Z423" s="18" t="s">
        <v>3264</v>
      </c>
      <c r="AA423" s="18" t="s">
        <v>3264</v>
      </c>
      <c r="AB423" s="18" t="s">
        <v>3264</v>
      </c>
      <c r="AC423" s="18" t="s">
        <v>3264</v>
      </c>
      <c r="AD423" s="18" t="s">
        <v>3264</v>
      </c>
      <c r="AE423" s="18" t="s">
        <v>3262</v>
      </c>
      <c r="AF423" s="18" t="s">
        <v>304</v>
      </c>
      <c r="AG423" s="18" t="s">
        <v>304</v>
      </c>
      <c r="AH423" s="18" t="s">
        <v>304</v>
      </c>
    </row>
    <row r="424" spans="2:34" ht="15.75" hidden="1" customHeight="1">
      <c r="B424" s="18" t="s">
        <v>634</v>
      </c>
      <c r="C424" s="18" t="s">
        <v>34</v>
      </c>
      <c r="D424" s="18" t="s">
        <v>1073</v>
      </c>
      <c r="E424" s="18" t="s">
        <v>37</v>
      </c>
      <c r="F424" s="18" t="s">
        <v>1074</v>
      </c>
      <c r="G424" s="18" t="s">
        <v>38</v>
      </c>
      <c r="H424" s="18" t="s">
        <v>1075</v>
      </c>
      <c r="I424" s="18" t="s">
        <v>1076</v>
      </c>
      <c r="J424" s="18" t="s">
        <v>329</v>
      </c>
      <c r="K424" s="18" t="s">
        <v>1077</v>
      </c>
      <c r="L424" s="18" t="s">
        <v>1078</v>
      </c>
      <c r="M424" s="18" t="s">
        <v>304</v>
      </c>
      <c r="N424" s="18"/>
      <c r="O424" s="18" t="s">
        <v>304</v>
      </c>
      <c r="P424" s="18" t="s">
        <v>651</v>
      </c>
      <c r="Q424" s="18" t="s">
        <v>304</v>
      </c>
      <c r="R424" s="18" t="s">
        <v>1080</v>
      </c>
      <c r="S424" s="18" t="s">
        <v>304</v>
      </c>
      <c r="T424" s="18" t="s">
        <v>3251</v>
      </c>
      <c r="U424" s="18" t="s">
        <v>3252</v>
      </c>
      <c r="V424" s="18" t="s">
        <v>3253</v>
      </c>
      <c r="W424" s="18" t="s">
        <v>3254</v>
      </c>
      <c r="X424" s="18" t="s">
        <v>3255</v>
      </c>
      <c r="Y424" s="18" t="s">
        <v>3256</v>
      </c>
      <c r="Z424" s="18" t="s">
        <v>3257</v>
      </c>
      <c r="AA424" s="18" t="s">
        <v>3258</v>
      </c>
      <c r="AB424" s="18" t="s">
        <v>3264</v>
      </c>
      <c r="AC424" s="18" t="s">
        <v>3260</v>
      </c>
      <c r="AD424" s="18" t="s">
        <v>3261</v>
      </c>
      <c r="AE424" s="18" t="s">
        <v>3264</v>
      </c>
      <c r="AF424" s="18" t="s">
        <v>304</v>
      </c>
      <c r="AG424" s="18" t="s">
        <v>304</v>
      </c>
      <c r="AH424" s="18" t="s">
        <v>304</v>
      </c>
    </row>
    <row r="425" spans="2:34" ht="15.75" hidden="1" customHeight="1">
      <c r="B425" s="18" t="s">
        <v>1738</v>
      </c>
      <c r="C425" s="18" t="s">
        <v>128</v>
      </c>
      <c r="D425" s="18" t="s">
        <v>1739</v>
      </c>
      <c r="E425" s="18" t="s">
        <v>143</v>
      </c>
      <c r="F425" s="18" t="s">
        <v>1740</v>
      </c>
      <c r="G425" s="18" t="s">
        <v>144</v>
      </c>
      <c r="H425" s="18" t="s">
        <v>2089</v>
      </c>
      <c r="I425" s="18" t="s">
        <v>2090</v>
      </c>
      <c r="J425" s="18" t="s">
        <v>329</v>
      </c>
      <c r="K425" s="18" t="s">
        <v>709</v>
      </c>
      <c r="L425" s="18" t="s">
        <v>2091</v>
      </c>
      <c r="M425" s="18" t="s">
        <v>304</v>
      </c>
      <c r="N425" s="18" t="s">
        <v>1744</v>
      </c>
      <c r="O425" s="18" t="s">
        <v>304</v>
      </c>
      <c r="P425" s="18"/>
      <c r="Q425" s="18" t="s">
        <v>304</v>
      </c>
      <c r="R425" s="18" t="s">
        <v>2092</v>
      </c>
      <c r="S425" s="18" t="s">
        <v>304</v>
      </c>
      <c r="T425" s="18" t="s">
        <v>3251</v>
      </c>
      <c r="U425" s="18" t="s">
        <v>3252</v>
      </c>
      <c r="V425" s="18" t="s">
        <v>3253</v>
      </c>
      <c r="W425" s="18" t="s">
        <v>3254</v>
      </c>
      <c r="X425" s="18" t="s">
        <v>3255</v>
      </c>
      <c r="Y425" s="18" t="s">
        <v>3256</v>
      </c>
      <c r="Z425" s="18" t="s">
        <v>3257</v>
      </c>
      <c r="AA425" s="18" t="s">
        <v>3258</v>
      </c>
      <c r="AB425" s="18" t="s">
        <v>3264</v>
      </c>
      <c r="AC425" s="18" t="s">
        <v>3260</v>
      </c>
      <c r="AD425" s="18" t="s">
        <v>3261</v>
      </c>
      <c r="AE425" s="18" t="s">
        <v>3264</v>
      </c>
      <c r="AF425" s="18" t="s">
        <v>304</v>
      </c>
      <c r="AG425" s="18" t="s">
        <v>304</v>
      </c>
      <c r="AH425" s="18" t="s">
        <v>304</v>
      </c>
    </row>
    <row r="426" spans="2:34" ht="15.75" hidden="1" customHeight="1">
      <c r="B426" s="18" t="s">
        <v>1738</v>
      </c>
      <c r="C426" s="18" t="s">
        <v>128</v>
      </c>
      <c r="D426" s="18" t="s">
        <v>1739</v>
      </c>
      <c r="E426" s="18" t="s">
        <v>143</v>
      </c>
      <c r="F426" s="18" t="s">
        <v>1740</v>
      </c>
      <c r="G426" s="18" t="s">
        <v>144</v>
      </c>
      <c r="H426" s="18" t="s">
        <v>2094</v>
      </c>
      <c r="I426" s="18" t="s">
        <v>2095</v>
      </c>
      <c r="J426" s="18" t="s">
        <v>329</v>
      </c>
      <c r="K426" s="18" t="s">
        <v>709</v>
      </c>
      <c r="L426" s="18" t="s">
        <v>2096</v>
      </c>
      <c r="M426" s="18" t="s">
        <v>304</v>
      </c>
      <c r="N426" s="18" t="s">
        <v>1744</v>
      </c>
      <c r="O426" s="18" t="s">
        <v>304</v>
      </c>
      <c r="P426" s="18"/>
      <c r="Q426" s="18" t="s">
        <v>304</v>
      </c>
      <c r="R426" s="18" t="s">
        <v>2097</v>
      </c>
      <c r="S426" s="18" t="s">
        <v>304</v>
      </c>
      <c r="T426" s="18" t="s">
        <v>3251</v>
      </c>
      <c r="U426" s="18" t="s">
        <v>3252</v>
      </c>
      <c r="V426" s="18" t="s">
        <v>3253</v>
      </c>
      <c r="W426" s="18" t="s">
        <v>3254</v>
      </c>
      <c r="X426" s="18" t="s">
        <v>3255</v>
      </c>
      <c r="Y426" s="18" t="s">
        <v>3256</v>
      </c>
      <c r="Z426" s="18" t="s">
        <v>3257</v>
      </c>
      <c r="AA426" s="18" t="s">
        <v>3258</v>
      </c>
      <c r="AB426" s="18" t="s">
        <v>3264</v>
      </c>
      <c r="AC426" s="18" t="s">
        <v>3260</v>
      </c>
      <c r="AD426" s="18" t="s">
        <v>3261</v>
      </c>
      <c r="AE426" s="18" t="s">
        <v>3264</v>
      </c>
      <c r="AF426" s="18" t="s">
        <v>304</v>
      </c>
      <c r="AG426" s="18" t="s">
        <v>304</v>
      </c>
      <c r="AH426" s="18" t="s">
        <v>304</v>
      </c>
    </row>
    <row r="427" spans="2:34" ht="15.75" hidden="1" customHeight="1">
      <c r="B427" s="18" t="s">
        <v>1738</v>
      </c>
      <c r="C427" s="18" t="s">
        <v>128</v>
      </c>
      <c r="D427" s="18" t="s">
        <v>1739</v>
      </c>
      <c r="E427" s="18" t="s">
        <v>143</v>
      </c>
      <c r="F427" s="18" t="s">
        <v>1740</v>
      </c>
      <c r="G427" s="18" t="s">
        <v>144</v>
      </c>
      <c r="H427" s="18" t="s">
        <v>2098</v>
      </c>
      <c r="I427" s="18" t="s">
        <v>2099</v>
      </c>
      <c r="J427" s="18" t="s">
        <v>329</v>
      </c>
      <c r="K427" s="18" t="s">
        <v>709</v>
      </c>
      <c r="L427" s="18" t="s">
        <v>2100</v>
      </c>
      <c r="M427" s="18" t="s">
        <v>304</v>
      </c>
      <c r="N427" s="18" t="s">
        <v>1744</v>
      </c>
      <c r="O427" s="18" t="s">
        <v>304</v>
      </c>
      <c r="P427" s="18"/>
      <c r="Q427" s="18" t="s">
        <v>304</v>
      </c>
      <c r="R427" s="18" t="s">
        <v>2101</v>
      </c>
      <c r="S427" s="18" t="s">
        <v>304</v>
      </c>
      <c r="T427" s="18" t="s">
        <v>3251</v>
      </c>
      <c r="U427" s="18" t="s">
        <v>3252</v>
      </c>
      <c r="V427" s="18" t="s">
        <v>3253</v>
      </c>
      <c r="W427" s="18" t="s">
        <v>3254</v>
      </c>
      <c r="X427" s="18" t="s">
        <v>3255</v>
      </c>
      <c r="Y427" s="18" t="s">
        <v>3256</v>
      </c>
      <c r="Z427" s="18" t="s">
        <v>3257</v>
      </c>
      <c r="AA427" s="18" t="s">
        <v>3258</v>
      </c>
      <c r="AB427" s="18" t="s">
        <v>3264</v>
      </c>
      <c r="AC427" s="18" t="s">
        <v>3260</v>
      </c>
      <c r="AD427" s="18" t="s">
        <v>3261</v>
      </c>
      <c r="AE427" s="18" t="s">
        <v>3264</v>
      </c>
      <c r="AF427" s="18" t="s">
        <v>304</v>
      </c>
      <c r="AG427" s="18" t="s">
        <v>304</v>
      </c>
      <c r="AH427" s="18" t="s">
        <v>304</v>
      </c>
    </row>
    <row r="428" spans="2:34" ht="15.75" hidden="1" customHeight="1">
      <c r="B428" s="18" t="s">
        <v>1738</v>
      </c>
      <c r="C428" s="18" t="s">
        <v>128</v>
      </c>
      <c r="D428" s="18" t="s">
        <v>1739</v>
      </c>
      <c r="E428" s="18" t="s">
        <v>143</v>
      </c>
      <c r="F428" s="18" t="s">
        <v>1740</v>
      </c>
      <c r="G428" s="18" t="s">
        <v>144</v>
      </c>
      <c r="H428" s="18" t="s">
        <v>2103</v>
      </c>
      <c r="I428" s="18" t="s">
        <v>2104</v>
      </c>
      <c r="J428" s="18" t="s">
        <v>329</v>
      </c>
      <c r="K428" s="18" t="s">
        <v>709</v>
      </c>
      <c r="L428" s="18" t="s">
        <v>2105</v>
      </c>
      <c r="M428" s="18" t="s">
        <v>304</v>
      </c>
      <c r="N428" s="18" t="s">
        <v>1744</v>
      </c>
      <c r="O428" s="18" t="s">
        <v>304</v>
      </c>
      <c r="P428" s="18"/>
      <c r="Q428" s="18" t="s">
        <v>304</v>
      </c>
      <c r="R428" s="18" t="s">
        <v>2106</v>
      </c>
      <c r="S428" s="18" t="s">
        <v>304</v>
      </c>
      <c r="T428" s="18" t="s">
        <v>3251</v>
      </c>
      <c r="U428" s="18" t="s">
        <v>3252</v>
      </c>
      <c r="V428" s="18" t="s">
        <v>3253</v>
      </c>
      <c r="W428" s="18" t="s">
        <v>3254</v>
      </c>
      <c r="X428" s="18" t="s">
        <v>3255</v>
      </c>
      <c r="Y428" s="18" t="s">
        <v>3256</v>
      </c>
      <c r="Z428" s="18" t="s">
        <v>3257</v>
      </c>
      <c r="AA428" s="18" t="s">
        <v>3258</v>
      </c>
      <c r="AB428" s="18" t="s">
        <v>3264</v>
      </c>
      <c r="AC428" s="18" t="s">
        <v>3260</v>
      </c>
      <c r="AD428" s="18" t="s">
        <v>3261</v>
      </c>
      <c r="AE428" s="18" t="s">
        <v>3264</v>
      </c>
      <c r="AF428" s="18" t="s">
        <v>304</v>
      </c>
      <c r="AG428" s="18" t="s">
        <v>304</v>
      </c>
      <c r="AH428" s="18" t="s">
        <v>304</v>
      </c>
    </row>
    <row r="429" spans="2:34" ht="15.75" hidden="1" customHeight="1">
      <c r="B429" s="18" t="s">
        <v>1738</v>
      </c>
      <c r="C429" s="18" t="s">
        <v>128</v>
      </c>
      <c r="D429" s="18" t="s">
        <v>1752</v>
      </c>
      <c r="E429" s="18" t="s">
        <v>145</v>
      </c>
      <c r="F429" s="18" t="s">
        <v>1753</v>
      </c>
      <c r="G429" s="18" t="s">
        <v>146</v>
      </c>
      <c r="H429" s="18" t="s">
        <v>2108</v>
      </c>
      <c r="I429" s="18" t="s">
        <v>2109</v>
      </c>
      <c r="J429" s="18" t="s">
        <v>329</v>
      </c>
      <c r="K429" s="18" t="s">
        <v>1756</v>
      </c>
      <c r="L429" s="18" t="s">
        <v>2110</v>
      </c>
      <c r="M429" s="18" t="s">
        <v>304</v>
      </c>
      <c r="N429" s="18" t="s">
        <v>1744</v>
      </c>
      <c r="O429" s="18" t="s">
        <v>304</v>
      </c>
      <c r="P429" s="18"/>
      <c r="Q429" s="18" t="s">
        <v>304</v>
      </c>
      <c r="R429" s="18" t="s">
        <v>2111</v>
      </c>
      <c r="S429" s="18" t="s">
        <v>304</v>
      </c>
      <c r="T429" s="18" t="s">
        <v>3251</v>
      </c>
      <c r="U429" s="18" t="s">
        <v>3252</v>
      </c>
      <c r="V429" s="18" t="s">
        <v>3253</v>
      </c>
      <c r="W429" s="18" t="s">
        <v>3254</v>
      </c>
      <c r="X429" s="18" t="s">
        <v>3255</v>
      </c>
      <c r="Y429" s="18" t="s">
        <v>3256</v>
      </c>
      <c r="Z429" s="18" t="s">
        <v>3257</v>
      </c>
      <c r="AA429" s="18" t="s">
        <v>3258</v>
      </c>
      <c r="AB429" s="18" t="s">
        <v>3264</v>
      </c>
      <c r="AC429" s="18" t="s">
        <v>3260</v>
      </c>
      <c r="AD429" s="18" t="s">
        <v>3261</v>
      </c>
      <c r="AE429" s="18" t="s">
        <v>3264</v>
      </c>
      <c r="AF429" s="18" t="s">
        <v>304</v>
      </c>
      <c r="AG429" s="18" t="s">
        <v>304</v>
      </c>
      <c r="AH429" s="18" t="s">
        <v>304</v>
      </c>
    </row>
    <row r="430" spans="2:34" ht="15.75" hidden="1" customHeight="1">
      <c r="B430" s="18" t="s">
        <v>1738</v>
      </c>
      <c r="C430" s="18" t="s">
        <v>128</v>
      </c>
      <c r="D430" s="18" t="s">
        <v>1752</v>
      </c>
      <c r="E430" s="18" t="s">
        <v>145</v>
      </c>
      <c r="F430" s="18" t="s">
        <v>1753</v>
      </c>
      <c r="G430" s="18" t="s">
        <v>146</v>
      </c>
      <c r="H430" s="18" t="s">
        <v>2112</v>
      </c>
      <c r="I430" s="18" t="s">
        <v>2113</v>
      </c>
      <c r="J430" s="18" t="s">
        <v>329</v>
      </c>
      <c r="K430" s="18" t="s">
        <v>1756</v>
      </c>
      <c r="L430" s="18" t="s">
        <v>2114</v>
      </c>
      <c r="M430" s="18" t="s">
        <v>304</v>
      </c>
      <c r="N430" s="18" t="s">
        <v>1744</v>
      </c>
      <c r="O430" s="18" t="s">
        <v>304</v>
      </c>
      <c r="P430" s="18"/>
      <c r="Q430" s="18" t="s">
        <v>304</v>
      </c>
      <c r="R430" s="18" t="s">
        <v>2115</v>
      </c>
      <c r="S430" s="18" t="s">
        <v>304</v>
      </c>
      <c r="T430" s="18" t="s">
        <v>3251</v>
      </c>
      <c r="U430" s="18" t="s">
        <v>3252</v>
      </c>
      <c r="V430" s="18" t="s">
        <v>3253</v>
      </c>
      <c r="W430" s="18" t="s">
        <v>3254</v>
      </c>
      <c r="X430" s="18" t="s">
        <v>3255</v>
      </c>
      <c r="Y430" s="18" t="s">
        <v>3256</v>
      </c>
      <c r="Z430" s="18" t="s">
        <v>3257</v>
      </c>
      <c r="AA430" s="18" t="s">
        <v>3258</v>
      </c>
      <c r="AB430" s="18" t="s">
        <v>3264</v>
      </c>
      <c r="AC430" s="18" t="s">
        <v>3260</v>
      </c>
      <c r="AD430" s="18" t="s">
        <v>3261</v>
      </c>
      <c r="AE430" s="18" t="s">
        <v>3264</v>
      </c>
      <c r="AF430" s="18" t="s">
        <v>304</v>
      </c>
      <c r="AG430" s="18" t="s">
        <v>304</v>
      </c>
      <c r="AH430" s="18" t="s">
        <v>304</v>
      </c>
    </row>
    <row r="431" spans="2:34" ht="15.75" hidden="1" customHeight="1">
      <c r="B431" s="18" t="s">
        <v>1738</v>
      </c>
      <c r="C431" s="18" t="s">
        <v>128</v>
      </c>
      <c r="D431" s="18" t="s">
        <v>1752</v>
      </c>
      <c r="E431" s="18" t="s">
        <v>145</v>
      </c>
      <c r="F431" s="18" t="s">
        <v>1753</v>
      </c>
      <c r="G431" s="18" t="s">
        <v>146</v>
      </c>
      <c r="H431" s="18" t="s">
        <v>2116</v>
      </c>
      <c r="I431" s="18" t="s">
        <v>2117</v>
      </c>
      <c r="J431" s="18" t="s">
        <v>329</v>
      </c>
      <c r="K431" s="18" t="s">
        <v>1756</v>
      </c>
      <c r="L431" s="18" t="s">
        <v>2118</v>
      </c>
      <c r="M431" s="18" t="s">
        <v>304</v>
      </c>
      <c r="N431" s="18" t="s">
        <v>1744</v>
      </c>
      <c r="O431" s="18" t="s">
        <v>304</v>
      </c>
      <c r="P431" s="18"/>
      <c r="Q431" s="18" t="s">
        <v>304</v>
      </c>
      <c r="R431" s="18" t="s">
        <v>2119</v>
      </c>
      <c r="S431" s="18" t="s">
        <v>304</v>
      </c>
      <c r="T431" s="18" t="s">
        <v>3251</v>
      </c>
      <c r="U431" s="18" t="s">
        <v>3252</v>
      </c>
      <c r="V431" s="18" t="s">
        <v>3253</v>
      </c>
      <c r="W431" s="18" t="s">
        <v>3254</v>
      </c>
      <c r="X431" s="18" t="s">
        <v>3255</v>
      </c>
      <c r="Y431" s="18" t="s">
        <v>3256</v>
      </c>
      <c r="Z431" s="18" t="s">
        <v>3257</v>
      </c>
      <c r="AA431" s="18" t="s">
        <v>3258</v>
      </c>
      <c r="AB431" s="18" t="s">
        <v>3264</v>
      </c>
      <c r="AC431" s="18" t="s">
        <v>3260</v>
      </c>
      <c r="AD431" s="18" t="s">
        <v>3261</v>
      </c>
      <c r="AE431" s="18" t="s">
        <v>3264</v>
      </c>
      <c r="AF431" s="18" t="s">
        <v>304</v>
      </c>
      <c r="AG431" s="18" t="s">
        <v>304</v>
      </c>
      <c r="AH431" s="18" t="s">
        <v>304</v>
      </c>
    </row>
    <row r="432" spans="2:34" ht="15.75" hidden="1" customHeight="1">
      <c r="B432" s="18" t="s">
        <v>1738</v>
      </c>
      <c r="C432" s="18" t="s">
        <v>128</v>
      </c>
      <c r="D432" s="18" t="s">
        <v>1752</v>
      </c>
      <c r="E432" s="18" t="s">
        <v>145</v>
      </c>
      <c r="F432" s="18" t="s">
        <v>1753</v>
      </c>
      <c r="G432" s="18" t="s">
        <v>146</v>
      </c>
      <c r="H432" s="18" t="s">
        <v>2120</v>
      </c>
      <c r="I432" s="18" t="s">
        <v>2121</v>
      </c>
      <c r="J432" s="18" t="s">
        <v>329</v>
      </c>
      <c r="K432" s="18" t="s">
        <v>1756</v>
      </c>
      <c r="L432" s="18" t="s">
        <v>2122</v>
      </c>
      <c r="M432" s="18" t="s">
        <v>304</v>
      </c>
      <c r="N432" s="18" t="s">
        <v>1744</v>
      </c>
      <c r="O432" s="18" t="s">
        <v>304</v>
      </c>
      <c r="P432" s="18"/>
      <c r="Q432" s="18" t="s">
        <v>304</v>
      </c>
      <c r="R432" s="18" t="s">
        <v>2123</v>
      </c>
      <c r="S432" s="18" t="s">
        <v>304</v>
      </c>
      <c r="T432" s="18" t="s">
        <v>3251</v>
      </c>
      <c r="U432" s="18" t="s">
        <v>3252</v>
      </c>
      <c r="V432" s="18" t="s">
        <v>3253</v>
      </c>
      <c r="W432" s="18" t="s">
        <v>3254</v>
      </c>
      <c r="X432" s="18" t="s">
        <v>3255</v>
      </c>
      <c r="Y432" s="18" t="s">
        <v>3256</v>
      </c>
      <c r="Z432" s="18" t="s">
        <v>3257</v>
      </c>
      <c r="AA432" s="18" t="s">
        <v>3258</v>
      </c>
      <c r="AB432" s="18" t="s">
        <v>3264</v>
      </c>
      <c r="AC432" s="18" t="s">
        <v>3260</v>
      </c>
      <c r="AD432" s="18" t="s">
        <v>3261</v>
      </c>
      <c r="AE432" s="18" t="s">
        <v>3264</v>
      </c>
      <c r="AF432" s="18" t="s">
        <v>304</v>
      </c>
      <c r="AG432" s="18" t="s">
        <v>304</v>
      </c>
      <c r="AH432" s="18" t="s">
        <v>304</v>
      </c>
    </row>
    <row r="433" spans="2:34" ht="15.75" hidden="1" customHeight="1">
      <c r="B433" s="18" t="s">
        <v>1738</v>
      </c>
      <c r="C433" s="18" t="s">
        <v>128</v>
      </c>
      <c r="D433" s="18" t="s">
        <v>1752</v>
      </c>
      <c r="E433" s="18" t="s">
        <v>145</v>
      </c>
      <c r="F433" s="18" t="s">
        <v>1753</v>
      </c>
      <c r="G433" s="18" t="s">
        <v>146</v>
      </c>
      <c r="H433" s="18" t="s">
        <v>2124</v>
      </c>
      <c r="I433" s="18" t="s">
        <v>2125</v>
      </c>
      <c r="J433" s="18" t="s">
        <v>329</v>
      </c>
      <c r="K433" s="18" t="s">
        <v>1756</v>
      </c>
      <c r="L433" s="18" t="s">
        <v>2126</v>
      </c>
      <c r="M433" s="18" t="s">
        <v>304</v>
      </c>
      <c r="N433" s="18" t="s">
        <v>1744</v>
      </c>
      <c r="O433" s="18" t="s">
        <v>304</v>
      </c>
      <c r="P433" s="18"/>
      <c r="Q433" s="18" t="s">
        <v>304</v>
      </c>
      <c r="R433" s="18" t="s">
        <v>2127</v>
      </c>
      <c r="S433" s="18" t="s">
        <v>304</v>
      </c>
      <c r="T433" s="18" t="s">
        <v>3251</v>
      </c>
      <c r="U433" s="18" t="s">
        <v>3252</v>
      </c>
      <c r="V433" s="18" t="s">
        <v>3253</v>
      </c>
      <c r="W433" s="18" t="s">
        <v>3254</v>
      </c>
      <c r="X433" s="18" t="s">
        <v>3255</v>
      </c>
      <c r="Y433" s="18" t="s">
        <v>3256</v>
      </c>
      <c r="Z433" s="18" t="s">
        <v>3257</v>
      </c>
      <c r="AA433" s="18" t="s">
        <v>3258</v>
      </c>
      <c r="AB433" s="18" t="s">
        <v>3264</v>
      </c>
      <c r="AC433" s="18" t="s">
        <v>3260</v>
      </c>
      <c r="AD433" s="18" t="s">
        <v>3261</v>
      </c>
      <c r="AE433" s="18" t="s">
        <v>3264</v>
      </c>
      <c r="AF433" s="18" t="s">
        <v>304</v>
      </c>
      <c r="AG433" s="18" t="s">
        <v>304</v>
      </c>
      <c r="AH433" s="18" t="s">
        <v>304</v>
      </c>
    </row>
    <row r="434" spans="2:34" ht="15.75" hidden="1" customHeight="1">
      <c r="B434" s="18" t="s">
        <v>1738</v>
      </c>
      <c r="C434" s="18" t="s">
        <v>128</v>
      </c>
      <c r="D434" s="18" t="s">
        <v>1764</v>
      </c>
      <c r="E434" s="18" t="s">
        <v>147</v>
      </c>
      <c r="F434" s="18" t="s">
        <v>1765</v>
      </c>
      <c r="G434" s="18" t="s">
        <v>148</v>
      </c>
      <c r="H434" s="18" t="s">
        <v>2128</v>
      </c>
      <c r="I434" s="18" t="s">
        <v>2129</v>
      </c>
      <c r="J434" s="18" t="s">
        <v>329</v>
      </c>
      <c r="K434" s="18" t="s">
        <v>1756</v>
      </c>
      <c r="L434" s="18" t="s">
        <v>2130</v>
      </c>
      <c r="M434" s="18" t="s">
        <v>304</v>
      </c>
      <c r="N434" s="18" t="s">
        <v>1744</v>
      </c>
      <c r="O434" s="18" t="s">
        <v>304</v>
      </c>
      <c r="P434" s="18"/>
      <c r="Q434" s="18" t="s">
        <v>304</v>
      </c>
      <c r="R434" s="18" t="s">
        <v>2131</v>
      </c>
      <c r="S434" s="18" t="s">
        <v>304</v>
      </c>
      <c r="T434" s="18" t="s">
        <v>3264</v>
      </c>
      <c r="U434" s="18" t="s">
        <v>3252</v>
      </c>
      <c r="V434" s="18" t="s">
        <v>3253</v>
      </c>
      <c r="W434" s="18" t="s">
        <v>3254</v>
      </c>
      <c r="X434" s="18" t="s">
        <v>3255</v>
      </c>
      <c r="Y434" s="18" t="s">
        <v>3256</v>
      </c>
      <c r="Z434" s="18" t="s">
        <v>3257</v>
      </c>
      <c r="AA434" s="18" t="s">
        <v>3258</v>
      </c>
      <c r="AB434" s="18" t="s">
        <v>3264</v>
      </c>
      <c r="AC434" s="18" t="s">
        <v>3260</v>
      </c>
      <c r="AD434" s="18" t="s">
        <v>3261</v>
      </c>
      <c r="AE434" s="18" t="s">
        <v>3264</v>
      </c>
      <c r="AF434" s="18" t="s">
        <v>304</v>
      </c>
      <c r="AG434" s="18" t="s">
        <v>304</v>
      </c>
      <c r="AH434" s="18" t="s">
        <v>304</v>
      </c>
    </row>
    <row r="435" spans="2:34" ht="15.75" hidden="1" customHeight="1">
      <c r="B435" s="18" t="s">
        <v>1738</v>
      </c>
      <c r="C435" s="18" t="s">
        <v>128</v>
      </c>
      <c r="D435" s="18" t="s">
        <v>1764</v>
      </c>
      <c r="E435" s="18" t="s">
        <v>147</v>
      </c>
      <c r="F435" s="18" t="s">
        <v>1765</v>
      </c>
      <c r="G435" s="18" t="s">
        <v>148</v>
      </c>
      <c r="H435" s="18" t="s">
        <v>2132</v>
      </c>
      <c r="I435" s="18" t="s">
        <v>2133</v>
      </c>
      <c r="J435" s="18" t="s">
        <v>329</v>
      </c>
      <c r="K435" s="18" t="s">
        <v>1756</v>
      </c>
      <c r="L435" s="18" t="s">
        <v>2134</v>
      </c>
      <c r="M435" s="18" t="s">
        <v>304</v>
      </c>
      <c r="N435" s="18" t="s">
        <v>1744</v>
      </c>
      <c r="O435" s="18" t="s">
        <v>304</v>
      </c>
      <c r="P435" s="18"/>
      <c r="Q435" s="18" t="s">
        <v>304</v>
      </c>
      <c r="R435" s="18" t="s">
        <v>2135</v>
      </c>
      <c r="S435" s="18" t="s">
        <v>304</v>
      </c>
      <c r="T435" s="18" t="s">
        <v>3264</v>
      </c>
      <c r="U435" s="18" t="s">
        <v>3252</v>
      </c>
      <c r="V435" s="18" t="s">
        <v>3253</v>
      </c>
      <c r="W435" s="18" t="s">
        <v>3254</v>
      </c>
      <c r="X435" s="18" t="s">
        <v>3255</v>
      </c>
      <c r="Y435" s="18" t="s">
        <v>3256</v>
      </c>
      <c r="Z435" s="18" t="s">
        <v>3257</v>
      </c>
      <c r="AA435" s="18" t="s">
        <v>3258</v>
      </c>
      <c r="AB435" s="18" t="s">
        <v>3264</v>
      </c>
      <c r="AC435" s="18" t="s">
        <v>3260</v>
      </c>
      <c r="AD435" s="18" t="s">
        <v>3261</v>
      </c>
      <c r="AE435" s="18" t="s">
        <v>3264</v>
      </c>
      <c r="AF435" s="18" t="s">
        <v>304</v>
      </c>
      <c r="AG435" s="18" t="s">
        <v>304</v>
      </c>
      <c r="AH435" s="18" t="s">
        <v>304</v>
      </c>
    </row>
    <row r="436" spans="2:34" ht="15.75" hidden="1" customHeight="1">
      <c r="B436" s="18" t="s">
        <v>1738</v>
      </c>
      <c r="C436" s="18" t="s">
        <v>128</v>
      </c>
      <c r="D436" s="18" t="s">
        <v>1764</v>
      </c>
      <c r="E436" s="18" t="s">
        <v>147</v>
      </c>
      <c r="F436" s="18" t="s">
        <v>1765</v>
      </c>
      <c r="G436" s="18" t="s">
        <v>148</v>
      </c>
      <c r="H436" s="18" t="s">
        <v>2136</v>
      </c>
      <c r="I436" s="18" t="s">
        <v>2137</v>
      </c>
      <c r="J436" s="18" t="s">
        <v>329</v>
      </c>
      <c r="K436" s="18" t="s">
        <v>1756</v>
      </c>
      <c r="L436" s="18" t="s">
        <v>2138</v>
      </c>
      <c r="M436" s="18" t="s">
        <v>304</v>
      </c>
      <c r="N436" s="18" t="s">
        <v>1744</v>
      </c>
      <c r="O436" s="18" t="s">
        <v>304</v>
      </c>
      <c r="P436" s="18"/>
      <c r="Q436" s="18" t="s">
        <v>304</v>
      </c>
      <c r="R436" s="18" t="s">
        <v>2139</v>
      </c>
      <c r="S436" s="18" t="s">
        <v>304</v>
      </c>
      <c r="T436" s="18" t="s">
        <v>3264</v>
      </c>
      <c r="U436" s="18" t="s">
        <v>3252</v>
      </c>
      <c r="V436" s="18" t="s">
        <v>3253</v>
      </c>
      <c r="W436" s="18" t="s">
        <v>3254</v>
      </c>
      <c r="X436" s="18" t="s">
        <v>3255</v>
      </c>
      <c r="Y436" s="18" t="s">
        <v>3256</v>
      </c>
      <c r="Z436" s="18" t="s">
        <v>3257</v>
      </c>
      <c r="AA436" s="18" t="s">
        <v>3258</v>
      </c>
      <c r="AB436" s="18" t="s">
        <v>3264</v>
      </c>
      <c r="AC436" s="18" t="s">
        <v>3260</v>
      </c>
      <c r="AD436" s="18" t="s">
        <v>3261</v>
      </c>
      <c r="AE436" s="18" t="s">
        <v>3264</v>
      </c>
      <c r="AF436" s="18" t="s">
        <v>304</v>
      </c>
      <c r="AG436" s="18" t="s">
        <v>304</v>
      </c>
      <c r="AH436" s="18" t="s">
        <v>304</v>
      </c>
    </row>
    <row r="437" spans="2:34" ht="15.75" hidden="1" customHeight="1">
      <c r="B437" s="18" t="s">
        <v>1738</v>
      </c>
      <c r="C437" s="18" t="s">
        <v>128</v>
      </c>
      <c r="D437" s="18" t="s">
        <v>1764</v>
      </c>
      <c r="E437" s="18" t="s">
        <v>147</v>
      </c>
      <c r="F437" s="18" t="s">
        <v>1765</v>
      </c>
      <c r="G437" s="18" t="s">
        <v>148</v>
      </c>
      <c r="H437" s="18" t="s">
        <v>2140</v>
      </c>
      <c r="I437" s="18" t="s">
        <v>2141</v>
      </c>
      <c r="J437" s="18" t="s">
        <v>329</v>
      </c>
      <c r="K437" s="18" t="s">
        <v>1756</v>
      </c>
      <c r="L437" s="18" t="s">
        <v>2142</v>
      </c>
      <c r="M437" s="18" t="s">
        <v>304</v>
      </c>
      <c r="N437" s="18" t="s">
        <v>1744</v>
      </c>
      <c r="O437" s="18" t="s">
        <v>304</v>
      </c>
      <c r="P437" s="18"/>
      <c r="Q437" s="18" t="s">
        <v>304</v>
      </c>
      <c r="R437" s="18" t="s">
        <v>2143</v>
      </c>
      <c r="S437" s="18" t="s">
        <v>304</v>
      </c>
      <c r="T437" s="18" t="s">
        <v>3264</v>
      </c>
      <c r="U437" s="18" t="s">
        <v>3264</v>
      </c>
      <c r="V437" s="18" t="s">
        <v>3253</v>
      </c>
      <c r="W437" s="18" t="s">
        <v>3254</v>
      </c>
      <c r="X437" s="18" t="s">
        <v>3255</v>
      </c>
      <c r="Y437" s="18" t="s">
        <v>3256</v>
      </c>
      <c r="Z437" s="18" t="s">
        <v>3257</v>
      </c>
      <c r="AA437" s="18" t="s">
        <v>3258</v>
      </c>
      <c r="AB437" s="18" t="s">
        <v>3264</v>
      </c>
      <c r="AC437" s="18" t="s">
        <v>3260</v>
      </c>
      <c r="AD437" s="18" t="s">
        <v>3261</v>
      </c>
      <c r="AE437" s="18" t="s">
        <v>3264</v>
      </c>
      <c r="AF437" s="18" t="s">
        <v>304</v>
      </c>
      <c r="AG437" s="18" t="s">
        <v>304</v>
      </c>
      <c r="AH437" s="18" t="s">
        <v>304</v>
      </c>
    </row>
    <row r="438" spans="2:34" ht="15.75" hidden="1" customHeight="1">
      <c r="B438" s="18" t="s">
        <v>1738</v>
      </c>
      <c r="C438" s="18" t="s">
        <v>128</v>
      </c>
      <c r="D438" s="18" t="s">
        <v>1764</v>
      </c>
      <c r="E438" s="18" t="s">
        <v>147</v>
      </c>
      <c r="F438" s="18" t="s">
        <v>1765</v>
      </c>
      <c r="G438" s="18" t="s">
        <v>148</v>
      </c>
      <c r="H438" s="18" t="s">
        <v>2144</v>
      </c>
      <c r="I438" s="18" t="s">
        <v>2145</v>
      </c>
      <c r="J438" s="18" t="s">
        <v>329</v>
      </c>
      <c r="K438" s="18" t="s">
        <v>1756</v>
      </c>
      <c r="L438" s="18" t="s">
        <v>2146</v>
      </c>
      <c r="M438" s="18" t="s">
        <v>304</v>
      </c>
      <c r="N438" s="18" t="s">
        <v>1744</v>
      </c>
      <c r="O438" s="18" t="s">
        <v>304</v>
      </c>
      <c r="P438" s="18"/>
      <c r="Q438" s="18" t="s">
        <v>304</v>
      </c>
      <c r="R438" s="18" t="s">
        <v>2147</v>
      </c>
      <c r="S438" s="18" t="s">
        <v>304</v>
      </c>
      <c r="T438" s="18" t="s">
        <v>3264</v>
      </c>
      <c r="U438" s="18" t="s">
        <v>3264</v>
      </c>
      <c r="V438" s="18" t="s">
        <v>3253</v>
      </c>
      <c r="W438" s="18" t="s">
        <v>3254</v>
      </c>
      <c r="X438" s="18" t="s">
        <v>3255</v>
      </c>
      <c r="Y438" s="18" t="s">
        <v>3256</v>
      </c>
      <c r="Z438" s="18" t="s">
        <v>3257</v>
      </c>
      <c r="AA438" s="18" t="s">
        <v>3258</v>
      </c>
      <c r="AB438" s="18" t="s">
        <v>3264</v>
      </c>
      <c r="AC438" s="18" t="s">
        <v>3260</v>
      </c>
      <c r="AD438" s="18" t="s">
        <v>3261</v>
      </c>
      <c r="AE438" s="18" t="s">
        <v>3264</v>
      </c>
      <c r="AF438" s="18" t="s">
        <v>304</v>
      </c>
      <c r="AG438" s="18" t="s">
        <v>304</v>
      </c>
      <c r="AH438" s="18" t="s">
        <v>304</v>
      </c>
    </row>
    <row r="439" spans="2:34" ht="15.75" hidden="1" customHeight="1">
      <c r="B439" s="18" t="s">
        <v>1738</v>
      </c>
      <c r="C439" s="18" t="s">
        <v>128</v>
      </c>
      <c r="D439" s="18" t="s">
        <v>1764</v>
      </c>
      <c r="E439" s="18" t="s">
        <v>147</v>
      </c>
      <c r="F439" s="18" t="s">
        <v>1765</v>
      </c>
      <c r="G439" s="18" t="s">
        <v>148</v>
      </c>
      <c r="H439" s="18" t="s">
        <v>2148</v>
      </c>
      <c r="I439" s="18" t="s">
        <v>2149</v>
      </c>
      <c r="J439" s="18" t="s">
        <v>329</v>
      </c>
      <c r="K439" s="18" t="s">
        <v>1756</v>
      </c>
      <c r="L439" s="18" t="s">
        <v>2150</v>
      </c>
      <c r="M439" s="18" t="s">
        <v>304</v>
      </c>
      <c r="N439" s="18" t="s">
        <v>1744</v>
      </c>
      <c r="O439" s="18" t="s">
        <v>304</v>
      </c>
      <c r="P439" s="18"/>
      <c r="Q439" s="18" t="s">
        <v>304</v>
      </c>
      <c r="R439" s="18" t="s">
        <v>2151</v>
      </c>
      <c r="S439" s="18" t="s">
        <v>304</v>
      </c>
      <c r="T439" s="18" t="s">
        <v>3264</v>
      </c>
      <c r="U439" s="18" t="s">
        <v>3264</v>
      </c>
      <c r="V439" s="18" t="s">
        <v>3253</v>
      </c>
      <c r="W439" s="18" t="s">
        <v>3254</v>
      </c>
      <c r="X439" s="18" t="s">
        <v>3255</v>
      </c>
      <c r="Y439" s="18" t="s">
        <v>3256</v>
      </c>
      <c r="Z439" s="18" t="s">
        <v>3257</v>
      </c>
      <c r="AA439" s="18" t="s">
        <v>3258</v>
      </c>
      <c r="AB439" s="18" t="s">
        <v>3264</v>
      </c>
      <c r="AC439" s="18" t="s">
        <v>3260</v>
      </c>
      <c r="AD439" s="18" t="s">
        <v>3261</v>
      </c>
      <c r="AE439" s="18" t="s">
        <v>3264</v>
      </c>
      <c r="AF439" s="18" t="s">
        <v>304</v>
      </c>
      <c r="AG439" s="18" t="s">
        <v>304</v>
      </c>
      <c r="AH439" s="18" t="s">
        <v>304</v>
      </c>
    </row>
    <row r="440" spans="2:34" ht="15.75" hidden="1" customHeight="1">
      <c r="B440" s="18" t="s">
        <v>1738</v>
      </c>
      <c r="C440" s="18" t="s">
        <v>128</v>
      </c>
      <c r="D440" s="18" t="s">
        <v>1764</v>
      </c>
      <c r="E440" s="18" t="s">
        <v>147</v>
      </c>
      <c r="F440" s="18" t="s">
        <v>1765</v>
      </c>
      <c r="G440" s="18" t="s">
        <v>148</v>
      </c>
      <c r="H440" s="18" t="s">
        <v>2152</v>
      </c>
      <c r="I440" s="18" t="s">
        <v>2153</v>
      </c>
      <c r="J440" s="18" t="s">
        <v>329</v>
      </c>
      <c r="K440" s="18" t="s">
        <v>1756</v>
      </c>
      <c r="L440" s="18" t="s">
        <v>2154</v>
      </c>
      <c r="M440" s="18" t="s">
        <v>304</v>
      </c>
      <c r="N440" s="18" t="s">
        <v>1744</v>
      </c>
      <c r="O440" s="18" t="s">
        <v>304</v>
      </c>
      <c r="P440" s="18"/>
      <c r="Q440" s="18" t="s">
        <v>304</v>
      </c>
      <c r="R440" s="18" t="s">
        <v>2155</v>
      </c>
      <c r="S440" s="18" t="s">
        <v>304</v>
      </c>
      <c r="T440" s="18" t="s">
        <v>3264</v>
      </c>
      <c r="U440" s="18" t="s">
        <v>3264</v>
      </c>
      <c r="V440" s="18" t="s">
        <v>3264</v>
      </c>
      <c r="W440" s="18" t="s">
        <v>3254</v>
      </c>
      <c r="X440" s="18" t="s">
        <v>3255</v>
      </c>
      <c r="Y440" s="18" t="s">
        <v>3256</v>
      </c>
      <c r="Z440" s="18" t="s">
        <v>3257</v>
      </c>
      <c r="AA440" s="18" t="s">
        <v>3258</v>
      </c>
      <c r="AB440" s="18" t="s">
        <v>3264</v>
      </c>
      <c r="AC440" s="18" t="s">
        <v>3260</v>
      </c>
      <c r="AD440" s="18" t="s">
        <v>3261</v>
      </c>
      <c r="AE440" s="18" t="s">
        <v>3264</v>
      </c>
      <c r="AF440" s="18" t="s">
        <v>304</v>
      </c>
      <c r="AG440" s="18" t="s">
        <v>304</v>
      </c>
      <c r="AH440" s="18" t="s">
        <v>304</v>
      </c>
    </row>
    <row r="441" spans="2:34" ht="15.75" hidden="1" customHeight="1">
      <c r="B441" s="18" t="s">
        <v>1738</v>
      </c>
      <c r="C441" s="18" t="s">
        <v>128</v>
      </c>
      <c r="D441" s="18" t="s">
        <v>1764</v>
      </c>
      <c r="E441" s="18" t="s">
        <v>147</v>
      </c>
      <c r="F441" s="18" t="s">
        <v>1765</v>
      </c>
      <c r="G441" s="18" t="s">
        <v>148</v>
      </c>
      <c r="H441" s="18" t="s">
        <v>2156</v>
      </c>
      <c r="I441" s="18" t="s">
        <v>2157</v>
      </c>
      <c r="J441" s="18" t="s">
        <v>329</v>
      </c>
      <c r="K441" s="18" t="s">
        <v>1756</v>
      </c>
      <c r="L441" s="18" t="s">
        <v>2158</v>
      </c>
      <c r="M441" s="18" t="s">
        <v>304</v>
      </c>
      <c r="N441" s="18" t="s">
        <v>1744</v>
      </c>
      <c r="O441" s="18" t="s">
        <v>304</v>
      </c>
      <c r="P441" s="18"/>
      <c r="Q441" s="18" t="s">
        <v>304</v>
      </c>
      <c r="R441" s="18" t="s">
        <v>2159</v>
      </c>
      <c r="S441" s="18" t="s">
        <v>304</v>
      </c>
      <c r="T441" s="18" t="s">
        <v>3264</v>
      </c>
      <c r="U441" s="18" t="s">
        <v>3264</v>
      </c>
      <c r="V441" s="18" t="s">
        <v>3264</v>
      </c>
      <c r="W441" s="18" t="s">
        <v>3254</v>
      </c>
      <c r="X441" s="18" t="s">
        <v>3255</v>
      </c>
      <c r="Y441" s="18" t="s">
        <v>3256</v>
      </c>
      <c r="Z441" s="18" t="s">
        <v>3257</v>
      </c>
      <c r="AA441" s="18" t="s">
        <v>3258</v>
      </c>
      <c r="AB441" s="18" t="s">
        <v>3264</v>
      </c>
      <c r="AC441" s="18" t="s">
        <v>3260</v>
      </c>
      <c r="AD441" s="18" t="s">
        <v>3261</v>
      </c>
      <c r="AE441" s="18" t="s">
        <v>3264</v>
      </c>
      <c r="AF441" s="18" t="s">
        <v>304</v>
      </c>
      <c r="AG441" s="18" t="s">
        <v>304</v>
      </c>
      <c r="AH441" s="18" t="s">
        <v>304</v>
      </c>
    </row>
    <row r="442" spans="2:34" ht="15.75" hidden="1" customHeight="1">
      <c r="B442" s="18" t="s">
        <v>1738</v>
      </c>
      <c r="C442" s="18" t="s">
        <v>128</v>
      </c>
      <c r="D442" s="18" t="s">
        <v>1764</v>
      </c>
      <c r="E442" s="18" t="s">
        <v>147</v>
      </c>
      <c r="F442" s="18" t="s">
        <v>1765</v>
      </c>
      <c r="G442" s="18" t="s">
        <v>148</v>
      </c>
      <c r="H442" s="18" t="s">
        <v>2160</v>
      </c>
      <c r="I442" s="18" t="s">
        <v>2161</v>
      </c>
      <c r="J442" s="18" t="s">
        <v>329</v>
      </c>
      <c r="K442" s="18" t="s">
        <v>1756</v>
      </c>
      <c r="L442" s="18" t="s">
        <v>2162</v>
      </c>
      <c r="M442" s="18" t="s">
        <v>304</v>
      </c>
      <c r="N442" s="18" t="s">
        <v>1744</v>
      </c>
      <c r="O442" s="18" t="s">
        <v>304</v>
      </c>
      <c r="P442" s="18"/>
      <c r="Q442" s="18" t="s">
        <v>304</v>
      </c>
      <c r="R442" s="18" t="s">
        <v>2163</v>
      </c>
      <c r="S442" s="18" t="s">
        <v>304</v>
      </c>
      <c r="T442" s="18" t="s">
        <v>3264</v>
      </c>
      <c r="U442" s="18" t="s">
        <v>3264</v>
      </c>
      <c r="V442" s="18" t="s">
        <v>3264</v>
      </c>
      <c r="W442" s="18" t="s">
        <v>3254</v>
      </c>
      <c r="X442" s="18" t="s">
        <v>3255</v>
      </c>
      <c r="Y442" s="18" t="s">
        <v>3256</v>
      </c>
      <c r="Z442" s="18" t="s">
        <v>3257</v>
      </c>
      <c r="AA442" s="18" t="s">
        <v>3258</v>
      </c>
      <c r="AB442" s="18" t="s">
        <v>3264</v>
      </c>
      <c r="AC442" s="18" t="s">
        <v>3260</v>
      </c>
      <c r="AD442" s="18" t="s">
        <v>3261</v>
      </c>
      <c r="AE442" s="18" t="s">
        <v>3264</v>
      </c>
      <c r="AF442" s="18" t="s">
        <v>304</v>
      </c>
      <c r="AG442" s="18" t="s">
        <v>304</v>
      </c>
      <c r="AH442" s="18" t="s">
        <v>304</v>
      </c>
    </row>
    <row r="443" spans="2:34" ht="15.75" hidden="1" customHeight="1">
      <c r="B443" s="18" t="s">
        <v>1738</v>
      </c>
      <c r="C443" s="18" t="s">
        <v>128</v>
      </c>
      <c r="D443" s="18" t="s">
        <v>1764</v>
      </c>
      <c r="E443" s="18" t="s">
        <v>147</v>
      </c>
      <c r="F443" s="18" t="s">
        <v>1765</v>
      </c>
      <c r="G443" s="18" t="s">
        <v>148</v>
      </c>
      <c r="H443" s="18" t="s">
        <v>2164</v>
      </c>
      <c r="I443" s="18" t="s">
        <v>2165</v>
      </c>
      <c r="J443" s="18" t="s">
        <v>329</v>
      </c>
      <c r="K443" s="18" t="s">
        <v>1756</v>
      </c>
      <c r="L443" s="18" t="s">
        <v>2166</v>
      </c>
      <c r="M443" s="18" t="s">
        <v>304</v>
      </c>
      <c r="N443" s="18" t="s">
        <v>1744</v>
      </c>
      <c r="O443" s="18" t="s">
        <v>304</v>
      </c>
      <c r="P443" s="18"/>
      <c r="Q443" s="18" t="s">
        <v>304</v>
      </c>
      <c r="R443" s="18" t="s">
        <v>2167</v>
      </c>
      <c r="S443" s="18" t="s">
        <v>304</v>
      </c>
      <c r="T443" s="18" t="s">
        <v>3264</v>
      </c>
      <c r="U443" s="18" t="s">
        <v>3264</v>
      </c>
      <c r="V443" s="18" t="s">
        <v>3264</v>
      </c>
      <c r="W443" s="18" t="s">
        <v>3254</v>
      </c>
      <c r="X443" s="18" t="s">
        <v>3255</v>
      </c>
      <c r="Y443" s="18" t="s">
        <v>3256</v>
      </c>
      <c r="Z443" s="18" t="s">
        <v>3257</v>
      </c>
      <c r="AA443" s="18" t="s">
        <v>3258</v>
      </c>
      <c r="AB443" s="18" t="s">
        <v>3264</v>
      </c>
      <c r="AC443" s="18" t="s">
        <v>3260</v>
      </c>
      <c r="AD443" s="18" t="s">
        <v>3261</v>
      </c>
      <c r="AE443" s="18" t="s">
        <v>3264</v>
      </c>
      <c r="AF443" s="18" t="s">
        <v>304</v>
      </c>
      <c r="AG443" s="18" t="s">
        <v>304</v>
      </c>
      <c r="AH443" s="18" t="s">
        <v>304</v>
      </c>
    </row>
    <row r="444" spans="2:34" ht="15.75" hidden="1" customHeight="1">
      <c r="B444" s="18" t="s">
        <v>1738</v>
      </c>
      <c r="C444" s="18" t="s">
        <v>128</v>
      </c>
      <c r="D444" s="18" t="s">
        <v>1764</v>
      </c>
      <c r="E444" s="18" t="s">
        <v>147</v>
      </c>
      <c r="F444" s="18" t="s">
        <v>1765</v>
      </c>
      <c r="G444" s="18" t="s">
        <v>148</v>
      </c>
      <c r="H444" s="18" t="s">
        <v>2168</v>
      </c>
      <c r="I444" s="18" t="s">
        <v>2169</v>
      </c>
      <c r="J444" s="18" t="s">
        <v>329</v>
      </c>
      <c r="K444" s="18" t="s">
        <v>1756</v>
      </c>
      <c r="L444" s="18" t="s">
        <v>2170</v>
      </c>
      <c r="M444" s="18" t="s">
        <v>304</v>
      </c>
      <c r="N444" s="18" t="s">
        <v>1744</v>
      </c>
      <c r="O444" s="18" t="s">
        <v>304</v>
      </c>
      <c r="P444" s="18"/>
      <c r="Q444" s="18" t="s">
        <v>304</v>
      </c>
      <c r="R444" s="18" t="s">
        <v>2171</v>
      </c>
      <c r="S444" s="18" t="s">
        <v>304</v>
      </c>
      <c r="T444" s="18" t="s">
        <v>3264</v>
      </c>
      <c r="U444" s="18" t="s">
        <v>3264</v>
      </c>
      <c r="V444" s="18" t="s">
        <v>3264</v>
      </c>
      <c r="W444" s="18" t="s">
        <v>3254</v>
      </c>
      <c r="X444" s="18" t="s">
        <v>3255</v>
      </c>
      <c r="Y444" s="18" t="s">
        <v>3256</v>
      </c>
      <c r="Z444" s="18" t="s">
        <v>3257</v>
      </c>
      <c r="AA444" s="18" t="s">
        <v>3258</v>
      </c>
      <c r="AB444" s="18" t="s">
        <v>3264</v>
      </c>
      <c r="AC444" s="18" t="s">
        <v>3260</v>
      </c>
      <c r="AD444" s="18" t="s">
        <v>3261</v>
      </c>
      <c r="AE444" s="18" t="s">
        <v>3264</v>
      </c>
      <c r="AF444" s="18" t="s">
        <v>304</v>
      </c>
      <c r="AG444" s="18" t="s">
        <v>304</v>
      </c>
      <c r="AH444" s="18" t="s">
        <v>304</v>
      </c>
    </row>
    <row r="445" spans="2:34" ht="15.75" hidden="1" customHeight="1">
      <c r="B445" s="18" t="s">
        <v>1738</v>
      </c>
      <c r="C445" s="18" t="s">
        <v>128</v>
      </c>
      <c r="D445" s="18" t="s">
        <v>2179</v>
      </c>
      <c r="E445" s="18" t="s">
        <v>129</v>
      </c>
      <c r="F445" s="18" t="s">
        <v>2180</v>
      </c>
      <c r="G445" s="18" t="s">
        <v>130</v>
      </c>
      <c r="H445" s="18" t="s">
        <v>2181</v>
      </c>
      <c r="I445" s="18" t="s">
        <v>2182</v>
      </c>
      <c r="J445" s="18" t="s">
        <v>329</v>
      </c>
      <c r="K445" s="18" t="s">
        <v>464</v>
      </c>
      <c r="L445" s="18" t="s">
        <v>2183</v>
      </c>
      <c r="M445" s="18" t="s">
        <v>304</v>
      </c>
      <c r="N445" s="18" t="s">
        <v>498</v>
      </c>
      <c r="O445" s="18" t="s">
        <v>304</v>
      </c>
      <c r="P445" s="18"/>
      <c r="Q445" s="18" t="s">
        <v>304</v>
      </c>
      <c r="R445" s="18" t="s">
        <v>2185</v>
      </c>
      <c r="S445" s="18" t="s">
        <v>304</v>
      </c>
      <c r="T445" s="18" t="s">
        <v>3251</v>
      </c>
      <c r="U445" s="18" t="s">
        <v>3252</v>
      </c>
      <c r="V445" s="18" t="s">
        <v>3253</v>
      </c>
      <c r="W445" s="18" t="s">
        <v>3254</v>
      </c>
      <c r="X445" s="18" t="s">
        <v>3255</v>
      </c>
      <c r="Y445" s="18" t="s">
        <v>3264</v>
      </c>
      <c r="Z445" s="18" t="s">
        <v>3264</v>
      </c>
      <c r="AA445" s="18" t="s">
        <v>3264</v>
      </c>
      <c r="AB445" s="18" t="s">
        <v>3264</v>
      </c>
      <c r="AC445" s="18" t="s">
        <v>3264</v>
      </c>
      <c r="AD445" s="18" t="s">
        <v>3264</v>
      </c>
      <c r="AE445" s="18" t="s">
        <v>3264</v>
      </c>
      <c r="AF445" s="18" t="s">
        <v>304</v>
      </c>
      <c r="AG445" s="18" t="s">
        <v>304</v>
      </c>
      <c r="AH445" s="18" t="s">
        <v>304</v>
      </c>
    </row>
    <row r="446" spans="2:34" ht="15.75" hidden="1" customHeight="1">
      <c r="B446" s="18" t="s">
        <v>1738</v>
      </c>
      <c r="C446" s="18" t="s">
        <v>128</v>
      </c>
      <c r="D446" s="18" t="s">
        <v>2179</v>
      </c>
      <c r="E446" s="18" t="s">
        <v>129</v>
      </c>
      <c r="F446" s="18" t="s">
        <v>2180</v>
      </c>
      <c r="G446" s="18" t="s">
        <v>130</v>
      </c>
      <c r="H446" s="18" t="s">
        <v>2186</v>
      </c>
      <c r="I446" s="18" t="s">
        <v>2187</v>
      </c>
      <c r="J446" s="18" t="s">
        <v>329</v>
      </c>
      <c r="K446" s="18" t="s">
        <v>1795</v>
      </c>
      <c r="L446" s="18" t="s">
        <v>2188</v>
      </c>
      <c r="M446" s="18" t="s">
        <v>304</v>
      </c>
      <c r="N446" s="18" t="s">
        <v>498</v>
      </c>
      <c r="O446" s="18" t="s">
        <v>304</v>
      </c>
      <c r="P446" s="18"/>
      <c r="Q446" s="18" t="s">
        <v>304</v>
      </c>
      <c r="R446" s="18" t="s">
        <v>2189</v>
      </c>
      <c r="S446" s="18" t="s">
        <v>304</v>
      </c>
      <c r="T446" s="18" t="s">
        <v>3264</v>
      </c>
      <c r="U446" s="18" t="s">
        <v>3252</v>
      </c>
      <c r="V446" s="18" t="s">
        <v>3253</v>
      </c>
      <c r="W446" s="18" t="s">
        <v>3254</v>
      </c>
      <c r="X446" s="18" t="s">
        <v>3255</v>
      </c>
      <c r="Y446" s="18" t="s">
        <v>3264</v>
      </c>
      <c r="Z446" s="18" t="s">
        <v>3264</v>
      </c>
      <c r="AA446" s="18" t="s">
        <v>3264</v>
      </c>
      <c r="AB446" s="18" t="s">
        <v>3264</v>
      </c>
      <c r="AC446" s="18" t="s">
        <v>3264</v>
      </c>
      <c r="AD446" s="18" t="s">
        <v>3264</v>
      </c>
      <c r="AE446" s="18" t="s">
        <v>3264</v>
      </c>
      <c r="AF446" s="18" t="s">
        <v>304</v>
      </c>
      <c r="AG446" s="18" t="s">
        <v>304</v>
      </c>
      <c r="AH446" s="18" t="s">
        <v>304</v>
      </c>
    </row>
    <row r="447" spans="2:34" ht="15.75" hidden="1" customHeight="1">
      <c r="B447" s="18" t="s">
        <v>1738</v>
      </c>
      <c r="C447" s="18" t="s">
        <v>128</v>
      </c>
      <c r="D447" s="18" t="s">
        <v>2179</v>
      </c>
      <c r="E447" s="18" t="s">
        <v>129</v>
      </c>
      <c r="F447" s="18" t="s">
        <v>2180</v>
      </c>
      <c r="G447" s="18" t="s">
        <v>130</v>
      </c>
      <c r="H447" s="18" t="s">
        <v>2190</v>
      </c>
      <c r="I447" s="18" t="s">
        <v>2191</v>
      </c>
      <c r="J447" s="18" t="s">
        <v>301</v>
      </c>
      <c r="K447" s="18" t="s">
        <v>1813</v>
      </c>
      <c r="L447" s="18" t="s">
        <v>2192</v>
      </c>
      <c r="M447" s="18" t="s">
        <v>304</v>
      </c>
      <c r="N447" s="18" t="s">
        <v>498</v>
      </c>
      <c r="O447" s="18" t="s">
        <v>304</v>
      </c>
      <c r="P447" s="18"/>
      <c r="Q447" s="18" t="s">
        <v>304</v>
      </c>
      <c r="R447" s="18" t="s">
        <v>2194</v>
      </c>
      <c r="S447" s="18" t="s">
        <v>304</v>
      </c>
      <c r="T447" s="18" t="s">
        <v>3251</v>
      </c>
      <c r="U447" s="18" t="s">
        <v>3252</v>
      </c>
      <c r="V447" s="18" t="s">
        <v>3253</v>
      </c>
      <c r="W447" s="18" t="s">
        <v>3254</v>
      </c>
      <c r="X447" s="18" t="s">
        <v>3255</v>
      </c>
      <c r="Y447" s="18" t="s">
        <v>3264</v>
      </c>
      <c r="Z447" s="18" t="s">
        <v>3264</v>
      </c>
      <c r="AA447" s="18" t="s">
        <v>3264</v>
      </c>
      <c r="AB447" s="18" t="s">
        <v>3264</v>
      </c>
      <c r="AC447" s="18" t="s">
        <v>3264</v>
      </c>
      <c r="AD447" s="18" t="s">
        <v>3264</v>
      </c>
      <c r="AE447" s="18" t="s">
        <v>3264</v>
      </c>
      <c r="AF447" s="18" t="s">
        <v>304</v>
      </c>
      <c r="AG447" s="18" t="s">
        <v>304</v>
      </c>
      <c r="AH447" s="18" t="s">
        <v>304</v>
      </c>
    </row>
    <row r="448" spans="2:34" ht="15.75" hidden="1" customHeight="1">
      <c r="B448" s="18" t="s">
        <v>1738</v>
      </c>
      <c r="C448" s="18" t="s">
        <v>128</v>
      </c>
      <c r="D448" s="18" t="s">
        <v>2179</v>
      </c>
      <c r="E448" s="18" t="s">
        <v>129</v>
      </c>
      <c r="F448" s="18" t="s">
        <v>2180</v>
      </c>
      <c r="G448" s="18" t="s">
        <v>130</v>
      </c>
      <c r="H448" s="18" t="s">
        <v>2195</v>
      </c>
      <c r="I448" s="18" t="s">
        <v>2196</v>
      </c>
      <c r="J448" s="18" t="s">
        <v>329</v>
      </c>
      <c r="K448" s="18" t="s">
        <v>1234</v>
      </c>
      <c r="L448" s="18" t="s">
        <v>2197</v>
      </c>
      <c r="M448" s="18" t="s">
        <v>304</v>
      </c>
      <c r="N448" s="18" t="s">
        <v>498</v>
      </c>
      <c r="O448" s="18" t="s">
        <v>304</v>
      </c>
      <c r="P448" s="18"/>
      <c r="Q448" s="18" t="s">
        <v>304</v>
      </c>
      <c r="R448" s="18" t="s">
        <v>2198</v>
      </c>
      <c r="S448" s="18" t="s">
        <v>304</v>
      </c>
      <c r="T448" s="18" t="s">
        <v>3264</v>
      </c>
      <c r="U448" s="18" t="s">
        <v>3264</v>
      </c>
      <c r="V448" s="18" t="s">
        <v>3253</v>
      </c>
      <c r="W448" s="18" t="s">
        <v>3254</v>
      </c>
      <c r="X448" s="18" t="s">
        <v>3255</v>
      </c>
      <c r="Y448" s="18" t="s">
        <v>3256</v>
      </c>
      <c r="Z448" s="18" t="s">
        <v>3257</v>
      </c>
      <c r="AA448" s="18" t="s">
        <v>3258</v>
      </c>
      <c r="AB448" s="18" t="s">
        <v>3264</v>
      </c>
      <c r="AC448" s="18" t="s">
        <v>3260</v>
      </c>
      <c r="AD448" s="18" t="s">
        <v>3261</v>
      </c>
      <c r="AE448" s="18" t="s">
        <v>3264</v>
      </c>
      <c r="AF448" s="18" t="s">
        <v>304</v>
      </c>
      <c r="AG448" s="18" t="s">
        <v>304</v>
      </c>
      <c r="AH448" s="18" t="s">
        <v>304</v>
      </c>
    </row>
    <row r="449" spans="2:34" ht="15.75" hidden="1" customHeight="1">
      <c r="B449" s="18" t="s">
        <v>1738</v>
      </c>
      <c r="C449" s="18" t="s">
        <v>128</v>
      </c>
      <c r="D449" s="18" t="s">
        <v>2179</v>
      </c>
      <c r="E449" s="18" t="s">
        <v>129</v>
      </c>
      <c r="F449" s="18" t="s">
        <v>2180</v>
      </c>
      <c r="G449" s="18" t="s">
        <v>130</v>
      </c>
      <c r="H449" s="18" t="s">
        <v>2199</v>
      </c>
      <c r="I449" s="18" t="s">
        <v>2200</v>
      </c>
      <c r="J449" s="18" t="s">
        <v>329</v>
      </c>
      <c r="K449" s="18" t="s">
        <v>302</v>
      </c>
      <c r="L449" s="18" t="s">
        <v>2201</v>
      </c>
      <c r="M449" s="18" t="s">
        <v>304</v>
      </c>
      <c r="N449" s="18" t="s">
        <v>498</v>
      </c>
      <c r="O449" s="18" t="s">
        <v>304</v>
      </c>
      <c r="P449" s="18"/>
      <c r="Q449" s="18" t="s">
        <v>304</v>
      </c>
      <c r="R449" s="18" t="s">
        <v>2189</v>
      </c>
      <c r="S449" s="18" t="s">
        <v>304</v>
      </c>
      <c r="T449" s="18" t="s">
        <v>3251</v>
      </c>
      <c r="U449" s="18" t="s">
        <v>3252</v>
      </c>
      <c r="V449" s="18" t="s">
        <v>3253</v>
      </c>
      <c r="W449" s="18" t="s">
        <v>3254</v>
      </c>
      <c r="X449" s="18" t="s">
        <v>3255</v>
      </c>
      <c r="Y449" s="18" t="s">
        <v>3264</v>
      </c>
      <c r="Z449" s="18" t="s">
        <v>3264</v>
      </c>
      <c r="AA449" s="18" t="s">
        <v>3264</v>
      </c>
      <c r="AB449" s="18" t="s">
        <v>3264</v>
      </c>
      <c r="AC449" s="18" t="s">
        <v>3264</v>
      </c>
      <c r="AD449" s="18" t="s">
        <v>3264</v>
      </c>
      <c r="AE449" s="18" t="s">
        <v>3264</v>
      </c>
      <c r="AF449" s="18" t="s">
        <v>304</v>
      </c>
      <c r="AG449" s="18" t="s">
        <v>304</v>
      </c>
      <c r="AH449" s="18" t="s">
        <v>304</v>
      </c>
    </row>
    <row r="450" spans="2:34" ht="15.75" hidden="1" customHeight="1">
      <c r="B450" s="18" t="s">
        <v>1738</v>
      </c>
      <c r="C450" s="18" t="s">
        <v>128</v>
      </c>
      <c r="D450" s="18" t="s">
        <v>2179</v>
      </c>
      <c r="E450" s="18" t="s">
        <v>129</v>
      </c>
      <c r="F450" s="18" t="s">
        <v>2180</v>
      </c>
      <c r="G450" s="18" t="s">
        <v>130</v>
      </c>
      <c r="H450" s="18" t="s">
        <v>2202</v>
      </c>
      <c r="I450" s="18" t="s">
        <v>2203</v>
      </c>
      <c r="J450" s="18" t="s">
        <v>329</v>
      </c>
      <c r="K450" s="18" t="s">
        <v>1795</v>
      </c>
      <c r="L450" s="18" t="s">
        <v>2204</v>
      </c>
      <c r="M450" s="18" t="s">
        <v>304</v>
      </c>
      <c r="N450" s="18" t="s">
        <v>498</v>
      </c>
      <c r="O450" s="18" t="s">
        <v>304</v>
      </c>
      <c r="P450" s="18"/>
      <c r="Q450" s="18" t="s">
        <v>304</v>
      </c>
      <c r="R450" s="18"/>
      <c r="S450" s="18" t="s">
        <v>304</v>
      </c>
      <c r="T450" s="18" t="s">
        <v>3264</v>
      </c>
      <c r="U450" s="18" t="s">
        <v>3264</v>
      </c>
      <c r="V450" s="18" t="s">
        <v>3253</v>
      </c>
      <c r="W450" s="18" t="s">
        <v>3254</v>
      </c>
      <c r="X450" s="18" t="s">
        <v>3255</v>
      </c>
      <c r="Y450" s="18" t="s">
        <v>3256</v>
      </c>
      <c r="Z450" s="18" t="s">
        <v>3257</v>
      </c>
      <c r="AA450" s="18" t="s">
        <v>3258</v>
      </c>
      <c r="AB450" s="18" t="s">
        <v>3264</v>
      </c>
      <c r="AC450" s="18" t="s">
        <v>3260</v>
      </c>
      <c r="AD450" s="18" t="s">
        <v>3261</v>
      </c>
      <c r="AE450" s="18" t="s">
        <v>3264</v>
      </c>
      <c r="AF450" s="18" t="s">
        <v>304</v>
      </c>
      <c r="AG450" s="18" t="s">
        <v>304</v>
      </c>
      <c r="AH450" s="18" t="s">
        <v>304</v>
      </c>
    </row>
    <row r="451" spans="2:34" ht="15.75" hidden="1" customHeight="1">
      <c r="B451" s="18" t="s">
        <v>1738</v>
      </c>
      <c r="C451" s="18" t="s">
        <v>128</v>
      </c>
      <c r="D451" s="18" t="s">
        <v>2179</v>
      </c>
      <c r="E451" s="18" t="s">
        <v>129</v>
      </c>
      <c r="F451" s="18" t="s">
        <v>2180</v>
      </c>
      <c r="G451" s="18" t="s">
        <v>130</v>
      </c>
      <c r="H451" s="18" t="s">
        <v>2205</v>
      </c>
      <c r="I451" s="18" t="s">
        <v>2206</v>
      </c>
      <c r="J451" s="18" t="s">
        <v>301</v>
      </c>
      <c r="K451" s="18" t="s">
        <v>1795</v>
      </c>
      <c r="L451" s="18" t="s">
        <v>2207</v>
      </c>
      <c r="M451" s="18" t="s">
        <v>304</v>
      </c>
      <c r="N451" s="18" t="s">
        <v>498</v>
      </c>
      <c r="O451" s="18" t="s">
        <v>304</v>
      </c>
      <c r="P451" s="18"/>
      <c r="Q451" s="18" t="s">
        <v>304</v>
      </c>
      <c r="R451" s="18"/>
      <c r="S451" s="18" t="s">
        <v>304</v>
      </c>
      <c r="T451" s="18" t="s">
        <v>3264</v>
      </c>
      <c r="U451" s="18" t="s">
        <v>3264</v>
      </c>
      <c r="V451" s="18" t="s">
        <v>3253</v>
      </c>
      <c r="W451" s="18" t="s">
        <v>3254</v>
      </c>
      <c r="X451" s="18" t="s">
        <v>3255</v>
      </c>
      <c r="Y451" s="18" t="s">
        <v>3256</v>
      </c>
      <c r="Z451" s="18" t="s">
        <v>3257</v>
      </c>
      <c r="AA451" s="18" t="s">
        <v>3258</v>
      </c>
      <c r="AB451" s="18" t="s">
        <v>3264</v>
      </c>
      <c r="AC451" s="18" t="s">
        <v>3260</v>
      </c>
      <c r="AD451" s="18" t="s">
        <v>3261</v>
      </c>
      <c r="AE451" s="18" t="s">
        <v>3264</v>
      </c>
      <c r="AF451" s="18" t="s">
        <v>304</v>
      </c>
      <c r="AG451" s="18" t="s">
        <v>304</v>
      </c>
      <c r="AH451" s="18" t="s">
        <v>304</v>
      </c>
    </row>
    <row r="452" spans="2:34" ht="15.75" hidden="1" customHeight="1">
      <c r="B452" s="18" t="s">
        <v>1738</v>
      </c>
      <c r="C452" s="18" t="s">
        <v>128</v>
      </c>
      <c r="D452" s="18" t="s">
        <v>2179</v>
      </c>
      <c r="E452" s="18" t="s">
        <v>129</v>
      </c>
      <c r="F452" s="18" t="s">
        <v>2180</v>
      </c>
      <c r="G452" s="18" t="s">
        <v>130</v>
      </c>
      <c r="H452" s="18" t="s">
        <v>2208</v>
      </c>
      <c r="I452" s="18" t="s">
        <v>2209</v>
      </c>
      <c r="J452" s="18" t="s">
        <v>329</v>
      </c>
      <c r="K452" s="18" t="s">
        <v>1795</v>
      </c>
      <c r="L452" s="18" t="s">
        <v>2210</v>
      </c>
      <c r="M452" s="18" t="s">
        <v>304</v>
      </c>
      <c r="N452" s="18" t="s">
        <v>498</v>
      </c>
      <c r="O452" s="18" t="s">
        <v>304</v>
      </c>
      <c r="P452" s="18"/>
      <c r="Q452" s="18" t="s">
        <v>304</v>
      </c>
      <c r="R452" s="18"/>
      <c r="S452" s="18" t="s">
        <v>304</v>
      </c>
      <c r="T452" s="18" t="s">
        <v>3264</v>
      </c>
      <c r="U452" s="18" t="s">
        <v>3264</v>
      </c>
      <c r="V452" s="18" t="s">
        <v>3253</v>
      </c>
      <c r="W452" s="18" t="s">
        <v>3254</v>
      </c>
      <c r="X452" s="18" t="s">
        <v>3255</v>
      </c>
      <c r="Y452" s="18" t="s">
        <v>3256</v>
      </c>
      <c r="Z452" s="18" t="s">
        <v>3257</v>
      </c>
      <c r="AA452" s="18" t="s">
        <v>3258</v>
      </c>
      <c r="AB452" s="18" t="s">
        <v>3264</v>
      </c>
      <c r="AC452" s="18" t="s">
        <v>3260</v>
      </c>
      <c r="AD452" s="18" t="s">
        <v>3261</v>
      </c>
      <c r="AE452" s="18" t="s">
        <v>3264</v>
      </c>
      <c r="AF452" s="18" t="s">
        <v>304</v>
      </c>
      <c r="AG452" s="18" t="s">
        <v>304</v>
      </c>
      <c r="AH452" s="18" t="s">
        <v>304</v>
      </c>
    </row>
    <row r="453" spans="2:34" ht="15.75" hidden="1" customHeight="1">
      <c r="B453" s="18" t="s">
        <v>1738</v>
      </c>
      <c r="C453" s="18" t="s">
        <v>128</v>
      </c>
      <c r="D453" s="18" t="s">
        <v>2172</v>
      </c>
      <c r="E453" s="18" t="s">
        <v>131</v>
      </c>
      <c r="F453" s="18" t="s">
        <v>2173</v>
      </c>
      <c r="G453" s="18" t="s">
        <v>132</v>
      </c>
      <c r="H453" s="18" t="s">
        <v>2211</v>
      </c>
      <c r="I453" s="18" t="s">
        <v>2212</v>
      </c>
      <c r="J453" s="18" t="s">
        <v>329</v>
      </c>
      <c r="K453" s="18" t="s">
        <v>1249</v>
      </c>
      <c r="L453" s="18" t="s">
        <v>2213</v>
      </c>
      <c r="M453" s="18" t="s">
        <v>304</v>
      </c>
      <c r="N453" s="18" t="s">
        <v>498</v>
      </c>
      <c r="O453" s="18" t="s">
        <v>304</v>
      </c>
      <c r="P453" s="18" t="s">
        <v>498</v>
      </c>
      <c r="Q453" s="18" t="s">
        <v>304</v>
      </c>
      <c r="R453" s="18"/>
      <c r="S453" s="18" t="s">
        <v>304</v>
      </c>
      <c r="T453" s="18" t="s">
        <v>3264</v>
      </c>
      <c r="U453" s="18" t="s">
        <v>3264</v>
      </c>
      <c r="V453" s="18" t="s">
        <v>3264</v>
      </c>
      <c r="W453" s="18" t="s">
        <v>3264</v>
      </c>
      <c r="X453" s="18" t="s">
        <v>3264</v>
      </c>
      <c r="Y453" s="18" t="s">
        <v>3264</v>
      </c>
      <c r="Z453" s="18" t="s">
        <v>3257</v>
      </c>
      <c r="AA453" s="18" t="s">
        <v>3258</v>
      </c>
      <c r="AB453" s="18" t="s">
        <v>3264</v>
      </c>
      <c r="AC453" s="18" t="s">
        <v>3264</v>
      </c>
      <c r="AD453" s="18" t="s">
        <v>3261</v>
      </c>
      <c r="AE453" s="18" t="s">
        <v>3264</v>
      </c>
      <c r="AF453" s="18" t="s">
        <v>304</v>
      </c>
      <c r="AG453" s="18" t="s">
        <v>304</v>
      </c>
      <c r="AH453" s="18" t="s">
        <v>304</v>
      </c>
    </row>
    <row r="454" spans="2:34" ht="15.75" hidden="1" customHeight="1">
      <c r="B454" s="18" t="s">
        <v>1738</v>
      </c>
      <c r="C454" s="18" t="s">
        <v>128</v>
      </c>
      <c r="D454" s="18" t="s">
        <v>2172</v>
      </c>
      <c r="E454" s="18" t="s">
        <v>131</v>
      </c>
      <c r="F454" s="18" t="s">
        <v>2173</v>
      </c>
      <c r="G454" s="18" t="s">
        <v>132</v>
      </c>
      <c r="H454" s="18" t="s">
        <v>2214</v>
      </c>
      <c r="I454" s="18" t="s">
        <v>2215</v>
      </c>
      <c r="J454" s="18" t="s">
        <v>329</v>
      </c>
      <c r="K454" s="18" t="s">
        <v>1249</v>
      </c>
      <c r="L454" s="18" t="s">
        <v>2213</v>
      </c>
      <c r="M454" s="18" t="s">
        <v>304</v>
      </c>
      <c r="N454" s="18" t="s">
        <v>498</v>
      </c>
      <c r="O454" s="18" t="s">
        <v>304</v>
      </c>
      <c r="P454" s="18"/>
      <c r="Q454" s="18" t="s">
        <v>304</v>
      </c>
      <c r="R454" s="18"/>
      <c r="S454" s="18" t="s">
        <v>304</v>
      </c>
      <c r="T454" s="18" t="s">
        <v>3264</v>
      </c>
      <c r="U454" s="18" t="s">
        <v>3264</v>
      </c>
      <c r="V454" s="18" t="s">
        <v>3264</v>
      </c>
      <c r="W454" s="18" t="s">
        <v>3264</v>
      </c>
      <c r="X454" s="18" t="s">
        <v>3255</v>
      </c>
      <c r="Y454" s="18" t="s">
        <v>3256</v>
      </c>
      <c r="Z454" s="18" t="s">
        <v>3257</v>
      </c>
      <c r="AA454" s="18" t="s">
        <v>3258</v>
      </c>
      <c r="AB454" s="18" t="s">
        <v>3264</v>
      </c>
      <c r="AC454" s="18" t="s">
        <v>3260</v>
      </c>
      <c r="AD454" s="18" t="s">
        <v>3261</v>
      </c>
      <c r="AE454" s="18" t="s">
        <v>3264</v>
      </c>
      <c r="AF454" s="18" t="s">
        <v>304</v>
      </c>
      <c r="AG454" s="18" t="s">
        <v>304</v>
      </c>
      <c r="AH454" s="18" t="s">
        <v>304</v>
      </c>
    </row>
    <row r="455" spans="2:34" ht="15.75" hidden="1" customHeight="1">
      <c r="B455" s="18" t="s">
        <v>1738</v>
      </c>
      <c r="C455" s="18" t="s">
        <v>128</v>
      </c>
      <c r="D455" s="18" t="s">
        <v>2172</v>
      </c>
      <c r="E455" s="18" t="s">
        <v>131</v>
      </c>
      <c r="F455" s="18" t="s">
        <v>2173</v>
      </c>
      <c r="G455" s="18" t="s">
        <v>132</v>
      </c>
      <c r="H455" s="18" t="s">
        <v>2216</v>
      </c>
      <c r="I455" s="18" t="s">
        <v>2217</v>
      </c>
      <c r="J455" s="18" t="s">
        <v>329</v>
      </c>
      <c r="K455" s="18" t="s">
        <v>1249</v>
      </c>
      <c r="L455" s="18" t="s">
        <v>2218</v>
      </c>
      <c r="M455" s="18" t="s">
        <v>304</v>
      </c>
      <c r="N455" s="18" t="s">
        <v>498</v>
      </c>
      <c r="O455" s="18" t="s">
        <v>304</v>
      </c>
      <c r="P455" s="18"/>
      <c r="Q455" s="18" t="s">
        <v>304</v>
      </c>
      <c r="R455" s="18"/>
      <c r="S455" s="18" t="s">
        <v>304</v>
      </c>
      <c r="T455" s="18" t="s">
        <v>3264</v>
      </c>
      <c r="U455" s="18" t="s">
        <v>3264</v>
      </c>
      <c r="V455" s="18" t="s">
        <v>3264</v>
      </c>
      <c r="W455" s="18" t="s">
        <v>3264</v>
      </c>
      <c r="X455" s="18" t="s">
        <v>3255</v>
      </c>
      <c r="Y455" s="18" t="s">
        <v>3256</v>
      </c>
      <c r="Z455" s="18" t="s">
        <v>3257</v>
      </c>
      <c r="AA455" s="18" t="s">
        <v>3258</v>
      </c>
      <c r="AB455" s="18" t="s">
        <v>3264</v>
      </c>
      <c r="AC455" s="18" t="s">
        <v>3260</v>
      </c>
      <c r="AD455" s="18" t="s">
        <v>3261</v>
      </c>
      <c r="AE455" s="18" t="s">
        <v>3264</v>
      </c>
      <c r="AF455" s="18" t="s">
        <v>304</v>
      </c>
      <c r="AG455" s="18" t="s">
        <v>304</v>
      </c>
      <c r="AH455" s="18" t="s">
        <v>304</v>
      </c>
    </row>
    <row r="456" spans="2:34" ht="15.75" hidden="1" customHeight="1">
      <c r="B456" s="18" t="s">
        <v>1738</v>
      </c>
      <c r="C456" s="18" t="s">
        <v>128</v>
      </c>
      <c r="D456" s="18" t="s">
        <v>2172</v>
      </c>
      <c r="E456" s="18" t="s">
        <v>131</v>
      </c>
      <c r="F456" s="18" t="s">
        <v>2173</v>
      </c>
      <c r="G456" s="18" t="s">
        <v>132</v>
      </c>
      <c r="H456" s="18" t="s">
        <v>2219</v>
      </c>
      <c r="I456" s="18" t="s">
        <v>2220</v>
      </c>
      <c r="J456" s="18" t="s">
        <v>329</v>
      </c>
      <c r="K456" s="18" t="s">
        <v>1821</v>
      </c>
      <c r="L456" s="18" t="s">
        <v>2221</v>
      </c>
      <c r="M456" s="18" t="s">
        <v>304</v>
      </c>
      <c r="N456" s="18" t="s">
        <v>498</v>
      </c>
      <c r="O456" s="18" t="s">
        <v>304</v>
      </c>
      <c r="P456" s="18"/>
      <c r="Q456" s="18" t="s">
        <v>304</v>
      </c>
      <c r="R456" s="18" t="s">
        <v>2222</v>
      </c>
      <c r="S456" s="18" t="s">
        <v>304</v>
      </c>
      <c r="T456" s="18" t="s">
        <v>3264</v>
      </c>
      <c r="U456" s="18" t="s">
        <v>3264</v>
      </c>
      <c r="V456" s="18" t="s">
        <v>3264</v>
      </c>
      <c r="W456" s="18" t="s">
        <v>3254</v>
      </c>
      <c r="X456" s="18" t="s">
        <v>3255</v>
      </c>
      <c r="Y456" s="18" t="s">
        <v>3256</v>
      </c>
      <c r="Z456" s="18" t="s">
        <v>3257</v>
      </c>
      <c r="AA456" s="18" t="s">
        <v>3258</v>
      </c>
      <c r="AB456" s="18" t="s">
        <v>3264</v>
      </c>
      <c r="AC456" s="18" t="s">
        <v>3260</v>
      </c>
      <c r="AD456" s="18" t="s">
        <v>3261</v>
      </c>
      <c r="AE456" s="18" t="s">
        <v>3264</v>
      </c>
      <c r="AF456" s="18" t="s">
        <v>304</v>
      </c>
      <c r="AG456" s="18" t="s">
        <v>304</v>
      </c>
      <c r="AH456" s="18" t="s">
        <v>304</v>
      </c>
    </row>
    <row r="457" spans="2:34" ht="15.75" hidden="1" customHeight="1">
      <c r="B457" s="18" t="s">
        <v>1738</v>
      </c>
      <c r="C457" s="18" t="s">
        <v>128</v>
      </c>
      <c r="D457" s="18" t="s">
        <v>2172</v>
      </c>
      <c r="E457" s="18" t="s">
        <v>131</v>
      </c>
      <c r="F457" s="18" t="s">
        <v>2173</v>
      </c>
      <c r="G457" s="18" t="s">
        <v>132</v>
      </c>
      <c r="H457" s="18" t="s">
        <v>2223</v>
      </c>
      <c r="I457" s="18" t="s">
        <v>2224</v>
      </c>
      <c r="J457" s="18" t="s">
        <v>329</v>
      </c>
      <c r="K457" s="18" t="s">
        <v>1821</v>
      </c>
      <c r="L457" s="18" t="s">
        <v>2225</v>
      </c>
      <c r="M457" s="18" t="s">
        <v>304</v>
      </c>
      <c r="N457" s="18" t="s">
        <v>498</v>
      </c>
      <c r="O457" s="18" t="s">
        <v>304</v>
      </c>
      <c r="P457" s="18"/>
      <c r="Q457" s="18" t="s">
        <v>304</v>
      </c>
      <c r="R457" s="18" t="s">
        <v>2222</v>
      </c>
      <c r="S457" s="18" t="s">
        <v>304</v>
      </c>
      <c r="T457" s="18" t="s">
        <v>3264</v>
      </c>
      <c r="U457" s="18" t="s">
        <v>3264</v>
      </c>
      <c r="V457" s="18" t="s">
        <v>3264</v>
      </c>
      <c r="W457" s="18" t="s">
        <v>3254</v>
      </c>
      <c r="X457" s="18" t="s">
        <v>3255</v>
      </c>
      <c r="Y457" s="18" t="s">
        <v>3256</v>
      </c>
      <c r="Z457" s="18" t="s">
        <v>3257</v>
      </c>
      <c r="AA457" s="18" t="s">
        <v>3258</v>
      </c>
      <c r="AB457" s="18" t="s">
        <v>3264</v>
      </c>
      <c r="AC457" s="18" t="s">
        <v>3260</v>
      </c>
      <c r="AD457" s="18" t="s">
        <v>3261</v>
      </c>
      <c r="AE457" s="18" t="s">
        <v>3264</v>
      </c>
      <c r="AF457" s="18" t="s">
        <v>304</v>
      </c>
      <c r="AG457" s="18" t="s">
        <v>304</v>
      </c>
      <c r="AH457" s="18" t="s">
        <v>304</v>
      </c>
    </row>
    <row r="458" spans="2:34" ht="15.75" hidden="1" customHeight="1">
      <c r="B458" s="18" t="s">
        <v>1738</v>
      </c>
      <c r="C458" s="18" t="s">
        <v>128</v>
      </c>
      <c r="D458" s="18" t="s">
        <v>2172</v>
      </c>
      <c r="E458" s="18" t="s">
        <v>131</v>
      </c>
      <c r="F458" s="18" t="s">
        <v>2173</v>
      </c>
      <c r="G458" s="18" t="s">
        <v>132</v>
      </c>
      <c r="H458" s="18" t="s">
        <v>2226</v>
      </c>
      <c r="I458" s="18" t="s">
        <v>2227</v>
      </c>
      <c r="J458" s="18" t="s">
        <v>329</v>
      </c>
      <c r="K458" s="18" t="s">
        <v>1249</v>
      </c>
      <c r="L458" s="18" t="s">
        <v>2228</v>
      </c>
      <c r="M458" s="18" t="s">
        <v>304</v>
      </c>
      <c r="N458" s="18" t="s">
        <v>498</v>
      </c>
      <c r="O458" s="18" t="s">
        <v>304</v>
      </c>
      <c r="P458" s="18"/>
      <c r="Q458" s="18" t="s">
        <v>304</v>
      </c>
      <c r="R458" s="18"/>
      <c r="S458" s="18" t="s">
        <v>304</v>
      </c>
      <c r="T458" s="18" t="s">
        <v>3264</v>
      </c>
      <c r="U458" s="18" t="s">
        <v>3264</v>
      </c>
      <c r="V458" s="18" t="s">
        <v>3264</v>
      </c>
      <c r="W458" s="18" t="s">
        <v>3264</v>
      </c>
      <c r="X458" s="18" t="s">
        <v>3264</v>
      </c>
      <c r="Y458" s="18" t="s">
        <v>3256</v>
      </c>
      <c r="Z458" s="18" t="s">
        <v>3257</v>
      </c>
      <c r="AA458" s="18" t="s">
        <v>3258</v>
      </c>
      <c r="AB458" s="18" t="s">
        <v>3264</v>
      </c>
      <c r="AC458" s="18" t="s">
        <v>3260</v>
      </c>
      <c r="AD458" s="18" t="s">
        <v>3261</v>
      </c>
      <c r="AE458" s="18" t="s">
        <v>3264</v>
      </c>
      <c r="AF458" s="18" t="s">
        <v>304</v>
      </c>
      <c r="AG458" s="18" t="s">
        <v>304</v>
      </c>
      <c r="AH458" s="18" t="s">
        <v>304</v>
      </c>
    </row>
    <row r="459" spans="2:34" ht="15.75" hidden="1" customHeight="1">
      <c r="B459" s="18" t="s">
        <v>1738</v>
      </c>
      <c r="C459" s="18" t="s">
        <v>128</v>
      </c>
      <c r="D459" s="18" t="s">
        <v>2172</v>
      </c>
      <c r="E459" s="18" t="s">
        <v>131</v>
      </c>
      <c r="F459" s="18" t="s">
        <v>2173</v>
      </c>
      <c r="G459" s="18" t="s">
        <v>132</v>
      </c>
      <c r="H459" s="18" t="s">
        <v>2174</v>
      </c>
      <c r="I459" s="18" t="s">
        <v>2175</v>
      </c>
      <c r="J459" s="18" t="s">
        <v>329</v>
      </c>
      <c r="K459" s="18" t="s">
        <v>1249</v>
      </c>
      <c r="L459" s="18" t="s">
        <v>2176</v>
      </c>
      <c r="M459" s="18" t="s">
        <v>304</v>
      </c>
      <c r="N459" s="18" t="s">
        <v>498</v>
      </c>
      <c r="O459" s="18" t="s">
        <v>304</v>
      </c>
      <c r="P459" s="18"/>
      <c r="Q459" s="18" t="s">
        <v>304</v>
      </c>
      <c r="R459" s="18"/>
      <c r="S459" s="18" t="s">
        <v>304</v>
      </c>
      <c r="T459" s="18" t="s">
        <v>3264</v>
      </c>
      <c r="U459" s="18" t="s">
        <v>3264</v>
      </c>
      <c r="V459" s="18" t="s">
        <v>3264</v>
      </c>
      <c r="W459" s="18" t="s">
        <v>3264</v>
      </c>
      <c r="X459" s="18" t="s">
        <v>3255</v>
      </c>
      <c r="Y459" s="18" t="s">
        <v>3256</v>
      </c>
      <c r="Z459" s="18" t="s">
        <v>3257</v>
      </c>
      <c r="AA459" s="18" t="s">
        <v>3258</v>
      </c>
      <c r="AB459" s="18" t="s">
        <v>3264</v>
      </c>
      <c r="AC459" s="18" t="s">
        <v>3260</v>
      </c>
      <c r="AD459" s="18" t="s">
        <v>3261</v>
      </c>
      <c r="AE459" s="18" t="s">
        <v>3264</v>
      </c>
      <c r="AF459" s="18" t="s">
        <v>304</v>
      </c>
      <c r="AG459" s="18" t="s">
        <v>304</v>
      </c>
      <c r="AH459" s="18" t="s">
        <v>304</v>
      </c>
    </row>
    <row r="460" spans="2:34" ht="15.75" hidden="1" customHeight="1">
      <c r="B460" s="18" t="s">
        <v>1738</v>
      </c>
      <c r="C460" s="18" t="s">
        <v>128</v>
      </c>
      <c r="D460" s="18" t="s">
        <v>2172</v>
      </c>
      <c r="E460" s="18" t="s">
        <v>131</v>
      </c>
      <c r="F460" s="18" t="s">
        <v>2173</v>
      </c>
      <c r="G460" s="18" t="s">
        <v>132</v>
      </c>
      <c r="H460" s="18" t="s">
        <v>2229</v>
      </c>
      <c r="I460" s="18" t="s">
        <v>2230</v>
      </c>
      <c r="J460" s="18" t="s">
        <v>329</v>
      </c>
      <c r="K460" s="18" t="s">
        <v>1249</v>
      </c>
      <c r="L460" s="18" t="s">
        <v>2231</v>
      </c>
      <c r="M460" s="18" t="s">
        <v>304</v>
      </c>
      <c r="N460" s="18" t="s">
        <v>498</v>
      </c>
      <c r="O460" s="18" t="s">
        <v>304</v>
      </c>
      <c r="P460" s="18"/>
      <c r="Q460" s="18" t="s">
        <v>304</v>
      </c>
      <c r="R460" s="18" t="s">
        <v>2232</v>
      </c>
      <c r="S460" s="18" t="s">
        <v>304</v>
      </c>
      <c r="T460" s="18" t="s">
        <v>3264</v>
      </c>
      <c r="U460" s="18" t="s">
        <v>3264</v>
      </c>
      <c r="V460" s="18" t="s">
        <v>3264</v>
      </c>
      <c r="W460" s="18" t="s">
        <v>3254</v>
      </c>
      <c r="X460" s="18" t="s">
        <v>3255</v>
      </c>
      <c r="Y460" s="18" t="s">
        <v>3256</v>
      </c>
      <c r="Z460" s="18" t="s">
        <v>3257</v>
      </c>
      <c r="AA460" s="18" t="s">
        <v>3258</v>
      </c>
      <c r="AB460" s="18" t="s">
        <v>3264</v>
      </c>
      <c r="AC460" s="18" t="s">
        <v>3260</v>
      </c>
      <c r="AD460" s="18" t="s">
        <v>3261</v>
      </c>
      <c r="AE460" s="18" t="s">
        <v>3264</v>
      </c>
      <c r="AF460" s="18" t="s">
        <v>304</v>
      </c>
      <c r="AG460" s="18" t="s">
        <v>304</v>
      </c>
      <c r="AH460" s="18" t="s">
        <v>304</v>
      </c>
    </row>
    <row r="461" spans="2:34" ht="15.75" hidden="1" customHeight="1">
      <c r="B461" s="18" t="s">
        <v>1738</v>
      </c>
      <c r="C461" s="18" t="s">
        <v>128</v>
      </c>
      <c r="D461" s="18" t="s">
        <v>2172</v>
      </c>
      <c r="E461" s="18" t="s">
        <v>131</v>
      </c>
      <c r="F461" s="18" t="s">
        <v>2173</v>
      </c>
      <c r="G461" s="18" t="s">
        <v>132</v>
      </c>
      <c r="H461" s="18" t="s">
        <v>2233</v>
      </c>
      <c r="I461" s="18" t="s">
        <v>2234</v>
      </c>
      <c r="J461" s="18" t="s">
        <v>329</v>
      </c>
      <c r="K461" s="18" t="s">
        <v>1249</v>
      </c>
      <c r="L461" s="18" t="s">
        <v>2235</v>
      </c>
      <c r="M461" s="18" t="s">
        <v>304</v>
      </c>
      <c r="N461" s="18" t="s">
        <v>498</v>
      </c>
      <c r="O461" s="18" t="s">
        <v>304</v>
      </c>
      <c r="P461" s="18"/>
      <c r="Q461" s="18" t="s">
        <v>304</v>
      </c>
      <c r="R461" s="18" t="s">
        <v>2237</v>
      </c>
      <c r="S461" s="18" t="s">
        <v>304</v>
      </c>
      <c r="T461" s="18" t="s">
        <v>3264</v>
      </c>
      <c r="U461" s="18" t="s">
        <v>3264</v>
      </c>
      <c r="V461" s="18" t="s">
        <v>3264</v>
      </c>
      <c r="W461" s="18" t="s">
        <v>3254</v>
      </c>
      <c r="X461" s="18" t="s">
        <v>3255</v>
      </c>
      <c r="Y461" s="18" t="s">
        <v>3256</v>
      </c>
      <c r="Z461" s="18" t="s">
        <v>3257</v>
      </c>
      <c r="AA461" s="18" t="s">
        <v>3258</v>
      </c>
      <c r="AB461" s="18" t="s">
        <v>3264</v>
      </c>
      <c r="AC461" s="18" t="s">
        <v>3260</v>
      </c>
      <c r="AD461" s="18" t="s">
        <v>3261</v>
      </c>
      <c r="AE461" s="18" t="s">
        <v>3264</v>
      </c>
      <c r="AF461" s="18" t="s">
        <v>304</v>
      </c>
      <c r="AG461" s="18" t="s">
        <v>304</v>
      </c>
      <c r="AH461" s="18" t="s">
        <v>304</v>
      </c>
    </row>
    <row r="462" spans="2:34" ht="15.75" hidden="1" customHeight="1">
      <c r="B462" s="18" t="s">
        <v>1738</v>
      </c>
      <c r="C462" s="18" t="s">
        <v>128</v>
      </c>
      <c r="D462" s="18" t="s">
        <v>2172</v>
      </c>
      <c r="E462" s="18" t="s">
        <v>131</v>
      </c>
      <c r="F462" s="18" t="s">
        <v>2173</v>
      </c>
      <c r="G462" s="18" t="s">
        <v>132</v>
      </c>
      <c r="H462" s="18" t="s">
        <v>2238</v>
      </c>
      <c r="I462" s="18" t="s">
        <v>2239</v>
      </c>
      <c r="J462" s="18" t="s">
        <v>329</v>
      </c>
      <c r="K462" s="18" t="s">
        <v>1249</v>
      </c>
      <c r="L462" s="18" t="s">
        <v>2240</v>
      </c>
      <c r="M462" s="18" t="s">
        <v>304</v>
      </c>
      <c r="N462" s="18" t="s">
        <v>498</v>
      </c>
      <c r="O462" s="18" t="s">
        <v>304</v>
      </c>
      <c r="P462" s="18"/>
      <c r="Q462" s="18" t="s">
        <v>304</v>
      </c>
      <c r="R462" s="18" t="s">
        <v>2241</v>
      </c>
      <c r="S462" s="18" t="s">
        <v>304</v>
      </c>
      <c r="T462" s="18" t="s">
        <v>3264</v>
      </c>
      <c r="U462" s="18" t="s">
        <v>3264</v>
      </c>
      <c r="V462" s="18" t="s">
        <v>3264</v>
      </c>
      <c r="W462" s="18" t="s">
        <v>3254</v>
      </c>
      <c r="X462" s="18" t="s">
        <v>3255</v>
      </c>
      <c r="Y462" s="18" t="s">
        <v>3256</v>
      </c>
      <c r="Z462" s="18" t="s">
        <v>3257</v>
      </c>
      <c r="AA462" s="18" t="s">
        <v>3258</v>
      </c>
      <c r="AB462" s="18" t="s">
        <v>3264</v>
      </c>
      <c r="AC462" s="18" t="s">
        <v>3260</v>
      </c>
      <c r="AD462" s="18" t="s">
        <v>3261</v>
      </c>
      <c r="AE462" s="18" t="s">
        <v>3262</v>
      </c>
      <c r="AF462" s="18" t="s">
        <v>304</v>
      </c>
      <c r="AG462" s="18" t="s">
        <v>304</v>
      </c>
      <c r="AH462" s="18" t="s">
        <v>304</v>
      </c>
    </row>
    <row r="463" spans="2:34" ht="15.75" hidden="1" customHeight="1">
      <c r="B463" s="18" t="s">
        <v>1738</v>
      </c>
      <c r="C463" s="18" t="s">
        <v>128</v>
      </c>
      <c r="D463" s="18" t="s">
        <v>2250</v>
      </c>
      <c r="E463" s="18" t="s">
        <v>133</v>
      </c>
      <c r="F463" s="18" t="s">
        <v>2251</v>
      </c>
      <c r="G463" s="18" t="s">
        <v>134</v>
      </c>
      <c r="H463" s="18" t="s">
        <v>2252</v>
      </c>
      <c r="I463" s="18" t="s">
        <v>2253</v>
      </c>
      <c r="J463" s="18" t="s">
        <v>329</v>
      </c>
      <c r="K463" s="18" t="s">
        <v>1234</v>
      </c>
      <c r="L463" s="18" t="s">
        <v>2254</v>
      </c>
      <c r="M463" s="18" t="s">
        <v>304</v>
      </c>
      <c r="N463" s="18" t="s">
        <v>498</v>
      </c>
      <c r="O463" s="18" t="s">
        <v>304</v>
      </c>
      <c r="P463" s="18" t="s">
        <v>498</v>
      </c>
      <c r="Q463" s="18" t="s">
        <v>304</v>
      </c>
      <c r="R463" s="18" t="s">
        <v>2255</v>
      </c>
      <c r="S463" s="18" t="s">
        <v>304</v>
      </c>
      <c r="T463" s="18" t="s">
        <v>3264</v>
      </c>
      <c r="U463" s="18" t="s">
        <v>3264</v>
      </c>
      <c r="V463" s="18" t="s">
        <v>3253</v>
      </c>
      <c r="W463" s="18" t="s">
        <v>3254</v>
      </c>
      <c r="X463" s="18" t="s">
        <v>3255</v>
      </c>
      <c r="Y463" s="18" t="s">
        <v>3256</v>
      </c>
      <c r="Z463" s="18" t="s">
        <v>3257</v>
      </c>
      <c r="AA463" s="18" t="s">
        <v>3258</v>
      </c>
      <c r="AB463" s="18" t="s">
        <v>3264</v>
      </c>
      <c r="AC463" s="18" t="s">
        <v>3260</v>
      </c>
      <c r="AD463" s="18" t="s">
        <v>3261</v>
      </c>
      <c r="AE463" s="18" t="s">
        <v>3264</v>
      </c>
      <c r="AF463" s="18" t="s">
        <v>304</v>
      </c>
      <c r="AG463" s="18" t="s">
        <v>304</v>
      </c>
      <c r="AH463" s="18" t="s">
        <v>304</v>
      </c>
    </row>
    <row r="464" spans="2:34" ht="15.75" hidden="1" customHeight="1">
      <c r="B464" s="18" t="s">
        <v>1738</v>
      </c>
      <c r="C464" s="18" t="s">
        <v>128</v>
      </c>
      <c r="D464" s="18" t="s">
        <v>2250</v>
      </c>
      <c r="E464" s="18" t="s">
        <v>133</v>
      </c>
      <c r="F464" s="18" t="s">
        <v>2251</v>
      </c>
      <c r="G464" s="18" t="s">
        <v>134</v>
      </c>
      <c r="H464" s="18" t="s">
        <v>2256</v>
      </c>
      <c r="I464" s="18" t="s">
        <v>2257</v>
      </c>
      <c r="J464" s="18" t="s">
        <v>329</v>
      </c>
      <c r="K464" s="18" t="s">
        <v>1795</v>
      </c>
      <c r="L464" s="18" t="s">
        <v>2258</v>
      </c>
      <c r="M464" s="18" t="s">
        <v>304</v>
      </c>
      <c r="N464" s="18" t="s">
        <v>498</v>
      </c>
      <c r="O464" s="18" t="s">
        <v>304</v>
      </c>
      <c r="P464" s="18"/>
      <c r="Q464" s="18" t="s">
        <v>304</v>
      </c>
      <c r="R464" s="18" t="s">
        <v>2259</v>
      </c>
      <c r="S464" s="18" t="s">
        <v>304</v>
      </c>
      <c r="T464" s="18" t="s">
        <v>3264</v>
      </c>
      <c r="U464" s="18" t="s">
        <v>3252</v>
      </c>
      <c r="V464" s="18" t="s">
        <v>3253</v>
      </c>
      <c r="W464" s="18" t="s">
        <v>3254</v>
      </c>
      <c r="X464" s="18" t="s">
        <v>3255</v>
      </c>
      <c r="Y464" s="18" t="s">
        <v>3264</v>
      </c>
      <c r="Z464" s="18" t="s">
        <v>3264</v>
      </c>
      <c r="AA464" s="18" t="s">
        <v>3264</v>
      </c>
      <c r="AB464" s="18" t="s">
        <v>3264</v>
      </c>
      <c r="AC464" s="18" t="s">
        <v>3260</v>
      </c>
      <c r="AD464" s="18" t="s">
        <v>3264</v>
      </c>
      <c r="AE464" s="18" t="s">
        <v>3264</v>
      </c>
      <c r="AF464" s="18" t="s">
        <v>304</v>
      </c>
      <c r="AG464" s="18" t="s">
        <v>304</v>
      </c>
      <c r="AH464" s="18" t="s">
        <v>304</v>
      </c>
    </row>
    <row r="465" spans="2:34" ht="15.75" hidden="1" customHeight="1">
      <c r="B465" s="18" t="s">
        <v>1738</v>
      </c>
      <c r="C465" s="18" t="s">
        <v>128</v>
      </c>
      <c r="D465" s="18" t="s">
        <v>2250</v>
      </c>
      <c r="E465" s="18" t="s">
        <v>133</v>
      </c>
      <c r="F465" s="18" t="s">
        <v>2251</v>
      </c>
      <c r="G465" s="18" t="s">
        <v>134</v>
      </c>
      <c r="H465" s="18" t="s">
        <v>2261</v>
      </c>
      <c r="I465" s="18" t="s">
        <v>2262</v>
      </c>
      <c r="J465" s="18" t="s">
        <v>301</v>
      </c>
      <c r="K465" s="18" t="s">
        <v>1813</v>
      </c>
      <c r="L465" s="18" t="s">
        <v>2263</v>
      </c>
      <c r="M465" s="18" t="s">
        <v>304</v>
      </c>
      <c r="N465" s="18" t="s">
        <v>498</v>
      </c>
      <c r="O465" s="18" t="s">
        <v>304</v>
      </c>
      <c r="P465" s="18"/>
      <c r="Q465" s="18" t="s">
        <v>304</v>
      </c>
      <c r="R465" s="18" t="s">
        <v>2264</v>
      </c>
      <c r="S465" s="18" t="s">
        <v>304</v>
      </c>
      <c r="T465" s="18" t="s">
        <v>3251</v>
      </c>
      <c r="U465" s="18" t="s">
        <v>3252</v>
      </c>
      <c r="V465" s="18" t="s">
        <v>3253</v>
      </c>
      <c r="W465" s="18" t="s">
        <v>3254</v>
      </c>
      <c r="X465" s="18" t="s">
        <v>3255</v>
      </c>
      <c r="Y465" s="18" t="s">
        <v>3264</v>
      </c>
      <c r="Z465" s="18" t="s">
        <v>3264</v>
      </c>
      <c r="AA465" s="18" t="s">
        <v>3264</v>
      </c>
      <c r="AB465" s="18" t="s">
        <v>3264</v>
      </c>
      <c r="AC465" s="18" t="s">
        <v>3264</v>
      </c>
      <c r="AD465" s="18" t="s">
        <v>3264</v>
      </c>
      <c r="AE465" s="18" t="s">
        <v>3264</v>
      </c>
      <c r="AF465" s="18" t="s">
        <v>304</v>
      </c>
      <c r="AG465" s="18" t="s">
        <v>304</v>
      </c>
      <c r="AH465" s="18" t="s">
        <v>304</v>
      </c>
    </row>
    <row r="466" spans="2:34" ht="15.75" hidden="1" customHeight="1">
      <c r="B466" s="18" t="s">
        <v>1738</v>
      </c>
      <c r="C466" s="18" t="s">
        <v>128</v>
      </c>
      <c r="D466" s="18" t="s">
        <v>2250</v>
      </c>
      <c r="E466" s="18" t="s">
        <v>133</v>
      </c>
      <c r="F466" s="18" t="s">
        <v>2251</v>
      </c>
      <c r="G466" s="18" t="s">
        <v>134</v>
      </c>
      <c r="H466" s="18" t="s">
        <v>2265</v>
      </c>
      <c r="I466" s="18" t="s">
        <v>2266</v>
      </c>
      <c r="J466" s="18" t="s">
        <v>329</v>
      </c>
      <c r="K466" s="18" t="s">
        <v>1795</v>
      </c>
      <c r="L466" s="18" t="s">
        <v>2267</v>
      </c>
      <c r="M466" s="18" t="s">
        <v>304</v>
      </c>
      <c r="N466" s="18" t="s">
        <v>498</v>
      </c>
      <c r="O466" s="18" t="s">
        <v>304</v>
      </c>
      <c r="P466" s="18"/>
      <c r="Q466" s="18" t="s">
        <v>304</v>
      </c>
      <c r="R466" s="18" t="s">
        <v>2269</v>
      </c>
      <c r="S466" s="18" t="s">
        <v>304</v>
      </c>
      <c r="T466" s="18" t="s">
        <v>3251</v>
      </c>
      <c r="U466" s="18" t="s">
        <v>3252</v>
      </c>
      <c r="V466" s="18" t="s">
        <v>3253</v>
      </c>
      <c r="W466" s="18" t="s">
        <v>3254</v>
      </c>
      <c r="X466" s="18" t="s">
        <v>3255</v>
      </c>
      <c r="Y466" s="18" t="s">
        <v>3264</v>
      </c>
      <c r="Z466" s="18" t="s">
        <v>3264</v>
      </c>
      <c r="AA466" s="18" t="s">
        <v>3264</v>
      </c>
      <c r="AB466" s="18" t="s">
        <v>3264</v>
      </c>
      <c r="AC466" s="18" t="s">
        <v>3264</v>
      </c>
      <c r="AD466" s="18" t="s">
        <v>3264</v>
      </c>
      <c r="AE466" s="18" t="s">
        <v>3264</v>
      </c>
      <c r="AF466" s="18" t="s">
        <v>304</v>
      </c>
      <c r="AG466" s="18" t="s">
        <v>304</v>
      </c>
      <c r="AH466" s="18" t="s">
        <v>304</v>
      </c>
    </row>
    <row r="467" spans="2:34" ht="15.75" hidden="1" customHeight="1">
      <c r="B467" s="18" t="s">
        <v>1738</v>
      </c>
      <c r="C467" s="18" t="s">
        <v>128</v>
      </c>
      <c r="D467" s="18" t="s">
        <v>2271</v>
      </c>
      <c r="E467" s="18" t="s">
        <v>135</v>
      </c>
      <c r="F467" s="18" t="s">
        <v>2272</v>
      </c>
      <c r="G467" s="18" t="s">
        <v>136</v>
      </c>
      <c r="H467" s="18" t="s">
        <v>2273</v>
      </c>
      <c r="I467" s="18" t="s">
        <v>2274</v>
      </c>
      <c r="J467" s="18" t="s">
        <v>329</v>
      </c>
      <c r="K467" s="18" t="s">
        <v>1821</v>
      </c>
      <c r="L467" s="18" t="s">
        <v>2275</v>
      </c>
      <c r="M467" s="18" t="s">
        <v>304</v>
      </c>
      <c r="N467" s="18" t="s">
        <v>498</v>
      </c>
      <c r="O467" s="18" t="s">
        <v>304</v>
      </c>
      <c r="P467" s="18" t="s">
        <v>498</v>
      </c>
      <c r="Q467" s="18" t="s">
        <v>304</v>
      </c>
      <c r="R467" s="18" t="s">
        <v>2276</v>
      </c>
      <c r="S467" s="18" t="s">
        <v>304</v>
      </c>
      <c r="T467" s="18" t="s">
        <v>3264</v>
      </c>
      <c r="U467" s="18" t="s">
        <v>3252</v>
      </c>
      <c r="V467" s="18" t="s">
        <v>3253</v>
      </c>
      <c r="W467" s="18" t="s">
        <v>3254</v>
      </c>
      <c r="X467" s="18" t="s">
        <v>3255</v>
      </c>
      <c r="Y467" s="18" t="s">
        <v>3256</v>
      </c>
      <c r="Z467" s="18" t="s">
        <v>3257</v>
      </c>
      <c r="AA467" s="18" t="s">
        <v>3258</v>
      </c>
      <c r="AB467" s="18" t="s">
        <v>3264</v>
      </c>
      <c r="AC467" s="18" t="s">
        <v>3260</v>
      </c>
      <c r="AD467" s="18" t="s">
        <v>3261</v>
      </c>
      <c r="AE467" s="18" t="s">
        <v>3264</v>
      </c>
      <c r="AF467" s="18" t="s">
        <v>304</v>
      </c>
      <c r="AG467" s="18" t="s">
        <v>304</v>
      </c>
      <c r="AH467" s="18" t="s">
        <v>304</v>
      </c>
    </row>
    <row r="468" spans="2:34" ht="15.75" hidden="1" customHeight="1">
      <c r="B468" s="18" t="s">
        <v>1738</v>
      </c>
      <c r="C468" s="18" t="s">
        <v>128</v>
      </c>
      <c r="D468" s="18" t="s">
        <v>2271</v>
      </c>
      <c r="E468" s="18" t="s">
        <v>135</v>
      </c>
      <c r="F468" s="18" t="s">
        <v>2272</v>
      </c>
      <c r="G468" s="18" t="s">
        <v>136</v>
      </c>
      <c r="H468" s="18" t="s">
        <v>2277</v>
      </c>
      <c r="I468" s="18" t="s">
        <v>2278</v>
      </c>
      <c r="J468" s="18" t="s">
        <v>329</v>
      </c>
      <c r="K468" s="18" t="s">
        <v>1249</v>
      </c>
      <c r="L468" s="18" t="s">
        <v>2279</v>
      </c>
      <c r="M468" s="18" t="s">
        <v>304</v>
      </c>
      <c r="N468" s="18" t="s">
        <v>498</v>
      </c>
      <c r="O468" s="18" t="s">
        <v>304</v>
      </c>
      <c r="P468" s="18"/>
      <c r="Q468" s="18" t="s">
        <v>304</v>
      </c>
      <c r="R468" s="18" t="s">
        <v>2280</v>
      </c>
      <c r="S468" s="18" t="s">
        <v>304</v>
      </c>
      <c r="T468" s="18" t="s">
        <v>3264</v>
      </c>
      <c r="U468" s="18" t="s">
        <v>3264</v>
      </c>
      <c r="V468" s="18" t="s">
        <v>3253</v>
      </c>
      <c r="W468" s="18" t="s">
        <v>3254</v>
      </c>
      <c r="X468" s="18" t="s">
        <v>3255</v>
      </c>
      <c r="Y468" s="18" t="s">
        <v>3256</v>
      </c>
      <c r="Z468" s="18" t="s">
        <v>3257</v>
      </c>
      <c r="AA468" s="18" t="s">
        <v>3258</v>
      </c>
      <c r="AB468" s="18" t="s">
        <v>3264</v>
      </c>
      <c r="AC468" s="18" t="s">
        <v>3260</v>
      </c>
      <c r="AD468" s="18" t="s">
        <v>3261</v>
      </c>
      <c r="AE468" s="18" t="s">
        <v>3264</v>
      </c>
      <c r="AF468" s="18" t="s">
        <v>304</v>
      </c>
      <c r="AG468" s="18" t="s">
        <v>304</v>
      </c>
      <c r="AH468" s="18" t="s">
        <v>304</v>
      </c>
    </row>
    <row r="469" spans="2:34" ht="15.75" hidden="1" customHeight="1">
      <c r="B469" s="18" t="s">
        <v>1738</v>
      </c>
      <c r="C469" s="18" t="s">
        <v>128</v>
      </c>
      <c r="D469" s="18" t="s">
        <v>2271</v>
      </c>
      <c r="E469" s="18" t="s">
        <v>135</v>
      </c>
      <c r="F469" s="18" t="s">
        <v>2272</v>
      </c>
      <c r="G469" s="18" t="s">
        <v>136</v>
      </c>
      <c r="H469" s="18" t="s">
        <v>2281</v>
      </c>
      <c r="I469" s="18" t="s">
        <v>2282</v>
      </c>
      <c r="J469" s="18" t="s">
        <v>329</v>
      </c>
      <c r="K469" s="18" t="s">
        <v>1249</v>
      </c>
      <c r="L469" s="18" t="s">
        <v>2283</v>
      </c>
      <c r="M469" s="18" t="s">
        <v>304</v>
      </c>
      <c r="N469" s="18" t="s">
        <v>498</v>
      </c>
      <c r="O469" s="18" t="s">
        <v>304</v>
      </c>
      <c r="P469" s="18"/>
      <c r="Q469" s="18" t="s">
        <v>304</v>
      </c>
      <c r="R469" s="18" t="s">
        <v>2280</v>
      </c>
      <c r="S469" s="18" t="s">
        <v>304</v>
      </c>
      <c r="T469" s="18" t="s">
        <v>3264</v>
      </c>
      <c r="U469" s="18" t="s">
        <v>3264</v>
      </c>
      <c r="V469" s="18" t="s">
        <v>3264</v>
      </c>
      <c r="W469" s="18" t="s">
        <v>3264</v>
      </c>
      <c r="X469" s="18" t="s">
        <v>3255</v>
      </c>
      <c r="Y469" s="18" t="s">
        <v>3256</v>
      </c>
      <c r="Z469" s="18" t="s">
        <v>3257</v>
      </c>
      <c r="AA469" s="18" t="s">
        <v>3258</v>
      </c>
      <c r="AB469" s="18" t="s">
        <v>3264</v>
      </c>
      <c r="AC469" s="18" t="s">
        <v>3260</v>
      </c>
      <c r="AD469" s="18" t="s">
        <v>3261</v>
      </c>
      <c r="AE469" s="18" t="s">
        <v>3262</v>
      </c>
      <c r="AF469" s="18" t="s">
        <v>304</v>
      </c>
      <c r="AG469" s="18" t="s">
        <v>304</v>
      </c>
      <c r="AH469" s="18" t="s">
        <v>304</v>
      </c>
    </row>
    <row r="470" spans="2:34" ht="15.75" hidden="1" customHeight="1">
      <c r="B470" s="18" t="s">
        <v>1738</v>
      </c>
      <c r="C470" s="18" t="s">
        <v>128</v>
      </c>
      <c r="D470" s="18" t="s">
        <v>2243</v>
      </c>
      <c r="E470" s="18" t="s">
        <v>137</v>
      </c>
      <c r="F470" s="18" t="s">
        <v>2244</v>
      </c>
      <c r="G470" s="18" t="s">
        <v>138</v>
      </c>
      <c r="H470" s="18" t="s">
        <v>2245</v>
      </c>
      <c r="I470" s="18" t="s">
        <v>2246</v>
      </c>
      <c r="J470" s="18" t="s">
        <v>329</v>
      </c>
      <c r="K470" s="18" t="s">
        <v>1795</v>
      </c>
      <c r="L470" s="18" t="s">
        <v>2247</v>
      </c>
      <c r="M470" s="18" t="s">
        <v>304</v>
      </c>
      <c r="N470" s="18" t="s">
        <v>651</v>
      </c>
      <c r="O470" s="18" t="s">
        <v>304</v>
      </c>
      <c r="P470" s="18"/>
      <c r="Q470" s="18" t="s">
        <v>304</v>
      </c>
      <c r="R470" s="18" t="s">
        <v>2248</v>
      </c>
      <c r="S470" s="18" t="s">
        <v>304</v>
      </c>
      <c r="T470" s="18" t="s">
        <v>3251</v>
      </c>
      <c r="U470" s="18" t="s">
        <v>3252</v>
      </c>
      <c r="V470" s="18" t="s">
        <v>3253</v>
      </c>
      <c r="W470" s="18" t="s">
        <v>3254</v>
      </c>
      <c r="X470" s="18" t="s">
        <v>3255</v>
      </c>
      <c r="Y470" s="18" t="s">
        <v>3264</v>
      </c>
      <c r="Z470" s="18" t="s">
        <v>3264</v>
      </c>
      <c r="AA470" s="18" t="s">
        <v>3264</v>
      </c>
      <c r="AB470" s="18" t="s">
        <v>3264</v>
      </c>
      <c r="AC470" s="18" t="s">
        <v>3264</v>
      </c>
      <c r="AD470" s="18" t="s">
        <v>3264</v>
      </c>
      <c r="AE470" s="18" t="s">
        <v>3264</v>
      </c>
      <c r="AF470" s="18" t="s">
        <v>304</v>
      </c>
      <c r="AG470" s="18" t="s">
        <v>304</v>
      </c>
      <c r="AH470" s="18" t="s">
        <v>304</v>
      </c>
    </row>
    <row r="471" spans="2:34" ht="15.75" hidden="1" customHeight="1">
      <c r="B471" s="18" t="s">
        <v>1738</v>
      </c>
      <c r="C471" s="18" t="s">
        <v>128</v>
      </c>
      <c r="D471" s="18" t="s">
        <v>2243</v>
      </c>
      <c r="E471" s="18" t="s">
        <v>137</v>
      </c>
      <c r="F471" s="18" t="s">
        <v>2244</v>
      </c>
      <c r="G471" s="18" t="s">
        <v>138</v>
      </c>
      <c r="H471" s="18" t="s">
        <v>2285</v>
      </c>
      <c r="I471" s="18" t="s">
        <v>2286</v>
      </c>
      <c r="J471" s="18" t="s">
        <v>329</v>
      </c>
      <c r="K471" s="18" t="s">
        <v>1795</v>
      </c>
      <c r="L471" s="18" t="s">
        <v>2287</v>
      </c>
      <c r="M471" s="18" t="s">
        <v>304</v>
      </c>
      <c r="N471" s="18" t="s">
        <v>651</v>
      </c>
      <c r="O471" s="18" t="s">
        <v>304</v>
      </c>
      <c r="P471" s="18"/>
      <c r="Q471" s="18" t="s">
        <v>304</v>
      </c>
      <c r="R471" s="18" t="s">
        <v>2248</v>
      </c>
      <c r="S471" s="18" t="s">
        <v>304</v>
      </c>
      <c r="T471" s="18" t="s">
        <v>3251</v>
      </c>
      <c r="U471" s="18" t="s">
        <v>3252</v>
      </c>
      <c r="V471" s="18" t="s">
        <v>3253</v>
      </c>
      <c r="W471" s="18" t="s">
        <v>3254</v>
      </c>
      <c r="X471" s="18" t="s">
        <v>3255</v>
      </c>
      <c r="Y471" s="18" t="s">
        <v>3264</v>
      </c>
      <c r="Z471" s="18" t="s">
        <v>3264</v>
      </c>
      <c r="AA471" s="18" t="s">
        <v>3264</v>
      </c>
      <c r="AB471" s="18" t="s">
        <v>3264</v>
      </c>
      <c r="AC471" s="18" t="s">
        <v>3264</v>
      </c>
      <c r="AD471" s="18" t="s">
        <v>3264</v>
      </c>
      <c r="AE471" s="18" t="s">
        <v>3264</v>
      </c>
      <c r="AF471" s="18" t="s">
        <v>304</v>
      </c>
      <c r="AG471" s="18" t="s">
        <v>304</v>
      </c>
      <c r="AH471" s="18" t="s">
        <v>304</v>
      </c>
    </row>
    <row r="472" spans="2:34" ht="15.75" hidden="1" customHeight="1">
      <c r="B472" s="18" t="s">
        <v>1738</v>
      </c>
      <c r="C472" s="18" t="s">
        <v>128</v>
      </c>
      <c r="D472" s="18" t="s">
        <v>2243</v>
      </c>
      <c r="E472" s="18" t="s">
        <v>137</v>
      </c>
      <c r="F472" s="18" t="s">
        <v>2244</v>
      </c>
      <c r="G472" s="18" t="s">
        <v>138</v>
      </c>
      <c r="H472" s="18" t="s">
        <v>2288</v>
      </c>
      <c r="I472" s="18" t="s">
        <v>2289</v>
      </c>
      <c r="J472" s="18" t="s">
        <v>329</v>
      </c>
      <c r="K472" s="18" t="s">
        <v>1795</v>
      </c>
      <c r="L472" s="18" t="s">
        <v>2290</v>
      </c>
      <c r="M472" s="18" t="s">
        <v>304</v>
      </c>
      <c r="N472" s="18" t="s">
        <v>651</v>
      </c>
      <c r="O472" s="18" t="s">
        <v>304</v>
      </c>
      <c r="P472" s="18"/>
      <c r="Q472" s="18" t="s">
        <v>304</v>
      </c>
      <c r="R472" s="18" t="s">
        <v>2291</v>
      </c>
      <c r="S472" s="18" t="s">
        <v>304</v>
      </c>
      <c r="T472" s="18" t="s">
        <v>3251</v>
      </c>
      <c r="U472" s="18" t="s">
        <v>3252</v>
      </c>
      <c r="V472" s="18" t="s">
        <v>3253</v>
      </c>
      <c r="W472" s="18" t="s">
        <v>3254</v>
      </c>
      <c r="X472" s="18" t="s">
        <v>3255</v>
      </c>
      <c r="Y472" s="18" t="s">
        <v>3264</v>
      </c>
      <c r="Z472" s="18" t="s">
        <v>3264</v>
      </c>
      <c r="AA472" s="18" t="s">
        <v>3264</v>
      </c>
      <c r="AB472" s="18" t="s">
        <v>3264</v>
      </c>
      <c r="AC472" s="18" t="s">
        <v>3264</v>
      </c>
      <c r="AD472" s="18" t="s">
        <v>3264</v>
      </c>
      <c r="AE472" s="18" t="s">
        <v>3264</v>
      </c>
      <c r="AF472" s="18" t="s">
        <v>304</v>
      </c>
      <c r="AG472" s="18" t="s">
        <v>304</v>
      </c>
      <c r="AH472" s="18" t="s">
        <v>304</v>
      </c>
    </row>
    <row r="473" spans="2:34" ht="15.75" hidden="1" customHeight="1">
      <c r="B473" s="18" t="s">
        <v>1738</v>
      </c>
      <c r="C473" s="18" t="s">
        <v>128</v>
      </c>
      <c r="D473" s="18" t="s">
        <v>2243</v>
      </c>
      <c r="E473" s="18" t="s">
        <v>137</v>
      </c>
      <c r="F473" s="18" t="s">
        <v>2244</v>
      </c>
      <c r="G473" s="18" t="s">
        <v>138</v>
      </c>
      <c r="H473" s="18" t="s">
        <v>2292</v>
      </c>
      <c r="I473" s="18" t="s">
        <v>2293</v>
      </c>
      <c r="J473" s="18" t="s">
        <v>329</v>
      </c>
      <c r="K473" s="18" t="s">
        <v>1795</v>
      </c>
      <c r="L473" s="18" t="s">
        <v>2294</v>
      </c>
      <c r="M473" s="18" t="s">
        <v>304</v>
      </c>
      <c r="N473" s="18" t="s">
        <v>651</v>
      </c>
      <c r="O473" s="18" t="s">
        <v>304</v>
      </c>
      <c r="P473" s="18"/>
      <c r="Q473" s="18" t="s">
        <v>304</v>
      </c>
      <c r="R473" s="18" t="s">
        <v>2291</v>
      </c>
      <c r="S473" s="18" t="s">
        <v>304</v>
      </c>
      <c r="T473" s="18" t="s">
        <v>3251</v>
      </c>
      <c r="U473" s="18" t="s">
        <v>3252</v>
      </c>
      <c r="V473" s="18" t="s">
        <v>3253</v>
      </c>
      <c r="W473" s="18" t="s">
        <v>3254</v>
      </c>
      <c r="X473" s="18" t="s">
        <v>3255</v>
      </c>
      <c r="Y473" s="18" t="s">
        <v>3264</v>
      </c>
      <c r="Z473" s="18" t="s">
        <v>3264</v>
      </c>
      <c r="AA473" s="18" t="s">
        <v>3264</v>
      </c>
      <c r="AB473" s="18" t="s">
        <v>3264</v>
      </c>
      <c r="AC473" s="18" t="s">
        <v>3264</v>
      </c>
      <c r="AD473" s="18" t="s">
        <v>3264</v>
      </c>
      <c r="AE473" s="18" t="s">
        <v>3264</v>
      </c>
      <c r="AF473" s="18" t="s">
        <v>304</v>
      </c>
      <c r="AG473" s="18" t="s">
        <v>304</v>
      </c>
      <c r="AH473" s="18" t="s">
        <v>304</v>
      </c>
    </row>
    <row r="474" spans="2:34" ht="15.75" hidden="1" customHeight="1">
      <c r="B474" s="18" t="s">
        <v>1738</v>
      </c>
      <c r="C474" s="18" t="s">
        <v>128</v>
      </c>
      <c r="D474" s="18" t="s">
        <v>2243</v>
      </c>
      <c r="E474" s="18" t="s">
        <v>137</v>
      </c>
      <c r="F474" s="18" t="s">
        <v>2244</v>
      </c>
      <c r="G474" s="18" t="s">
        <v>138</v>
      </c>
      <c r="H474" s="18" t="s">
        <v>2295</v>
      </c>
      <c r="I474" s="18" t="s">
        <v>2296</v>
      </c>
      <c r="J474" s="18" t="s">
        <v>329</v>
      </c>
      <c r="K474" s="18" t="s">
        <v>1795</v>
      </c>
      <c r="L474" s="18" t="s">
        <v>2297</v>
      </c>
      <c r="M474" s="18" t="s">
        <v>304</v>
      </c>
      <c r="N474" s="18" t="s">
        <v>651</v>
      </c>
      <c r="O474" s="18" t="s">
        <v>304</v>
      </c>
      <c r="P474" s="18"/>
      <c r="Q474" s="18" t="s">
        <v>304</v>
      </c>
      <c r="R474" s="18" t="s">
        <v>2298</v>
      </c>
      <c r="S474" s="18" t="s">
        <v>304</v>
      </c>
      <c r="T474" s="18" t="s">
        <v>3251</v>
      </c>
      <c r="U474" s="18" t="s">
        <v>3252</v>
      </c>
      <c r="V474" s="18" t="s">
        <v>3253</v>
      </c>
      <c r="W474" s="18" t="s">
        <v>3254</v>
      </c>
      <c r="X474" s="18" t="s">
        <v>3255</v>
      </c>
      <c r="Y474" s="18" t="s">
        <v>3264</v>
      </c>
      <c r="Z474" s="18" t="s">
        <v>3264</v>
      </c>
      <c r="AA474" s="18" t="s">
        <v>3264</v>
      </c>
      <c r="AB474" s="18" t="s">
        <v>3264</v>
      </c>
      <c r="AC474" s="18" t="s">
        <v>3264</v>
      </c>
      <c r="AD474" s="18" t="s">
        <v>3264</v>
      </c>
      <c r="AE474" s="18" t="s">
        <v>3264</v>
      </c>
      <c r="AF474" s="18" t="s">
        <v>304</v>
      </c>
      <c r="AG474" s="18" t="s">
        <v>304</v>
      </c>
      <c r="AH474" s="18" t="s">
        <v>304</v>
      </c>
    </row>
    <row r="475" spans="2:34" ht="15.75" hidden="1" customHeight="1">
      <c r="B475" s="18" t="s">
        <v>1738</v>
      </c>
      <c r="C475" s="18" t="s">
        <v>128</v>
      </c>
      <c r="D475" s="18" t="s">
        <v>2243</v>
      </c>
      <c r="E475" s="18" t="s">
        <v>137</v>
      </c>
      <c r="F475" s="18" t="s">
        <v>2244</v>
      </c>
      <c r="G475" s="18" t="s">
        <v>138</v>
      </c>
      <c r="H475" s="18" t="s">
        <v>2299</v>
      </c>
      <c r="I475" s="18" t="s">
        <v>2300</v>
      </c>
      <c r="J475" s="18" t="s">
        <v>329</v>
      </c>
      <c r="K475" s="18" t="s">
        <v>2301</v>
      </c>
      <c r="L475" s="18" t="s">
        <v>2302</v>
      </c>
      <c r="M475" s="18" t="s">
        <v>304</v>
      </c>
      <c r="N475" s="18" t="s">
        <v>2303</v>
      </c>
      <c r="O475" s="18" t="s">
        <v>304</v>
      </c>
      <c r="P475" s="18"/>
      <c r="Q475" s="18" t="s">
        <v>304</v>
      </c>
      <c r="R475" s="18"/>
      <c r="S475" s="18" t="s">
        <v>304</v>
      </c>
      <c r="T475" s="18" t="s">
        <v>3264</v>
      </c>
      <c r="U475" s="18" t="s">
        <v>3264</v>
      </c>
      <c r="V475" s="18" t="s">
        <v>3264</v>
      </c>
      <c r="W475" s="18" t="s">
        <v>3264</v>
      </c>
      <c r="X475" s="18" t="s">
        <v>3264</v>
      </c>
      <c r="Y475" s="18" t="s">
        <v>3264</v>
      </c>
      <c r="Z475" s="18" t="s">
        <v>3264</v>
      </c>
      <c r="AA475" s="18" t="s">
        <v>3264</v>
      </c>
      <c r="AB475" s="18" t="s">
        <v>3264</v>
      </c>
      <c r="AC475" s="18" t="s">
        <v>3264</v>
      </c>
      <c r="AD475" s="18" t="s">
        <v>3264</v>
      </c>
      <c r="AE475" s="18" t="s">
        <v>3262</v>
      </c>
      <c r="AF475" s="18" t="s">
        <v>304</v>
      </c>
      <c r="AG475" s="18" t="s">
        <v>304</v>
      </c>
      <c r="AH475" s="18" t="s">
        <v>304</v>
      </c>
    </row>
    <row r="476" spans="2:34" ht="15.75" hidden="1" customHeight="1">
      <c r="B476" s="18" t="s">
        <v>1738</v>
      </c>
      <c r="C476" s="18" t="s">
        <v>128</v>
      </c>
      <c r="D476" s="18" t="s">
        <v>2243</v>
      </c>
      <c r="E476" s="18" t="s">
        <v>137</v>
      </c>
      <c r="F476" s="18" t="s">
        <v>2244</v>
      </c>
      <c r="G476" s="18" t="s">
        <v>138</v>
      </c>
      <c r="H476" s="18" t="s">
        <v>2310</v>
      </c>
      <c r="I476" s="18" t="s">
        <v>2311</v>
      </c>
      <c r="J476" s="18" t="s">
        <v>329</v>
      </c>
      <c r="K476" s="18" t="s">
        <v>1795</v>
      </c>
      <c r="L476" s="18" t="s">
        <v>2312</v>
      </c>
      <c r="M476" s="18" t="s">
        <v>304</v>
      </c>
      <c r="N476" s="18" t="s">
        <v>651</v>
      </c>
      <c r="O476" s="18" t="s">
        <v>304</v>
      </c>
      <c r="P476" s="18"/>
      <c r="Q476" s="18" t="s">
        <v>304</v>
      </c>
      <c r="R476" s="18" t="s">
        <v>2298</v>
      </c>
      <c r="S476" s="18" t="s">
        <v>304</v>
      </c>
      <c r="T476" s="18" t="s">
        <v>3251</v>
      </c>
      <c r="U476" s="18" t="s">
        <v>3252</v>
      </c>
      <c r="V476" s="18" t="s">
        <v>3253</v>
      </c>
      <c r="W476" s="18" t="s">
        <v>3254</v>
      </c>
      <c r="X476" s="18" t="s">
        <v>3255</v>
      </c>
      <c r="Y476" s="18" t="s">
        <v>3264</v>
      </c>
      <c r="Z476" s="18" t="s">
        <v>3264</v>
      </c>
      <c r="AA476" s="18" t="s">
        <v>3264</v>
      </c>
      <c r="AB476" s="18" t="s">
        <v>3264</v>
      </c>
      <c r="AC476" s="18" t="s">
        <v>3264</v>
      </c>
      <c r="AD476" s="18" t="s">
        <v>3264</v>
      </c>
      <c r="AE476" s="18" t="s">
        <v>3264</v>
      </c>
      <c r="AF476" s="18" t="s">
        <v>304</v>
      </c>
      <c r="AG476" s="18" t="s">
        <v>304</v>
      </c>
      <c r="AH476" s="18" t="s">
        <v>304</v>
      </c>
    </row>
    <row r="477" spans="2:34" ht="15.75" hidden="1" customHeight="1">
      <c r="B477" s="18" t="s">
        <v>1738</v>
      </c>
      <c r="C477" s="18" t="s">
        <v>128</v>
      </c>
      <c r="D477" s="18" t="s">
        <v>2313</v>
      </c>
      <c r="E477" s="18" t="s">
        <v>139</v>
      </c>
      <c r="F477" s="18" t="s">
        <v>2314</v>
      </c>
      <c r="G477" s="18" t="s">
        <v>140</v>
      </c>
      <c r="H477" s="18" t="s">
        <v>2315</v>
      </c>
      <c r="I477" s="18" t="s">
        <v>2316</v>
      </c>
      <c r="J477" s="18" t="s">
        <v>329</v>
      </c>
      <c r="K477" s="18" t="s">
        <v>709</v>
      </c>
      <c r="L477" s="18" t="s">
        <v>2317</v>
      </c>
      <c r="M477" s="18" t="s">
        <v>304</v>
      </c>
      <c r="N477" s="18" t="s">
        <v>498</v>
      </c>
      <c r="O477" s="18" t="s">
        <v>304</v>
      </c>
      <c r="P477" s="18"/>
      <c r="Q477" s="18" t="s">
        <v>304</v>
      </c>
      <c r="R477" s="18" t="s">
        <v>2319</v>
      </c>
      <c r="S477" s="18" t="s">
        <v>304</v>
      </c>
      <c r="T477" s="18" t="s">
        <v>3264</v>
      </c>
      <c r="U477" s="18" t="s">
        <v>3252</v>
      </c>
      <c r="V477" s="18" t="s">
        <v>3253</v>
      </c>
      <c r="W477" s="18" t="s">
        <v>3254</v>
      </c>
      <c r="X477" s="18" t="s">
        <v>3255</v>
      </c>
      <c r="Y477" s="18" t="s">
        <v>3256</v>
      </c>
      <c r="Z477" s="18" t="s">
        <v>3257</v>
      </c>
      <c r="AA477" s="18" t="s">
        <v>3258</v>
      </c>
      <c r="AB477" s="18" t="s">
        <v>3264</v>
      </c>
      <c r="AC477" s="18" t="s">
        <v>3260</v>
      </c>
      <c r="AD477" s="18" t="s">
        <v>3261</v>
      </c>
      <c r="AE477" s="18" t="s">
        <v>3264</v>
      </c>
      <c r="AF477" s="18" t="s">
        <v>304</v>
      </c>
      <c r="AG477" s="18" t="s">
        <v>304</v>
      </c>
      <c r="AH477" s="18" t="s">
        <v>304</v>
      </c>
    </row>
    <row r="478" spans="2:34" ht="15.75" hidden="1" customHeight="1">
      <c r="B478" s="18" t="s">
        <v>1738</v>
      </c>
      <c r="C478" s="18" t="s">
        <v>128</v>
      </c>
      <c r="D478" s="18" t="s">
        <v>2313</v>
      </c>
      <c r="E478" s="18" t="s">
        <v>139</v>
      </c>
      <c r="F478" s="18" t="s">
        <v>2314</v>
      </c>
      <c r="G478" s="18" t="s">
        <v>140</v>
      </c>
      <c r="H478" s="18" t="s">
        <v>2321</v>
      </c>
      <c r="I478" s="18" t="s">
        <v>2322</v>
      </c>
      <c r="J478" s="18" t="s">
        <v>329</v>
      </c>
      <c r="K478" s="18" t="s">
        <v>709</v>
      </c>
      <c r="L478" s="18" t="s">
        <v>2323</v>
      </c>
      <c r="M478" s="18" t="s">
        <v>304</v>
      </c>
      <c r="N478" s="18" t="s">
        <v>498</v>
      </c>
      <c r="O478" s="18" t="s">
        <v>304</v>
      </c>
      <c r="P478" s="18"/>
      <c r="Q478" s="18" t="s">
        <v>304</v>
      </c>
      <c r="R478" s="18" t="s">
        <v>2324</v>
      </c>
      <c r="S478" s="18" t="s">
        <v>304</v>
      </c>
      <c r="T478" s="18" t="s">
        <v>3264</v>
      </c>
      <c r="U478" s="18" t="s">
        <v>3252</v>
      </c>
      <c r="V478" s="18" t="s">
        <v>3253</v>
      </c>
      <c r="W478" s="18" t="s">
        <v>3254</v>
      </c>
      <c r="X478" s="18" t="s">
        <v>3255</v>
      </c>
      <c r="Y478" s="18" t="s">
        <v>3264</v>
      </c>
      <c r="Z478" s="18" t="s">
        <v>3264</v>
      </c>
      <c r="AA478" s="18" t="s">
        <v>3264</v>
      </c>
      <c r="AB478" s="18" t="s">
        <v>3264</v>
      </c>
      <c r="AC478" s="18" t="s">
        <v>3264</v>
      </c>
      <c r="AD478" s="18" t="s">
        <v>3264</v>
      </c>
      <c r="AE478" s="18" t="s">
        <v>3264</v>
      </c>
      <c r="AF478" s="18" t="s">
        <v>304</v>
      </c>
      <c r="AG478" s="18" t="s">
        <v>304</v>
      </c>
      <c r="AH478" s="18" t="s">
        <v>304</v>
      </c>
    </row>
    <row r="479" spans="2:34" ht="15.75" hidden="1" customHeight="1">
      <c r="B479" s="18" t="s">
        <v>1738</v>
      </c>
      <c r="C479" s="18" t="s">
        <v>128</v>
      </c>
      <c r="D479" s="18" t="s">
        <v>2313</v>
      </c>
      <c r="E479" s="18" t="s">
        <v>139</v>
      </c>
      <c r="F479" s="18" t="s">
        <v>2314</v>
      </c>
      <c r="G479" s="18" t="s">
        <v>140</v>
      </c>
      <c r="H479" s="18" t="s">
        <v>2325</v>
      </c>
      <c r="I479" s="18" t="s">
        <v>2326</v>
      </c>
      <c r="J479" s="18" t="s">
        <v>329</v>
      </c>
      <c r="K479" s="18" t="s">
        <v>709</v>
      </c>
      <c r="L479" s="18" t="s">
        <v>2327</v>
      </c>
      <c r="M479" s="18" t="s">
        <v>304</v>
      </c>
      <c r="N479" s="18" t="s">
        <v>498</v>
      </c>
      <c r="O479" s="18" t="s">
        <v>304</v>
      </c>
      <c r="P479" s="18"/>
      <c r="Q479" s="18" t="s">
        <v>304</v>
      </c>
      <c r="R479" s="18" t="s">
        <v>2328</v>
      </c>
      <c r="S479" s="18" t="s">
        <v>304</v>
      </c>
      <c r="T479" s="18" t="s">
        <v>3264</v>
      </c>
      <c r="U479" s="18" t="s">
        <v>3252</v>
      </c>
      <c r="V479" s="18" t="s">
        <v>3253</v>
      </c>
      <c r="W479" s="18" t="s">
        <v>3254</v>
      </c>
      <c r="X479" s="18" t="s">
        <v>3255</v>
      </c>
      <c r="Y479" s="18" t="s">
        <v>3264</v>
      </c>
      <c r="Z479" s="18" t="s">
        <v>3264</v>
      </c>
      <c r="AA479" s="18" t="s">
        <v>3264</v>
      </c>
      <c r="AB479" s="18" t="s">
        <v>3264</v>
      </c>
      <c r="AC479" s="18" t="s">
        <v>3264</v>
      </c>
      <c r="AD479" s="18" t="s">
        <v>3264</v>
      </c>
      <c r="AE479" s="18" t="s">
        <v>3264</v>
      </c>
      <c r="AF479" s="18" t="s">
        <v>304</v>
      </c>
      <c r="AG479" s="18" t="s">
        <v>304</v>
      </c>
      <c r="AH479" s="18" t="s">
        <v>304</v>
      </c>
    </row>
    <row r="480" spans="2:34" ht="15.75" hidden="1" customHeight="1">
      <c r="B480" s="18" t="s">
        <v>1738</v>
      </c>
      <c r="C480" s="18" t="s">
        <v>128</v>
      </c>
      <c r="D480" s="18" t="s">
        <v>2313</v>
      </c>
      <c r="E480" s="18" t="s">
        <v>139</v>
      </c>
      <c r="F480" s="18" t="s">
        <v>2314</v>
      </c>
      <c r="G480" s="18" t="s">
        <v>140</v>
      </c>
      <c r="H480" s="18" t="s">
        <v>2329</v>
      </c>
      <c r="I480" s="18" t="s">
        <v>2330</v>
      </c>
      <c r="J480" s="18" t="s">
        <v>329</v>
      </c>
      <c r="K480" s="18" t="s">
        <v>330</v>
      </c>
      <c r="L480" s="18" t="s">
        <v>2331</v>
      </c>
      <c r="M480" s="18" t="s">
        <v>304</v>
      </c>
      <c r="N480" s="18" t="s">
        <v>498</v>
      </c>
      <c r="O480" s="18" t="s">
        <v>304</v>
      </c>
      <c r="P480" s="18"/>
      <c r="Q480" s="18" t="s">
        <v>304</v>
      </c>
      <c r="R480" s="18" t="s">
        <v>2333</v>
      </c>
      <c r="S480" s="18" t="s">
        <v>304</v>
      </c>
      <c r="T480" s="18" t="s">
        <v>3264</v>
      </c>
      <c r="U480" s="18" t="s">
        <v>3252</v>
      </c>
      <c r="V480" s="18" t="s">
        <v>3253</v>
      </c>
      <c r="W480" s="18" t="s">
        <v>3254</v>
      </c>
      <c r="X480" s="18" t="s">
        <v>3255</v>
      </c>
      <c r="Y480" s="18" t="s">
        <v>3256</v>
      </c>
      <c r="Z480" s="18" t="s">
        <v>3257</v>
      </c>
      <c r="AA480" s="18" t="s">
        <v>3258</v>
      </c>
      <c r="AB480" s="18" t="s">
        <v>3264</v>
      </c>
      <c r="AC480" s="18" t="s">
        <v>3260</v>
      </c>
      <c r="AD480" s="18" t="s">
        <v>3261</v>
      </c>
      <c r="AE480" s="18" t="s">
        <v>3264</v>
      </c>
      <c r="AF480" s="18" t="s">
        <v>304</v>
      </c>
      <c r="AG480" s="18" t="s">
        <v>304</v>
      </c>
      <c r="AH480" s="18" t="s">
        <v>304</v>
      </c>
    </row>
    <row r="481" spans="2:34" ht="15.75" hidden="1" customHeight="1">
      <c r="B481" s="18" t="s">
        <v>1738</v>
      </c>
      <c r="C481" s="18" t="s">
        <v>128</v>
      </c>
      <c r="D481" s="18" t="s">
        <v>2313</v>
      </c>
      <c r="E481" s="18" t="s">
        <v>139</v>
      </c>
      <c r="F481" s="18" t="s">
        <v>2314</v>
      </c>
      <c r="G481" s="18" t="s">
        <v>140</v>
      </c>
      <c r="H481" s="18" t="s">
        <v>2335</v>
      </c>
      <c r="I481" s="18" t="s">
        <v>2336</v>
      </c>
      <c r="J481" s="18" t="s">
        <v>329</v>
      </c>
      <c r="K481" s="18" t="s">
        <v>1249</v>
      </c>
      <c r="L481" s="18" t="s">
        <v>2337</v>
      </c>
      <c r="M481" s="18" t="s">
        <v>304</v>
      </c>
      <c r="N481" s="18" t="s">
        <v>498</v>
      </c>
      <c r="O481" s="18" t="s">
        <v>304</v>
      </c>
      <c r="P481" s="18"/>
      <c r="Q481" s="18" t="s">
        <v>304</v>
      </c>
      <c r="R481" s="18" t="s">
        <v>2339</v>
      </c>
      <c r="S481" s="18" t="s">
        <v>304</v>
      </c>
      <c r="T481" s="18" t="s">
        <v>3264</v>
      </c>
      <c r="U481" s="18" t="s">
        <v>3264</v>
      </c>
      <c r="V481" s="18" t="s">
        <v>3264</v>
      </c>
      <c r="W481" s="18" t="s">
        <v>3264</v>
      </c>
      <c r="X481" s="18" t="s">
        <v>3255</v>
      </c>
      <c r="Y481" s="18" t="s">
        <v>3256</v>
      </c>
      <c r="Z481" s="18" t="s">
        <v>3257</v>
      </c>
      <c r="AA481" s="18" t="s">
        <v>3258</v>
      </c>
      <c r="AB481" s="18" t="s">
        <v>3264</v>
      </c>
      <c r="AC481" s="18" t="s">
        <v>3260</v>
      </c>
      <c r="AD481" s="18" t="s">
        <v>3261</v>
      </c>
      <c r="AE481" s="18" t="s">
        <v>3264</v>
      </c>
      <c r="AF481" s="18" t="s">
        <v>304</v>
      </c>
      <c r="AG481" s="18" t="s">
        <v>304</v>
      </c>
      <c r="AH481" s="18" t="s">
        <v>304</v>
      </c>
    </row>
    <row r="482" spans="2:34" ht="15.75" hidden="1" customHeight="1">
      <c r="B482" s="18" t="s">
        <v>1738</v>
      </c>
      <c r="C482" s="18" t="s">
        <v>128</v>
      </c>
      <c r="D482" s="18" t="s">
        <v>2313</v>
      </c>
      <c r="E482" s="18" t="s">
        <v>139</v>
      </c>
      <c r="F482" s="18" t="s">
        <v>2314</v>
      </c>
      <c r="G482" s="18" t="s">
        <v>140</v>
      </c>
      <c r="H482" s="18" t="s">
        <v>2341</v>
      </c>
      <c r="I482" s="18" t="s">
        <v>2342</v>
      </c>
      <c r="J482" s="18" t="s">
        <v>329</v>
      </c>
      <c r="K482" s="18" t="s">
        <v>1795</v>
      </c>
      <c r="L482" s="18" t="s">
        <v>2343</v>
      </c>
      <c r="M482" s="18" t="s">
        <v>304</v>
      </c>
      <c r="N482" s="18" t="s">
        <v>498</v>
      </c>
      <c r="O482" s="18" t="s">
        <v>304</v>
      </c>
      <c r="P482" s="18"/>
      <c r="Q482" s="18" t="s">
        <v>304</v>
      </c>
      <c r="R482" s="18" t="s">
        <v>2344</v>
      </c>
      <c r="S482" s="18" t="s">
        <v>304</v>
      </c>
      <c r="T482" s="18" t="s">
        <v>3264</v>
      </c>
      <c r="U482" s="18" t="s">
        <v>3264</v>
      </c>
      <c r="V482" s="18" t="s">
        <v>3253</v>
      </c>
      <c r="W482" s="18" t="s">
        <v>3254</v>
      </c>
      <c r="X482" s="18" t="s">
        <v>3255</v>
      </c>
      <c r="Y482" s="18" t="s">
        <v>3256</v>
      </c>
      <c r="Z482" s="18" t="s">
        <v>3257</v>
      </c>
      <c r="AA482" s="18" t="s">
        <v>3258</v>
      </c>
      <c r="AB482" s="18" t="s">
        <v>3264</v>
      </c>
      <c r="AC482" s="18" t="s">
        <v>3260</v>
      </c>
      <c r="AD482" s="18" t="s">
        <v>3261</v>
      </c>
      <c r="AE482" s="18" t="s">
        <v>3264</v>
      </c>
      <c r="AF482" s="18" t="s">
        <v>304</v>
      </c>
      <c r="AG482" s="18" t="s">
        <v>304</v>
      </c>
      <c r="AH482" s="18" t="s">
        <v>304</v>
      </c>
    </row>
    <row r="483" spans="2:34" ht="15.75" hidden="1" customHeight="1">
      <c r="B483" s="18" t="s">
        <v>1738</v>
      </c>
      <c r="C483" s="18" t="s">
        <v>128</v>
      </c>
      <c r="D483" s="18" t="s">
        <v>2345</v>
      </c>
      <c r="E483" s="18" t="s">
        <v>141</v>
      </c>
      <c r="F483" s="18" t="s">
        <v>2346</v>
      </c>
      <c r="G483" s="18" t="s">
        <v>142</v>
      </c>
      <c r="H483" s="18" t="s">
        <v>2347</v>
      </c>
      <c r="I483" s="18" t="s">
        <v>2348</v>
      </c>
      <c r="J483" s="18" t="s">
        <v>329</v>
      </c>
      <c r="K483" s="18" t="s">
        <v>709</v>
      </c>
      <c r="L483" s="18" t="s">
        <v>2349</v>
      </c>
      <c r="M483" s="18" t="s">
        <v>304</v>
      </c>
      <c r="N483" s="18" t="s">
        <v>498</v>
      </c>
      <c r="O483" s="18" t="s">
        <v>304</v>
      </c>
      <c r="P483" s="18"/>
      <c r="Q483" s="18" t="s">
        <v>304</v>
      </c>
      <c r="R483" s="18" t="s">
        <v>2351</v>
      </c>
      <c r="S483" s="18" t="s">
        <v>304</v>
      </c>
      <c r="T483" s="18" t="s">
        <v>3264</v>
      </c>
      <c r="U483" s="18" t="s">
        <v>3252</v>
      </c>
      <c r="V483" s="18" t="s">
        <v>3253</v>
      </c>
      <c r="W483" s="18" t="s">
        <v>3254</v>
      </c>
      <c r="X483" s="18" t="s">
        <v>3255</v>
      </c>
      <c r="Y483" s="18" t="s">
        <v>3256</v>
      </c>
      <c r="Z483" s="18" t="s">
        <v>3257</v>
      </c>
      <c r="AA483" s="18" t="s">
        <v>3258</v>
      </c>
      <c r="AB483" s="18" t="s">
        <v>3264</v>
      </c>
      <c r="AC483" s="18" t="s">
        <v>3260</v>
      </c>
      <c r="AD483" s="18" t="s">
        <v>3261</v>
      </c>
      <c r="AE483" s="18" t="s">
        <v>3264</v>
      </c>
      <c r="AF483" s="18" t="s">
        <v>304</v>
      </c>
      <c r="AG483" s="18" t="s">
        <v>304</v>
      </c>
      <c r="AH483" s="18" t="s">
        <v>304</v>
      </c>
    </row>
    <row r="484" spans="2:34" ht="15.75" hidden="1" customHeight="1">
      <c r="B484" s="18" t="s">
        <v>1738</v>
      </c>
      <c r="C484" s="18" t="s">
        <v>128</v>
      </c>
      <c r="D484" s="18" t="s">
        <v>2345</v>
      </c>
      <c r="E484" s="18" t="s">
        <v>141</v>
      </c>
      <c r="F484" s="18" t="s">
        <v>2346</v>
      </c>
      <c r="G484" s="18" t="s">
        <v>142</v>
      </c>
      <c r="H484" s="18" t="s">
        <v>2352</v>
      </c>
      <c r="I484" s="18" t="s">
        <v>2353</v>
      </c>
      <c r="J484" s="18" t="s">
        <v>329</v>
      </c>
      <c r="K484" s="18" t="s">
        <v>1821</v>
      </c>
      <c r="L484" s="18" t="s">
        <v>2354</v>
      </c>
      <c r="M484" s="18" t="s">
        <v>304</v>
      </c>
      <c r="N484" s="18" t="s">
        <v>498</v>
      </c>
      <c r="O484" s="18" t="s">
        <v>304</v>
      </c>
      <c r="P484" s="18"/>
      <c r="Q484" s="18" t="s">
        <v>304</v>
      </c>
      <c r="R484" s="18" t="s">
        <v>2355</v>
      </c>
      <c r="S484" s="18" t="s">
        <v>304</v>
      </c>
      <c r="T484" s="18" t="s">
        <v>3264</v>
      </c>
      <c r="U484" s="18" t="s">
        <v>3252</v>
      </c>
      <c r="V484" s="18" t="s">
        <v>3253</v>
      </c>
      <c r="W484" s="18" t="s">
        <v>3254</v>
      </c>
      <c r="X484" s="18" t="s">
        <v>3255</v>
      </c>
      <c r="Y484" s="18" t="s">
        <v>3264</v>
      </c>
      <c r="Z484" s="18" t="s">
        <v>3264</v>
      </c>
      <c r="AA484" s="18" t="s">
        <v>3264</v>
      </c>
      <c r="AB484" s="18" t="s">
        <v>3264</v>
      </c>
      <c r="AC484" s="18" t="s">
        <v>3264</v>
      </c>
      <c r="AD484" s="18" t="s">
        <v>3264</v>
      </c>
      <c r="AE484" s="18" t="s">
        <v>3264</v>
      </c>
      <c r="AF484" s="18" t="s">
        <v>304</v>
      </c>
      <c r="AG484" s="18" t="s">
        <v>304</v>
      </c>
      <c r="AH484" s="18" t="s">
        <v>304</v>
      </c>
    </row>
    <row r="485" spans="2:34" ht="15.75" hidden="1" customHeight="1">
      <c r="B485" s="18" t="s">
        <v>1738</v>
      </c>
      <c r="C485" s="18" t="s">
        <v>128</v>
      </c>
      <c r="D485" s="18" t="s">
        <v>2345</v>
      </c>
      <c r="E485" s="18" t="s">
        <v>141</v>
      </c>
      <c r="F485" s="18" t="s">
        <v>2346</v>
      </c>
      <c r="G485" s="18" t="s">
        <v>142</v>
      </c>
      <c r="H485" s="18" t="s">
        <v>2356</v>
      </c>
      <c r="I485" s="18" t="s">
        <v>2357</v>
      </c>
      <c r="J485" s="18" t="s">
        <v>329</v>
      </c>
      <c r="K485" s="18" t="s">
        <v>709</v>
      </c>
      <c r="L485" s="18" t="s">
        <v>2358</v>
      </c>
      <c r="M485" s="18" t="s">
        <v>304</v>
      </c>
      <c r="N485" s="18" t="s">
        <v>2360</v>
      </c>
      <c r="O485" s="18" t="s">
        <v>304</v>
      </c>
      <c r="P485" s="18"/>
      <c r="Q485" s="18" t="s">
        <v>304</v>
      </c>
      <c r="R485" s="18" t="s">
        <v>2361</v>
      </c>
      <c r="S485" s="18" t="s">
        <v>304</v>
      </c>
      <c r="T485" s="18" t="s">
        <v>3264</v>
      </c>
      <c r="U485" s="18" t="s">
        <v>3264</v>
      </c>
      <c r="V485" s="18" t="s">
        <v>3264</v>
      </c>
      <c r="W485" s="18" t="s">
        <v>3264</v>
      </c>
      <c r="X485" s="18" t="s">
        <v>3255</v>
      </c>
      <c r="Y485" s="18" t="s">
        <v>3256</v>
      </c>
      <c r="Z485" s="18" t="s">
        <v>3257</v>
      </c>
      <c r="AA485" s="18" t="s">
        <v>3258</v>
      </c>
      <c r="AB485" s="18" t="s">
        <v>3264</v>
      </c>
      <c r="AC485" s="18" t="s">
        <v>3260</v>
      </c>
      <c r="AD485" s="18" t="s">
        <v>3261</v>
      </c>
      <c r="AE485" s="18" t="s">
        <v>3264</v>
      </c>
      <c r="AF485" s="18" t="s">
        <v>304</v>
      </c>
      <c r="AG485" s="18" t="s">
        <v>304</v>
      </c>
      <c r="AH485" s="18" t="s">
        <v>304</v>
      </c>
    </row>
    <row r="486" spans="2:34" ht="15.75" hidden="1" customHeight="1">
      <c r="B486" s="18" t="s">
        <v>1738</v>
      </c>
      <c r="C486" s="18" t="s">
        <v>128</v>
      </c>
      <c r="D486" s="18" t="s">
        <v>2345</v>
      </c>
      <c r="E486" s="18" t="s">
        <v>141</v>
      </c>
      <c r="F486" s="18" t="s">
        <v>2346</v>
      </c>
      <c r="G486" s="18" t="s">
        <v>142</v>
      </c>
      <c r="H486" s="18" t="s">
        <v>2363</v>
      </c>
      <c r="I486" s="18" t="s">
        <v>2364</v>
      </c>
      <c r="J486" s="18" t="s">
        <v>329</v>
      </c>
      <c r="K486" s="18" t="s">
        <v>709</v>
      </c>
      <c r="L486" s="18" t="s">
        <v>2365</v>
      </c>
      <c r="M486" s="18" t="s">
        <v>304</v>
      </c>
      <c r="N486" s="18" t="s">
        <v>2360</v>
      </c>
      <c r="O486" s="18" t="s">
        <v>304</v>
      </c>
      <c r="P486" s="18"/>
      <c r="Q486" s="18" t="s">
        <v>304</v>
      </c>
      <c r="R486" s="18" t="s">
        <v>2367</v>
      </c>
      <c r="S486" s="18" t="s">
        <v>304</v>
      </c>
      <c r="T486" s="18" t="s">
        <v>3264</v>
      </c>
      <c r="U486" s="18" t="s">
        <v>3264</v>
      </c>
      <c r="V486" s="18" t="s">
        <v>3264</v>
      </c>
      <c r="W486" s="18" t="s">
        <v>3254</v>
      </c>
      <c r="X486" s="18" t="s">
        <v>3255</v>
      </c>
      <c r="Y486" s="18" t="s">
        <v>3256</v>
      </c>
      <c r="Z486" s="18" t="s">
        <v>3257</v>
      </c>
      <c r="AA486" s="18" t="s">
        <v>3258</v>
      </c>
      <c r="AB486" s="18" t="s">
        <v>3264</v>
      </c>
      <c r="AC486" s="18" t="s">
        <v>3260</v>
      </c>
      <c r="AD486" s="18" t="s">
        <v>3261</v>
      </c>
      <c r="AE486" s="18" t="s">
        <v>3264</v>
      </c>
      <c r="AF486" s="18" t="s">
        <v>304</v>
      </c>
      <c r="AG486" s="18" t="s">
        <v>304</v>
      </c>
      <c r="AH486" s="18" t="s">
        <v>304</v>
      </c>
    </row>
    <row r="487" spans="2:34" ht="15.75" hidden="1" customHeight="1">
      <c r="B487" s="18" t="s">
        <v>1738</v>
      </c>
      <c r="C487" s="18" t="s">
        <v>128</v>
      </c>
      <c r="D487" s="18" t="s">
        <v>2345</v>
      </c>
      <c r="E487" s="18" t="s">
        <v>141</v>
      </c>
      <c r="F487" s="18" t="s">
        <v>2346</v>
      </c>
      <c r="G487" s="18" t="s">
        <v>142</v>
      </c>
      <c r="H487" s="18" t="s">
        <v>2369</v>
      </c>
      <c r="I487" s="18" t="s">
        <v>2370</v>
      </c>
      <c r="J487" s="18" t="s">
        <v>329</v>
      </c>
      <c r="K487" s="18" t="s">
        <v>709</v>
      </c>
      <c r="L487" s="18" t="s">
        <v>2371</v>
      </c>
      <c r="M487" s="18" t="s">
        <v>304</v>
      </c>
      <c r="N487" s="18" t="s">
        <v>498</v>
      </c>
      <c r="O487" s="18" t="s">
        <v>304</v>
      </c>
      <c r="P487" s="18"/>
      <c r="Q487" s="18" t="s">
        <v>304</v>
      </c>
      <c r="R487" s="18" t="s">
        <v>2372</v>
      </c>
      <c r="S487" s="18" t="s">
        <v>304</v>
      </c>
      <c r="T487" s="18" t="s">
        <v>3264</v>
      </c>
      <c r="U487" s="18" t="s">
        <v>3264</v>
      </c>
      <c r="V487" s="18" t="s">
        <v>3264</v>
      </c>
      <c r="W487" s="18" t="s">
        <v>3254</v>
      </c>
      <c r="X487" s="18" t="s">
        <v>3255</v>
      </c>
      <c r="Y487" s="18" t="s">
        <v>3256</v>
      </c>
      <c r="Z487" s="18" t="s">
        <v>3257</v>
      </c>
      <c r="AA487" s="18" t="s">
        <v>3258</v>
      </c>
      <c r="AB487" s="18" t="s">
        <v>3264</v>
      </c>
      <c r="AC487" s="18" t="s">
        <v>3260</v>
      </c>
      <c r="AD487" s="18" t="s">
        <v>3261</v>
      </c>
      <c r="AE487" s="18" t="s">
        <v>3264</v>
      </c>
      <c r="AF487" s="18" t="s">
        <v>304</v>
      </c>
      <c r="AG487" s="18" t="s">
        <v>304</v>
      </c>
      <c r="AH487" s="18" t="s">
        <v>304</v>
      </c>
    </row>
    <row r="488" spans="2:34" ht="15.75" hidden="1" customHeight="1">
      <c r="B488" s="18" t="s">
        <v>1738</v>
      </c>
      <c r="C488" s="18" t="s">
        <v>128</v>
      </c>
      <c r="D488" s="18" t="s">
        <v>2345</v>
      </c>
      <c r="E488" s="18" t="s">
        <v>141</v>
      </c>
      <c r="F488" s="18" t="s">
        <v>2346</v>
      </c>
      <c r="G488" s="18" t="s">
        <v>142</v>
      </c>
      <c r="H488" s="18" t="s">
        <v>2373</v>
      </c>
      <c r="I488" s="18" t="s">
        <v>2374</v>
      </c>
      <c r="J488" s="18" t="s">
        <v>329</v>
      </c>
      <c r="K488" s="18" t="s">
        <v>709</v>
      </c>
      <c r="L488" s="18" t="s">
        <v>2375</v>
      </c>
      <c r="M488" s="18" t="s">
        <v>304</v>
      </c>
      <c r="N488" s="18" t="s">
        <v>498</v>
      </c>
      <c r="O488" s="18" t="s">
        <v>304</v>
      </c>
      <c r="P488" s="18"/>
      <c r="Q488" s="18" t="s">
        <v>304</v>
      </c>
      <c r="R488" s="18" t="s">
        <v>2377</v>
      </c>
      <c r="S488" s="18" t="s">
        <v>304</v>
      </c>
      <c r="T488" s="18" t="s">
        <v>3264</v>
      </c>
      <c r="U488" s="18" t="s">
        <v>3252</v>
      </c>
      <c r="V488" s="18" t="s">
        <v>3253</v>
      </c>
      <c r="W488" s="18" t="s">
        <v>3254</v>
      </c>
      <c r="X488" s="18" t="s">
        <v>3255</v>
      </c>
      <c r="Y488" s="18" t="s">
        <v>3264</v>
      </c>
      <c r="Z488" s="18" t="s">
        <v>3264</v>
      </c>
      <c r="AA488" s="18" t="s">
        <v>3264</v>
      </c>
      <c r="AB488" s="18" t="s">
        <v>3264</v>
      </c>
      <c r="AC488" s="18" t="s">
        <v>3264</v>
      </c>
      <c r="AD488" s="18" t="s">
        <v>3264</v>
      </c>
      <c r="AE488" s="18" t="s">
        <v>3264</v>
      </c>
      <c r="AF488" s="18" t="s">
        <v>304</v>
      </c>
      <c r="AG488" s="18" t="s">
        <v>304</v>
      </c>
      <c r="AH488" s="18" t="s">
        <v>304</v>
      </c>
    </row>
    <row r="489" spans="2:34" ht="15.75" hidden="1" customHeight="1">
      <c r="B489" s="18" t="s">
        <v>2689</v>
      </c>
      <c r="C489" s="18" t="s">
        <v>220</v>
      </c>
      <c r="D489" s="18" t="s">
        <v>2690</v>
      </c>
      <c r="E489" s="18" t="s">
        <v>223</v>
      </c>
      <c r="F489" s="18" t="s">
        <v>2691</v>
      </c>
      <c r="G489" s="18" t="s">
        <v>224</v>
      </c>
      <c r="H489" s="18" t="s">
        <v>2691</v>
      </c>
      <c r="I489" s="18" t="s">
        <v>224</v>
      </c>
      <c r="J489" s="18" t="s">
        <v>301</v>
      </c>
      <c r="K489" s="18" t="s">
        <v>2692</v>
      </c>
      <c r="L489" s="18" t="s">
        <v>2693</v>
      </c>
      <c r="M489" s="18" t="s">
        <v>304</v>
      </c>
      <c r="N489" s="18" t="s">
        <v>2695</v>
      </c>
      <c r="O489" s="18" t="s">
        <v>304</v>
      </c>
      <c r="P489" s="18" t="s">
        <v>2696</v>
      </c>
      <c r="Q489" s="18" t="s">
        <v>304</v>
      </c>
      <c r="R489" s="18"/>
      <c r="S489" s="18" t="s">
        <v>304</v>
      </c>
      <c r="T489" s="18" t="s">
        <v>3264</v>
      </c>
      <c r="U489" s="18" t="s">
        <v>3264</v>
      </c>
      <c r="V489" s="18" t="s">
        <v>3264</v>
      </c>
      <c r="W489" s="18" t="s">
        <v>3264</v>
      </c>
      <c r="X489" s="18" t="s">
        <v>3264</v>
      </c>
      <c r="Y489" s="18" t="s">
        <v>3264</v>
      </c>
      <c r="Z489" s="18" t="s">
        <v>3264</v>
      </c>
      <c r="AA489" s="18" t="s">
        <v>3264</v>
      </c>
      <c r="AB489" s="18" t="s">
        <v>3264</v>
      </c>
      <c r="AC489" s="18" t="s">
        <v>3264</v>
      </c>
      <c r="AD489" s="18" t="s">
        <v>3264</v>
      </c>
      <c r="AE489" s="18" t="s">
        <v>3262</v>
      </c>
      <c r="AF489" s="18" t="s">
        <v>304</v>
      </c>
      <c r="AG489" s="18" t="s">
        <v>304</v>
      </c>
      <c r="AH489" s="18" t="s">
        <v>304</v>
      </c>
    </row>
    <row r="490" spans="2:34" ht="15.75" hidden="1" customHeight="1">
      <c r="B490" s="18" t="s">
        <v>2689</v>
      </c>
      <c r="C490" s="18" t="s">
        <v>220</v>
      </c>
      <c r="D490" s="18" t="s">
        <v>2690</v>
      </c>
      <c r="E490" s="18" t="s">
        <v>223</v>
      </c>
      <c r="F490" s="18" t="s">
        <v>2698</v>
      </c>
      <c r="G490" s="18" t="s">
        <v>225</v>
      </c>
      <c r="H490" s="18" t="s">
        <v>2698</v>
      </c>
      <c r="I490" s="18" t="s">
        <v>225</v>
      </c>
      <c r="J490" s="18" t="s">
        <v>301</v>
      </c>
      <c r="K490" s="18" t="s">
        <v>2692</v>
      </c>
      <c r="L490" s="18" t="s">
        <v>2699</v>
      </c>
      <c r="M490" s="18" t="s">
        <v>304</v>
      </c>
      <c r="N490" s="18" t="s">
        <v>2701</v>
      </c>
      <c r="O490" s="18" t="s">
        <v>304</v>
      </c>
      <c r="P490" s="18" t="s">
        <v>2696</v>
      </c>
      <c r="Q490" s="18" t="s">
        <v>304</v>
      </c>
      <c r="R490" s="18"/>
      <c r="S490" s="18" t="s">
        <v>304</v>
      </c>
      <c r="T490" s="18" t="s">
        <v>3264</v>
      </c>
      <c r="U490" s="18" t="s">
        <v>3264</v>
      </c>
      <c r="V490" s="18" t="s">
        <v>3264</v>
      </c>
      <c r="W490" s="18" t="s">
        <v>3264</v>
      </c>
      <c r="X490" s="18" t="s">
        <v>3264</v>
      </c>
      <c r="Y490" s="18" t="s">
        <v>3264</v>
      </c>
      <c r="Z490" s="18" t="s">
        <v>3264</v>
      </c>
      <c r="AA490" s="18" t="s">
        <v>3264</v>
      </c>
      <c r="AB490" s="18" t="s">
        <v>3264</v>
      </c>
      <c r="AC490" s="18" t="s">
        <v>3264</v>
      </c>
      <c r="AD490" s="18" t="s">
        <v>3264</v>
      </c>
      <c r="AE490" s="18" t="s">
        <v>3262</v>
      </c>
      <c r="AF490" s="18" t="s">
        <v>304</v>
      </c>
      <c r="AG490" s="18" t="s">
        <v>304</v>
      </c>
      <c r="AH490" s="18" t="s">
        <v>304</v>
      </c>
    </row>
    <row r="491" spans="2:34" ht="15.75" hidden="1" customHeight="1">
      <c r="B491" s="18" t="s">
        <v>2689</v>
      </c>
      <c r="C491" s="18" t="s">
        <v>220</v>
      </c>
      <c r="D491" s="18" t="s">
        <v>2702</v>
      </c>
      <c r="E491" s="18" t="s">
        <v>226</v>
      </c>
      <c r="F491" s="18" t="s">
        <v>2703</v>
      </c>
      <c r="G491" s="18" t="s">
        <v>227</v>
      </c>
      <c r="H491" s="18" t="s">
        <v>2703</v>
      </c>
      <c r="I491" s="18" t="s">
        <v>227</v>
      </c>
      <c r="J491" s="18" t="s">
        <v>301</v>
      </c>
      <c r="K491" s="18" t="s">
        <v>2692</v>
      </c>
      <c r="L491" s="18" t="s">
        <v>2704</v>
      </c>
      <c r="M491" s="18" t="s">
        <v>304</v>
      </c>
      <c r="N491" s="18" t="s">
        <v>2695</v>
      </c>
      <c r="O491" s="18" t="s">
        <v>304</v>
      </c>
      <c r="P491" s="18" t="s">
        <v>2696</v>
      </c>
      <c r="Q491" s="18" t="s">
        <v>304</v>
      </c>
      <c r="R491" s="18"/>
      <c r="S491" s="18" t="s">
        <v>304</v>
      </c>
      <c r="T491" s="18" t="s">
        <v>3264</v>
      </c>
      <c r="U491" s="18" t="s">
        <v>3264</v>
      </c>
      <c r="V491" s="18" t="s">
        <v>3264</v>
      </c>
      <c r="W491" s="18" t="s">
        <v>3264</v>
      </c>
      <c r="X491" s="18" t="s">
        <v>3264</v>
      </c>
      <c r="Y491" s="18" t="s">
        <v>3264</v>
      </c>
      <c r="Z491" s="18" t="s">
        <v>3264</v>
      </c>
      <c r="AA491" s="18" t="s">
        <v>3264</v>
      </c>
      <c r="AB491" s="18" t="s">
        <v>3264</v>
      </c>
      <c r="AC491" s="18" t="s">
        <v>3264</v>
      </c>
      <c r="AD491" s="18" t="s">
        <v>3264</v>
      </c>
      <c r="AE491" s="18" t="s">
        <v>3262</v>
      </c>
      <c r="AF491" s="18" t="s">
        <v>304</v>
      </c>
      <c r="AG491" s="18" t="s">
        <v>304</v>
      </c>
      <c r="AH491" s="18" t="s">
        <v>304</v>
      </c>
    </row>
    <row r="492" spans="2:34" ht="15.75" hidden="1" customHeight="1">
      <c r="B492" s="18" t="s">
        <v>2689</v>
      </c>
      <c r="C492" s="18" t="s">
        <v>220</v>
      </c>
      <c r="D492" s="18" t="s">
        <v>2706</v>
      </c>
      <c r="E492" s="18" t="s">
        <v>229</v>
      </c>
      <c r="F492" s="18" t="s">
        <v>2707</v>
      </c>
      <c r="G492" s="18" t="s">
        <v>230</v>
      </c>
      <c r="H492" s="18" t="s">
        <v>2707</v>
      </c>
      <c r="I492" s="18" t="s">
        <v>2708</v>
      </c>
      <c r="J492" s="18" t="s">
        <v>329</v>
      </c>
      <c r="K492" s="18" t="s">
        <v>2692</v>
      </c>
      <c r="L492" s="18" t="s">
        <v>2709</v>
      </c>
      <c r="M492" s="18" t="s">
        <v>304</v>
      </c>
      <c r="N492" s="18" t="s">
        <v>2711</v>
      </c>
      <c r="O492" s="18" t="s">
        <v>304</v>
      </c>
      <c r="P492" s="18" t="s">
        <v>651</v>
      </c>
      <c r="Q492" s="18" t="s">
        <v>304</v>
      </c>
      <c r="R492" s="18"/>
      <c r="S492" s="18" t="s">
        <v>304</v>
      </c>
      <c r="T492" s="18" t="s">
        <v>3264</v>
      </c>
      <c r="U492" s="18" t="s">
        <v>3264</v>
      </c>
      <c r="V492" s="18" t="s">
        <v>3264</v>
      </c>
      <c r="W492" s="18" t="s">
        <v>3264</v>
      </c>
      <c r="X492" s="18" t="s">
        <v>3255</v>
      </c>
      <c r="Y492" s="18" t="s">
        <v>3256</v>
      </c>
      <c r="Z492" s="18" t="s">
        <v>3257</v>
      </c>
      <c r="AA492" s="18" t="s">
        <v>3258</v>
      </c>
      <c r="AB492" s="18" t="s">
        <v>3264</v>
      </c>
      <c r="AC492" s="18" t="s">
        <v>3260</v>
      </c>
      <c r="AD492" s="18" t="s">
        <v>3261</v>
      </c>
      <c r="AE492" s="18" t="s">
        <v>3264</v>
      </c>
      <c r="AF492" s="18" t="s">
        <v>304</v>
      </c>
      <c r="AG492" s="18" t="s">
        <v>304</v>
      </c>
      <c r="AH492" s="18" t="s">
        <v>304</v>
      </c>
    </row>
    <row r="493" spans="2:34" ht="15.75" hidden="1" customHeight="1">
      <c r="B493" s="18" t="s">
        <v>2689</v>
      </c>
      <c r="C493" s="18" t="s">
        <v>220</v>
      </c>
      <c r="D493" s="18" t="s">
        <v>2714</v>
      </c>
      <c r="E493" s="18" t="s">
        <v>221</v>
      </c>
      <c r="F493" s="18" t="s">
        <v>2715</v>
      </c>
      <c r="G493" s="18" t="s">
        <v>222</v>
      </c>
      <c r="H493" s="18" t="s">
        <v>2715</v>
      </c>
      <c r="I493" s="18" t="s">
        <v>2716</v>
      </c>
      <c r="J493" s="18" t="s">
        <v>329</v>
      </c>
      <c r="K493" s="18" t="s">
        <v>2692</v>
      </c>
      <c r="L493" s="18" t="s">
        <v>2717</v>
      </c>
      <c r="M493" s="18" t="s">
        <v>304</v>
      </c>
      <c r="N493" s="18" t="s">
        <v>2719</v>
      </c>
      <c r="O493" s="18" t="s">
        <v>304</v>
      </c>
      <c r="P493" s="18"/>
      <c r="Q493" s="18" t="s">
        <v>304</v>
      </c>
      <c r="R493" s="18"/>
      <c r="S493" s="18" t="s">
        <v>304</v>
      </c>
      <c r="T493" s="18" t="s">
        <v>3264</v>
      </c>
      <c r="U493" s="18" t="s">
        <v>3252</v>
      </c>
      <c r="V493" s="18" t="s">
        <v>3253</v>
      </c>
      <c r="W493" s="18" t="s">
        <v>3254</v>
      </c>
      <c r="X493" s="18" t="s">
        <v>3255</v>
      </c>
      <c r="Y493" s="18" t="s">
        <v>3264</v>
      </c>
      <c r="Z493" s="18" t="s">
        <v>3264</v>
      </c>
      <c r="AA493" s="18" t="s">
        <v>3264</v>
      </c>
      <c r="AB493" s="18" t="s">
        <v>3264</v>
      </c>
      <c r="AC493" s="18" t="s">
        <v>3264</v>
      </c>
      <c r="AD493" s="18" t="s">
        <v>3264</v>
      </c>
      <c r="AE493" s="18" t="s">
        <v>3262</v>
      </c>
      <c r="AF493" s="18" t="s">
        <v>304</v>
      </c>
      <c r="AG493" s="18" t="s">
        <v>304</v>
      </c>
      <c r="AH493" s="18" t="s">
        <v>304</v>
      </c>
    </row>
    <row r="494" spans="2:34" ht="15.75" hidden="1" customHeight="1">
      <c r="B494" s="18" t="s">
        <v>2782</v>
      </c>
      <c r="C494" s="18" t="s">
        <v>242</v>
      </c>
      <c r="D494" s="18" t="s">
        <v>2783</v>
      </c>
      <c r="E494" s="18" t="s">
        <v>243</v>
      </c>
      <c r="F494" s="18" t="s">
        <v>2895</v>
      </c>
      <c r="G494" s="18" t="s">
        <v>244</v>
      </c>
      <c r="H494" s="18" t="s">
        <v>2895</v>
      </c>
      <c r="I494" s="18" t="s">
        <v>244</v>
      </c>
      <c r="J494" s="18" t="s">
        <v>301</v>
      </c>
      <c r="K494" s="18" t="s">
        <v>330</v>
      </c>
      <c r="L494" s="18" t="s">
        <v>2896</v>
      </c>
      <c r="M494" s="18" t="s">
        <v>304</v>
      </c>
      <c r="N494" s="18" t="s">
        <v>2898</v>
      </c>
      <c r="O494" s="18" t="s">
        <v>304</v>
      </c>
      <c r="P494" s="18"/>
      <c r="Q494" s="18" t="s">
        <v>304</v>
      </c>
      <c r="R494" s="18"/>
      <c r="S494" s="18" t="s">
        <v>304</v>
      </c>
      <c r="T494" s="18" t="s">
        <v>3264</v>
      </c>
      <c r="U494" s="18" t="s">
        <v>3264</v>
      </c>
      <c r="V494" s="18" t="s">
        <v>3264</v>
      </c>
      <c r="W494" s="18" t="s">
        <v>3254</v>
      </c>
      <c r="X494" s="18" t="s">
        <v>3255</v>
      </c>
      <c r="Y494" s="18" t="s">
        <v>3256</v>
      </c>
      <c r="Z494" s="18" t="s">
        <v>3257</v>
      </c>
      <c r="AA494" s="18" t="s">
        <v>3258</v>
      </c>
      <c r="AB494" s="18" t="s">
        <v>3264</v>
      </c>
      <c r="AC494" s="18" t="s">
        <v>3260</v>
      </c>
      <c r="AD494" s="18" t="s">
        <v>3261</v>
      </c>
      <c r="AE494" s="18" t="s">
        <v>3264</v>
      </c>
      <c r="AF494" s="18" t="s">
        <v>304</v>
      </c>
      <c r="AG494" s="18" t="s">
        <v>304</v>
      </c>
      <c r="AH494" s="18" t="s">
        <v>304</v>
      </c>
    </row>
    <row r="495" spans="2:34" ht="15.75" hidden="1" customHeight="1">
      <c r="B495" s="18" t="s">
        <v>2689</v>
      </c>
      <c r="C495" s="18" t="s">
        <v>220</v>
      </c>
      <c r="D495" s="18" t="s">
        <v>2702</v>
      </c>
      <c r="E495" s="18" t="s">
        <v>226</v>
      </c>
      <c r="F495" s="18" t="s">
        <v>2721</v>
      </c>
      <c r="G495" s="18" t="s">
        <v>228</v>
      </c>
      <c r="H495" s="18" t="s">
        <v>2721</v>
      </c>
      <c r="I495" s="18" t="s">
        <v>228</v>
      </c>
      <c r="J495" s="18" t="s">
        <v>301</v>
      </c>
      <c r="K495" s="18" t="s">
        <v>2692</v>
      </c>
      <c r="L495" s="18" t="s">
        <v>2722</v>
      </c>
      <c r="M495" s="18" t="s">
        <v>304</v>
      </c>
      <c r="N495" s="18" t="s">
        <v>2724</v>
      </c>
      <c r="O495" s="18" t="s">
        <v>304</v>
      </c>
      <c r="P495" s="18" t="s">
        <v>2726</v>
      </c>
      <c r="Q495" s="18" t="s">
        <v>304</v>
      </c>
      <c r="R495" s="18"/>
      <c r="S495" s="18" t="s">
        <v>304</v>
      </c>
      <c r="T495" s="18" t="s">
        <v>3264</v>
      </c>
      <c r="U495" s="18" t="s">
        <v>3264</v>
      </c>
      <c r="V495" s="18" t="s">
        <v>3264</v>
      </c>
      <c r="W495" s="18" t="s">
        <v>3254</v>
      </c>
      <c r="X495" s="18" t="s">
        <v>3255</v>
      </c>
      <c r="Y495" s="18" t="s">
        <v>3256</v>
      </c>
      <c r="Z495" s="18" t="s">
        <v>3257</v>
      </c>
      <c r="AA495" s="18" t="s">
        <v>3258</v>
      </c>
      <c r="AB495" s="18" t="s">
        <v>3264</v>
      </c>
      <c r="AC495" s="18" t="s">
        <v>3260</v>
      </c>
      <c r="AD495" s="18" t="s">
        <v>3261</v>
      </c>
      <c r="AE495" s="18" t="s">
        <v>3262</v>
      </c>
      <c r="AF495" s="18" t="s">
        <v>304</v>
      </c>
      <c r="AG495" s="18" t="s">
        <v>304</v>
      </c>
      <c r="AH495" s="18" t="s">
        <v>304</v>
      </c>
    </row>
    <row r="496" spans="2:34" ht="15.75" hidden="1" customHeight="1">
      <c r="B496" s="18" t="s">
        <v>2782</v>
      </c>
      <c r="C496" s="18" t="s">
        <v>242</v>
      </c>
      <c r="D496" s="18" t="s">
        <v>2900</v>
      </c>
      <c r="E496" s="18" t="s">
        <v>248</v>
      </c>
      <c r="F496" s="18" t="s">
        <v>2901</v>
      </c>
      <c r="G496" s="18" t="s">
        <v>249</v>
      </c>
      <c r="H496" s="18" t="s">
        <v>2901</v>
      </c>
      <c r="I496" s="18" t="s">
        <v>249</v>
      </c>
      <c r="J496" s="18" t="s">
        <v>301</v>
      </c>
      <c r="K496" s="18" t="s">
        <v>709</v>
      </c>
      <c r="L496" s="18" t="s">
        <v>2902</v>
      </c>
      <c r="M496" s="18" t="s">
        <v>304</v>
      </c>
      <c r="N496" s="18" t="s">
        <v>498</v>
      </c>
      <c r="O496" s="18" t="s">
        <v>304</v>
      </c>
      <c r="P496" s="18" t="s">
        <v>2905</v>
      </c>
      <c r="Q496" s="18" t="s">
        <v>304</v>
      </c>
      <c r="R496" s="18" t="s">
        <v>2906</v>
      </c>
      <c r="S496" s="18" t="s">
        <v>304</v>
      </c>
      <c r="T496" s="18" t="s">
        <v>3251</v>
      </c>
      <c r="U496" s="18" t="s">
        <v>3252</v>
      </c>
      <c r="V496" s="18" t="s">
        <v>3253</v>
      </c>
      <c r="W496" s="18" t="s">
        <v>3254</v>
      </c>
      <c r="X496" s="18" t="s">
        <v>3255</v>
      </c>
      <c r="Y496" s="18" t="s">
        <v>3256</v>
      </c>
      <c r="Z496" s="18" t="s">
        <v>3257</v>
      </c>
      <c r="AA496" s="18" t="s">
        <v>3258</v>
      </c>
      <c r="AB496" s="18" t="s">
        <v>3264</v>
      </c>
      <c r="AC496" s="18" t="s">
        <v>3260</v>
      </c>
      <c r="AD496" s="18" t="s">
        <v>3261</v>
      </c>
      <c r="AE496" s="18" t="s">
        <v>3264</v>
      </c>
      <c r="AF496" s="18" t="s">
        <v>304</v>
      </c>
      <c r="AG496" s="18" t="s">
        <v>304</v>
      </c>
      <c r="AH496" s="18" t="s">
        <v>304</v>
      </c>
    </row>
    <row r="497" spans="2:34" ht="15.75" hidden="1" customHeight="1">
      <c r="B497" s="18" t="s">
        <v>2782</v>
      </c>
      <c r="C497" s="18" t="s">
        <v>242</v>
      </c>
      <c r="D497" s="18" t="s">
        <v>2900</v>
      </c>
      <c r="E497" s="18" t="s">
        <v>248</v>
      </c>
      <c r="F497" s="18" t="s">
        <v>2908</v>
      </c>
      <c r="G497" s="18" t="s">
        <v>250</v>
      </c>
      <c r="H497" s="18" t="s">
        <v>2908</v>
      </c>
      <c r="I497" s="18" t="s">
        <v>250</v>
      </c>
      <c r="J497" s="18" t="s">
        <v>301</v>
      </c>
      <c r="K497" s="18" t="s">
        <v>709</v>
      </c>
      <c r="L497" s="18" t="s">
        <v>2909</v>
      </c>
      <c r="M497" s="18" t="s">
        <v>304</v>
      </c>
      <c r="N497" s="18" t="s">
        <v>2898</v>
      </c>
      <c r="O497" s="18" t="s">
        <v>304</v>
      </c>
      <c r="P497" s="18"/>
      <c r="Q497" s="18" t="s">
        <v>304</v>
      </c>
      <c r="R497" s="18" t="s">
        <v>2910</v>
      </c>
      <c r="S497" s="18" t="s">
        <v>304</v>
      </c>
      <c r="T497" s="18" t="s">
        <v>3264</v>
      </c>
      <c r="U497" s="18" t="s">
        <v>3264</v>
      </c>
      <c r="V497" s="18" t="s">
        <v>3264</v>
      </c>
      <c r="W497" s="18" t="s">
        <v>3264</v>
      </c>
      <c r="X497" s="18" t="s">
        <v>3264</v>
      </c>
      <c r="Y497" s="18" t="s">
        <v>3256</v>
      </c>
      <c r="Z497" s="18" t="s">
        <v>3257</v>
      </c>
      <c r="AA497" s="18" t="s">
        <v>3258</v>
      </c>
      <c r="AB497" s="18" t="s">
        <v>3264</v>
      </c>
      <c r="AC497" s="18" t="s">
        <v>3260</v>
      </c>
      <c r="AD497" s="18" t="s">
        <v>3261</v>
      </c>
      <c r="AE497" s="18" t="s">
        <v>3264</v>
      </c>
      <c r="AF497" s="18" t="s">
        <v>304</v>
      </c>
      <c r="AG497" s="18" t="s">
        <v>304</v>
      </c>
      <c r="AH497" s="18" t="s">
        <v>304</v>
      </c>
    </row>
    <row r="498" spans="2:34" ht="15.75" hidden="1" customHeight="1">
      <c r="B498" s="18" t="s">
        <v>2782</v>
      </c>
      <c r="C498" s="18" t="s">
        <v>242</v>
      </c>
      <c r="D498" s="18" t="s">
        <v>2911</v>
      </c>
      <c r="E498" s="18" t="s">
        <v>251</v>
      </c>
      <c r="F498" s="18" t="s">
        <v>2912</v>
      </c>
      <c r="G498" s="18" t="s">
        <v>252</v>
      </c>
      <c r="H498" s="18" t="s">
        <v>2912</v>
      </c>
      <c r="I498" s="18" t="s">
        <v>252</v>
      </c>
      <c r="J498" s="18" t="s">
        <v>329</v>
      </c>
      <c r="K498" s="18" t="s">
        <v>2913</v>
      </c>
      <c r="L498" s="18" t="s">
        <v>2914</v>
      </c>
      <c r="M498" s="18" t="s">
        <v>304</v>
      </c>
      <c r="N498" s="18" t="s">
        <v>498</v>
      </c>
      <c r="O498" s="18" t="s">
        <v>304</v>
      </c>
      <c r="P498" s="18" t="s">
        <v>2916</v>
      </c>
      <c r="Q498" s="18" t="s">
        <v>304</v>
      </c>
      <c r="R498" s="18" t="s">
        <v>2917</v>
      </c>
      <c r="S498" s="18" t="s">
        <v>304</v>
      </c>
      <c r="T498" s="18" t="s">
        <v>3251</v>
      </c>
      <c r="U498" s="18" t="s">
        <v>3252</v>
      </c>
      <c r="V498" s="18" t="s">
        <v>3253</v>
      </c>
      <c r="W498" s="18" t="s">
        <v>3254</v>
      </c>
      <c r="X498" s="18" t="s">
        <v>3255</v>
      </c>
      <c r="Y498" s="18" t="s">
        <v>3264</v>
      </c>
      <c r="Z498" s="18" t="s">
        <v>3264</v>
      </c>
      <c r="AA498" s="18" t="s">
        <v>3264</v>
      </c>
      <c r="AB498" s="18" t="s">
        <v>3264</v>
      </c>
      <c r="AC498" s="18" t="s">
        <v>3264</v>
      </c>
      <c r="AD498" s="18" t="s">
        <v>3264</v>
      </c>
      <c r="AE498" s="18" t="s">
        <v>3264</v>
      </c>
      <c r="AF498" s="18" t="s">
        <v>304</v>
      </c>
      <c r="AG498" s="18" t="s">
        <v>304</v>
      </c>
      <c r="AH498" s="18" t="s">
        <v>304</v>
      </c>
    </row>
    <row r="499" spans="2:34" ht="15.75" hidden="1" customHeight="1">
      <c r="B499" s="18" t="s">
        <v>2933</v>
      </c>
      <c r="C499" s="18" t="s">
        <v>2934</v>
      </c>
      <c r="D499" s="18" t="s">
        <v>2935</v>
      </c>
      <c r="E499" s="18" t="s">
        <v>3188</v>
      </c>
      <c r="F499" s="18" t="s">
        <v>2938</v>
      </c>
      <c r="G499" s="18" t="s">
        <v>3388</v>
      </c>
      <c r="H499" s="18" t="s">
        <v>2938</v>
      </c>
      <c r="I499" s="18" t="s">
        <v>3389</v>
      </c>
      <c r="J499" s="18" t="s">
        <v>301</v>
      </c>
      <c r="K499" s="18" t="s">
        <v>464</v>
      </c>
      <c r="L499" s="18" t="s">
        <v>3390</v>
      </c>
      <c r="M499" s="18" t="s">
        <v>304</v>
      </c>
      <c r="N499" s="18" t="s">
        <v>498</v>
      </c>
      <c r="O499" s="18" t="s">
        <v>304</v>
      </c>
      <c r="P499" s="18" t="s">
        <v>301</v>
      </c>
      <c r="Q499" s="18" t="s">
        <v>304</v>
      </c>
      <c r="R499" s="18" t="s">
        <v>3391</v>
      </c>
      <c r="S499" s="18" t="s">
        <v>304</v>
      </c>
      <c r="T499" s="18" t="s">
        <v>3251</v>
      </c>
      <c r="U499" s="18" t="s">
        <v>3252</v>
      </c>
      <c r="V499" s="18" t="s">
        <v>3253</v>
      </c>
      <c r="W499" s="18" t="s">
        <v>3254</v>
      </c>
      <c r="X499" s="18" t="s">
        <v>3255</v>
      </c>
      <c r="Y499" s="18" t="s">
        <v>3256</v>
      </c>
      <c r="Z499" s="18" t="s">
        <v>3257</v>
      </c>
      <c r="AA499" s="18" t="s">
        <v>3258</v>
      </c>
      <c r="AB499" s="18" t="s">
        <v>3264</v>
      </c>
      <c r="AC499" s="18" t="s">
        <v>3260</v>
      </c>
      <c r="AD499" s="18" t="s">
        <v>3261</v>
      </c>
      <c r="AE499" s="18" t="s">
        <v>3264</v>
      </c>
      <c r="AF499" s="18" t="s">
        <v>304</v>
      </c>
      <c r="AG499" s="18" t="s">
        <v>304</v>
      </c>
      <c r="AH499" s="18" t="s">
        <v>304</v>
      </c>
    </row>
    <row r="500" spans="2:34" ht="15.75" hidden="1" customHeight="1">
      <c r="B500" s="18" t="s">
        <v>2933</v>
      </c>
      <c r="C500" s="18" t="s">
        <v>2934</v>
      </c>
      <c r="D500" s="18" t="s">
        <v>2970</v>
      </c>
      <c r="E500" s="18" t="s">
        <v>3189</v>
      </c>
      <c r="F500" s="18" t="s">
        <v>2972</v>
      </c>
      <c r="G500" s="18" t="s">
        <v>3392</v>
      </c>
      <c r="H500" s="18" t="s">
        <v>2972</v>
      </c>
      <c r="I500" s="18" t="s">
        <v>3392</v>
      </c>
      <c r="J500" s="18" t="s">
        <v>329</v>
      </c>
      <c r="K500" s="18" t="s">
        <v>1249</v>
      </c>
      <c r="L500" s="18" t="s">
        <v>3393</v>
      </c>
      <c r="M500" s="18" t="s">
        <v>304</v>
      </c>
      <c r="N500" s="18" t="s">
        <v>498</v>
      </c>
      <c r="O500" s="18" t="s">
        <v>304</v>
      </c>
      <c r="P500" s="18" t="s">
        <v>301</v>
      </c>
      <c r="Q500" s="18" t="s">
        <v>304</v>
      </c>
      <c r="R500" s="18" t="s">
        <v>2976</v>
      </c>
      <c r="S500" s="18" t="s">
        <v>304</v>
      </c>
      <c r="T500" s="18" t="s">
        <v>3264</v>
      </c>
      <c r="U500" s="18" t="s">
        <v>3264</v>
      </c>
      <c r="V500" s="18" t="s">
        <v>3253</v>
      </c>
      <c r="W500" s="18" t="s">
        <v>3254</v>
      </c>
      <c r="X500" s="18" t="s">
        <v>3255</v>
      </c>
      <c r="Y500" s="18" t="s">
        <v>3256</v>
      </c>
      <c r="Z500" s="18" t="s">
        <v>3257</v>
      </c>
      <c r="AA500" s="18" t="s">
        <v>3258</v>
      </c>
      <c r="AB500" s="18" t="s">
        <v>3264</v>
      </c>
      <c r="AC500" s="18" t="s">
        <v>3260</v>
      </c>
      <c r="AD500" s="18" t="s">
        <v>3261</v>
      </c>
      <c r="AE500" s="18" t="s">
        <v>3264</v>
      </c>
      <c r="AF500" s="18" t="s">
        <v>304</v>
      </c>
      <c r="AG500" s="18" t="s">
        <v>304</v>
      </c>
      <c r="AH500" s="18" t="s">
        <v>304</v>
      </c>
    </row>
    <row r="501" spans="2:34" ht="15.75" hidden="1" customHeight="1">
      <c r="B501" s="18" t="s">
        <v>2933</v>
      </c>
      <c r="C501" s="18" t="s">
        <v>2934</v>
      </c>
      <c r="D501" s="18" t="s">
        <v>3005</v>
      </c>
      <c r="E501" s="18" t="s">
        <v>3190</v>
      </c>
      <c r="F501" s="18" t="s">
        <v>3007</v>
      </c>
      <c r="G501" s="18" t="s">
        <v>3394</v>
      </c>
      <c r="H501" s="18" t="s">
        <v>3007</v>
      </c>
      <c r="I501" s="18" t="s">
        <v>3395</v>
      </c>
      <c r="J501" s="18" t="s">
        <v>329</v>
      </c>
      <c r="K501" s="18" t="s">
        <v>1249</v>
      </c>
      <c r="L501" s="18" t="s">
        <v>3396</v>
      </c>
      <c r="M501" s="18" t="s">
        <v>304</v>
      </c>
      <c r="N501" s="18" t="s">
        <v>498</v>
      </c>
      <c r="O501" s="18" t="s">
        <v>304</v>
      </c>
      <c r="P501" s="18"/>
      <c r="Q501" s="18" t="s">
        <v>304</v>
      </c>
      <c r="R501" s="18" t="s">
        <v>3397</v>
      </c>
      <c r="S501" s="18" t="s">
        <v>304</v>
      </c>
      <c r="T501" s="18" t="s">
        <v>3264</v>
      </c>
      <c r="U501" s="18" t="s">
        <v>3252</v>
      </c>
      <c r="V501" s="18" t="s">
        <v>3253</v>
      </c>
      <c r="W501" s="18" t="s">
        <v>3254</v>
      </c>
      <c r="X501" s="18" t="s">
        <v>3255</v>
      </c>
      <c r="Y501" s="18" t="s">
        <v>3256</v>
      </c>
      <c r="Z501" s="18" t="s">
        <v>3257</v>
      </c>
      <c r="AA501" s="18" t="s">
        <v>3258</v>
      </c>
      <c r="AB501" s="18" t="s">
        <v>3264</v>
      </c>
      <c r="AC501" s="18" t="s">
        <v>3260</v>
      </c>
      <c r="AD501" s="18" t="s">
        <v>3261</v>
      </c>
      <c r="AE501" s="18" t="s">
        <v>3264</v>
      </c>
      <c r="AF501" s="18" t="s">
        <v>304</v>
      </c>
      <c r="AG501" s="18" t="s">
        <v>304</v>
      </c>
      <c r="AH501" s="18" t="s">
        <v>304</v>
      </c>
    </row>
    <row r="502" spans="2:34" ht="15.75" hidden="1" customHeight="1">
      <c r="B502" s="18" t="s">
        <v>2933</v>
      </c>
      <c r="C502" s="18" t="s">
        <v>2934</v>
      </c>
      <c r="D502" s="18" t="s">
        <v>3005</v>
      </c>
      <c r="E502" s="18" t="s">
        <v>3190</v>
      </c>
      <c r="F502" s="18" t="s">
        <v>3018</v>
      </c>
      <c r="G502" s="18" t="s">
        <v>3398</v>
      </c>
      <c r="H502" s="18" t="s">
        <v>3018</v>
      </c>
      <c r="I502" s="18" t="s">
        <v>3398</v>
      </c>
      <c r="J502" s="18" t="s">
        <v>329</v>
      </c>
      <c r="K502" s="18" t="s">
        <v>1249</v>
      </c>
      <c r="L502" s="18" t="s">
        <v>3399</v>
      </c>
      <c r="M502" s="18" t="s">
        <v>304</v>
      </c>
      <c r="N502" s="18" t="s">
        <v>3400</v>
      </c>
      <c r="O502" s="18" t="s">
        <v>304</v>
      </c>
      <c r="P502" s="18"/>
      <c r="Q502" s="18" t="s">
        <v>304</v>
      </c>
      <c r="R502" s="18" t="s">
        <v>3401</v>
      </c>
      <c r="S502" s="18" t="s">
        <v>304</v>
      </c>
      <c r="T502" s="18" t="s">
        <v>3264</v>
      </c>
      <c r="U502" s="18" t="s">
        <v>3264</v>
      </c>
      <c r="V502" s="18" t="s">
        <v>3264</v>
      </c>
      <c r="W502" s="18" t="s">
        <v>3264</v>
      </c>
      <c r="X502" s="18" t="s">
        <v>3255</v>
      </c>
      <c r="Y502" s="18" t="s">
        <v>3256</v>
      </c>
      <c r="Z502" s="18" t="s">
        <v>3257</v>
      </c>
      <c r="AA502" s="18" t="s">
        <v>3258</v>
      </c>
      <c r="AB502" s="18" t="s">
        <v>3264</v>
      </c>
      <c r="AC502" s="18" t="s">
        <v>3260</v>
      </c>
      <c r="AD502" s="18" t="s">
        <v>3261</v>
      </c>
      <c r="AE502" s="18" t="s">
        <v>3264</v>
      </c>
      <c r="AF502" s="18" t="s">
        <v>304</v>
      </c>
      <c r="AG502" s="18" t="s">
        <v>304</v>
      </c>
      <c r="AH502" s="18" t="s">
        <v>304</v>
      </c>
    </row>
    <row r="503" spans="2:34" ht="15.75" hidden="1" customHeight="1">
      <c r="B503" s="18" t="s">
        <v>2933</v>
      </c>
      <c r="C503" s="18" t="s">
        <v>2934</v>
      </c>
      <c r="D503" s="18" t="s">
        <v>3026</v>
      </c>
      <c r="E503" s="18" t="s">
        <v>3191</v>
      </c>
      <c r="F503" s="18" t="s">
        <v>3028</v>
      </c>
      <c r="G503" s="18" t="s">
        <v>3402</v>
      </c>
      <c r="H503" s="18" t="s">
        <v>3028</v>
      </c>
      <c r="I503" s="18" t="s">
        <v>3403</v>
      </c>
      <c r="J503" s="18" t="s">
        <v>329</v>
      </c>
      <c r="K503" s="18" t="s">
        <v>709</v>
      </c>
      <c r="L503" s="18" t="s">
        <v>3404</v>
      </c>
      <c r="M503" s="18" t="s">
        <v>304</v>
      </c>
      <c r="N503" s="18" t="s">
        <v>498</v>
      </c>
      <c r="O503" s="18" t="s">
        <v>304</v>
      </c>
      <c r="P503" s="18"/>
      <c r="Q503" s="18" t="s">
        <v>304</v>
      </c>
      <c r="R503" s="18" t="s">
        <v>3405</v>
      </c>
      <c r="S503" s="18" t="s">
        <v>304</v>
      </c>
      <c r="T503" s="18" t="s">
        <v>3264</v>
      </c>
      <c r="U503" s="18" t="s">
        <v>3252</v>
      </c>
      <c r="V503" s="18" t="s">
        <v>3253</v>
      </c>
      <c r="W503" s="18" t="s">
        <v>3254</v>
      </c>
      <c r="X503" s="18" t="s">
        <v>3255</v>
      </c>
      <c r="Y503" s="18" t="s">
        <v>3256</v>
      </c>
      <c r="Z503" s="18" t="s">
        <v>3257</v>
      </c>
      <c r="AA503" s="18" t="s">
        <v>3258</v>
      </c>
      <c r="AB503" s="18" t="s">
        <v>3264</v>
      </c>
      <c r="AC503" s="18" t="s">
        <v>3260</v>
      </c>
      <c r="AD503" s="18" t="s">
        <v>3261</v>
      </c>
      <c r="AE503" s="18" t="s">
        <v>3264</v>
      </c>
      <c r="AF503" s="18" t="s">
        <v>304</v>
      </c>
      <c r="AG503" s="18" t="s">
        <v>304</v>
      </c>
      <c r="AH503" s="18" t="s">
        <v>304</v>
      </c>
    </row>
    <row r="504" spans="2:34" ht="15.75" hidden="1" customHeight="1">
      <c r="B504" s="18" t="s">
        <v>2933</v>
      </c>
      <c r="C504" s="18" t="s">
        <v>2934</v>
      </c>
      <c r="D504" s="18" t="s">
        <v>3026</v>
      </c>
      <c r="E504" s="18" t="s">
        <v>3191</v>
      </c>
      <c r="F504" s="18" t="s">
        <v>3038</v>
      </c>
      <c r="G504" s="18" t="s">
        <v>3406</v>
      </c>
      <c r="H504" s="18" t="s">
        <v>3038</v>
      </c>
      <c r="I504" s="18" t="s">
        <v>3406</v>
      </c>
      <c r="J504" s="18" t="s">
        <v>329</v>
      </c>
      <c r="K504" s="18" t="s">
        <v>1249</v>
      </c>
      <c r="L504" s="18" t="s">
        <v>3407</v>
      </c>
      <c r="M504" s="18" t="s">
        <v>304</v>
      </c>
      <c r="N504" s="18" t="s">
        <v>3400</v>
      </c>
      <c r="O504" s="18" t="s">
        <v>304</v>
      </c>
      <c r="P504" s="18"/>
      <c r="Q504" s="18" t="s">
        <v>304</v>
      </c>
      <c r="R504" s="18" t="s">
        <v>3408</v>
      </c>
      <c r="S504" s="18" t="s">
        <v>304</v>
      </c>
      <c r="T504" s="18" t="s">
        <v>3264</v>
      </c>
      <c r="U504" s="18" t="s">
        <v>3264</v>
      </c>
      <c r="V504" s="18" t="s">
        <v>3264</v>
      </c>
      <c r="W504" s="18" t="s">
        <v>3264</v>
      </c>
      <c r="X504" s="18" t="s">
        <v>3255</v>
      </c>
      <c r="Y504" s="18" t="s">
        <v>3256</v>
      </c>
      <c r="Z504" s="18" t="s">
        <v>3257</v>
      </c>
      <c r="AA504" s="18" t="s">
        <v>3258</v>
      </c>
      <c r="AB504" s="18" t="s">
        <v>3264</v>
      </c>
      <c r="AC504" s="18" t="s">
        <v>3260</v>
      </c>
      <c r="AD504" s="18" t="s">
        <v>3261</v>
      </c>
      <c r="AE504" s="18" t="s">
        <v>3264</v>
      </c>
      <c r="AF504" s="18" t="s">
        <v>304</v>
      </c>
      <c r="AG504" s="18" t="s">
        <v>304</v>
      </c>
      <c r="AH504" s="18" t="s">
        <v>304</v>
      </c>
    </row>
    <row r="505" spans="2:34" ht="15.75" hidden="1" customHeight="1">
      <c r="B505" s="18" t="s">
        <v>2933</v>
      </c>
      <c r="C505" s="18" t="s">
        <v>2934</v>
      </c>
      <c r="D505" s="18" t="s">
        <v>3026</v>
      </c>
      <c r="E505" s="18" t="s">
        <v>3191</v>
      </c>
      <c r="F505" s="18" t="s">
        <v>3048</v>
      </c>
      <c r="G505" s="18" t="s">
        <v>3409</v>
      </c>
      <c r="H505" s="18" t="s">
        <v>3048</v>
      </c>
      <c r="I505" s="18" t="s">
        <v>3410</v>
      </c>
      <c r="J505" s="18" t="s">
        <v>329</v>
      </c>
      <c r="K505" s="18" t="s">
        <v>709</v>
      </c>
      <c r="L505" s="18" t="s">
        <v>3411</v>
      </c>
      <c r="M505" s="18" t="s">
        <v>304</v>
      </c>
      <c r="N505" s="18" t="s">
        <v>498</v>
      </c>
      <c r="O505" s="18" t="s">
        <v>304</v>
      </c>
      <c r="P505" s="18"/>
      <c r="Q505" s="18" t="s">
        <v>304</v>
      </c>
      <c r="R505" s="18" t="s">
        <v>3412</v>
      </c>
      <c r="S505" s="18" t="s">
        <v>304</v>
      </c>
      <c r="T505" s="18" t="s">
        <v>3264</v>
      </c>
      <c r="U505" s="18" t="s">
        <v>3264</v>
      </c>
      <c r="V505" s="18" t="s">
        <v>3253</v>
      </c>
      <c r="W505" s="18" t="s">
        <v>3254</v>
      </c>
      <c r="X505" s="18" t="s">
        <v>3255</v>
      </c>
      <c r="Y505" s="18" t="s">
        <v>3256</v>
      </c>
      <c r="Z505" s="18" t="s">
        <v>3257</v>
      </c>
      <c r="AA505" s="18" t="s">
        <v>3258</v>
      </c>
      <c r="AB505" s="18" t="s">
        <v>3264</v>
      </c>
      <c r="AC505" s="18" t="s">
        <v>3260</v>
      </c>
      <c r="AD505" s="18" t="s">
        <v>3261</v>
      </c>
      <c r="AE505" s="18" t="s">
        <v>3264</v>
      </c>
      <c r="AF505" s="18" t="s">
        <v>304</v>
      </c>
      <c r="AG505" s="18" t="s">
        <v>304</v>
      </c>
      <c r="AH505" s="18" t="s">
        <v>304</v>
      </c>
    </row>
    <row r="506" spans="2:34" ht="15.75" hidden="1" customHeight="1">
      <c r="B506" s="18" t="s">
        <v>2933</v>
      </c>
      <c r="C506" s="18" t="s">
        <v>2934</v>
      </c>
      <c r="D506" s="18" t="s">
        <v>3053</v>
      </c>
      <c r="E506" s="18" t="s">
        <v>3192</v>
      </c>
      <c r="F506" s="18" t="s">
        <v>3055</v>
      </c>
      <c r="G506" s="18" t="s">
        <v>3413</v>
      </c>
      <c r="H506" s="18" t="s">
        <v>3055</v>
      </c>
      <c r="I506" s="18" t="s">
        <v>3413</v>
      </c>
      <c r="J506" s="18" t="s">
        <v>329</v>
      </c>
      <c r="K506" s="18" t="s">
        <v>1249</v>
      </c>
      <c r="L506" s="18" t="s">
        <v>3414</v>
      </c>
      <c r="M506" s="18" t="s">
        <v>304</v>
      </c>
      <c r="N506" s="18" t="s">
        <v>498</v>
      </c>
      <c r="O506" s="18" t="s">
        <v>304</v>
      </c>
      <c r="P506" s="18"/>
      <c r="Q506" s="18" t="s">
        <v>304</v>
      </c>
      <c r="R506" s="18" t="s">
        <v>3415</v>
      </c>
      <c r="S506" s="18" t="s">
        <v>304</v>
      </c>
      <c r="T506" s="18" t="s">
        <v>3251</v>
      </c>
      <c r="U506" s="18" t="s">
        <v>3252</v>
      </c>
      <c r="V506" s="18" t="s">
        <v>3253</v>
      </c>
      <c r="W506" s="18" t="s">
        <v>3254</v>
      </c>
      <c r="X506" s="18" t="s">
        <v>3255</v>
      </c>
      <c r="Y506" s="18" t="s">
        <v>3256</v>
      </c>
      <c r="Z506" s="18" t="s">
        <v>3257</v>
      </c>
      <c r="AA506" s="18" t="s">
        <v>3258</v>
      </c>
      <c r="AB506" s="18" t="s">
        <v>3264</v>
      </c>
      <c r="AC506" s="18" t="s">
        <v>3260</v>
      </c>
      <c r="AD506" s="18" t="s">
        <v>3261</v>
      </c>
      <c r="AE506" s="18" t="s">
        <v>3264</v>
      </c>
      <c r="AF506" s="18" t="s">
        <v>304</v>
      </c>
      <c r="AG506" s="18" t="s">
        <v>304</v>
      </c>
      <c r="AH506" s="18" t="s">
        <v>304</v>
      </c>
    </row>
    <row r="507" spans="2:34" ht="15.75" hidden="1" customHeight="1">
      <c r="B507" s="18" t="s">
        <v>3416</v>
      </c>
      <c r="C507" s="18" t="s">
        <v>3246</v>
      </c>
      <c r="D507" s="18" t="s">
        <v>3053</v>
      </c>
      <c r="E507" s="18" t="s">
        <v>3192</v>
      </c>
      <c r="F507" s="18" t="s">
        <v>3080</v>
      </c>
      <c r="G507" s="18" t="s">
        <v>3417</v>
      </c>
      <c r="H507" s="18" t="s">
        <v>3080</v>
      </c>
      <c r="I507" s="18" t="s">
        <v>3418</v>
      </c>
      <c r="J507" s="18" t="s">
        <v>301</v>
      </c>
      <c r="K507" s="18" t="s">
        <v>1249</v>
      </c>
      <c r="L507" s="18" t="s">
        <v>3419</v>
      </c>
      <c r="M507" s="18" t="s">
        <v>304</v>
      </c>
      <c r="N507" s="18" t="s">
        <v>3420</v>
      </c>
      <c r="O507" s="18" t="s">
        <v>304</v>
      </c>
      <c r="P507" s="18"/>
      <c r="Q507" s="18" t="s">
        <v>304</v>
      </c>
      <c r="R507" s="18" t="s">
        <v>3421</v>
      </c>
      <c r="S507" s="18" t="s">
        <v>304</v>
      </c>
      <c r="T507" s="18" t="s">
        <v>3264</v>
      </c>
      <c r="U507" s="18" t="s">
        <v>3264</v>
      </c>
      <c r="V507" s="18" t="s">
        <v>3264</v>
      </c>
      <c r="W507" s="18" t="s">
        <v>3264</v>
      </c>
      <c r="X507" s="18" t="s">
        <v>3255</v>
      </c>
      <c r="Y507" s="18" t="s">
        <v>3256</v>
      </c>
      <c r="Z507" s="18" t="s">
        <v>3257</v>
      </c>
      <c r="AA507" s="18" t="s">
        <v>3258</v>
      </c>
      <c r="AB507" s="18" t="s">
        <v>3264</v>
      </c>
      <c r="AC507" s="18" t="s">
        <v>3260</v>
      </c>
      <c r="AD507" s="18" t="s">
        <v>3261</v>
      </c>
      <c r="AE507" s="18" t="s">
        <v>3264</v>
      </c>
      <c r="AF507" s="18" t="s">
        <v>304</v>
      </c>
      <c r="AG507" s="18" t="s">
        <v>304</v>
      </c>
      <c r="AH507" s="18" t="s">
        <v>304</v>
      </c>
    </row>
    <row r="508" spans="2:34" ht="15.75" hidden="1" customHeight="1">
      <c r="B508" s="18" t="s">
        <v>2933</v>
      </c>
      <c r="C508" s="18" t="s">
        <v>2934</v>
      </c>
      <c r="D508" s="18" t="s">
        <v>3053</v>
      </c>
      <c r="E508" s="18" t="s">
        <v>3192</v>
      </c>
      <c r="F508" s="18" t="s">
        <v>3080</v>
      </c>
      <c r="G508" s="18" t="s">
        <v>3417</v>
      </c>
      <c r="H508" s="18" t="s">
        <v>3080</v>
      </c>
      <c r="I508" s="18" t="s">
        <v>3417</v>
      </c>
      <c r="J508" s="18" t="s">
        <v>301</v>
      </c>
      <c r="K508" s="18" t="s">
        <v>1249</v>
      </c>
      <c r="L508" s="18" t="s">
        <v>3422</v>
      </c>
      <c r="M508" s="18" t="s">
        <v>304</v>
      </c>
      <c r="N508" s="18" t="s">
        <v>3107</v>
      </c>
      <c r="O508" s="18" t="s">
        <v>304</v>
      </c>
      <c r="P508" s="18"/>
      <c r="Q508" s="18" t="s">
        <v>304</v>
      </c>
      <c r="R508" s="18" t="s">
        <v>3415</v>
      </c>
      <c r="S508" s="18" t="s">
        <v>304</v>
      </c>
      <c r="T508" s="18" t="s">
        <v>3264</v>
      </c>
      <c r="U508" s="18" t="s">
        <v>3264</v>
      </c>
      <c r="V508" s="18" t="s">
        <v>3264</v>
      </c>
      <c r="W508" s="18" t="s">
        <v>3264</v>
      </c>
      <c r="X508" s="18" t="s">
        <v>3255</v>
      </c>
      <c r="Y508" s="18" t="s">
        <v>3256</v>
      </c>
      <c r="Z508" s="18" t="s">
        <v>3257</v>
      </c>
      <c r="AA508" s="18" t="s">
        <v>3258</v>
      </c>
      <c r="AB508" s="18" t="s">
        <v>3264</v>
      </c>
      <c r="AC508" s="18" t="s">
        <v>3260</v>
      </c>
      <c r="AD508" s="18" t="s">
        <v>3261</v>
      </c>
      <c r="AE508" s="18" t="s">
        <v>3264</v>
      </c>
      <c r="AF508" s="18" t="s">
        <v>304</v>
      </c>
      <c r="AG508" s="18" t="s">
        <v>304</v>
      </c>
      <c r="AH508" s="18" t="s">
        <v>304</v>
      </c>
    </row>
    <row r="509" spans="2:34" ht="15.75" hidden="1" customHeight="1">
      <c r="B509" s="18" t="s">
        <v>2933</v>
      </c>
      <c r="C509" s="18" t="s">
        <v>2934</v>
      </c>
      <c r="D509" s="18" t="s">
        <v>3053</v>
      </c>
      <c r="E509" s="18" t="s">
        <v>3192</v>
      </c>
      <c r="F509" s="18" t="s">
        <v>3093</v>
      </c>
      <c r="G509" s="18" t="s">
        <v>3423</v>
      </c>
      <c r="H509" s="18" t="s">
        <v>3093</v>
      </c>
      <c r="I509" s="18" t="s">
        <v>3423</v>
      </c>
      <c r="J509" s="18" t="s">
        <v>301</v>
      </c>
      <c r="K509" s="18" t="s">
        <v>709</v>
      </c>
      <c r="L509" s="18" t="s">
        <v>3424</v>
      </c>
      <c r="M509" s="18" t="s">
        <v>304</v>
      </c>
      <c r="N509" s="18" t="s">
        <v>498</v>
      </c>
      <c r="O509" s="18" t="s">
        <v>304</v>
      </c>
      <c r="P509" s="18" t="s">
        <v>3425</v>
      </c>
      <c r="Q509" s="18" t="s">
        <v>304</v>
      </c>
      <c r="R509" s="18" t="s">
        <v>3426</v>
      </c>
      <c r="S509" s="18" t="s">
        <v>304</v>
      </c>
      <c r="T509" s="18" t="s">
        <v>3264</v>
      </c>
      <c r="U509" s="18" t="s">
        <v>3264</v>
      </c>
      <c r="V509" s="18" t="s">
        <v>3253</v>
      </c>
      <c r="W509" s="18" t="s">
        <v>3254</v>
      </c>
      <c r="X509" s="18" t="s">
        <v>3255</v>
      </c>
      <c r="Y509" s="18" t="s">
        <v>3256</v>
      </c>
      <c r="Z509" s="18" t="s">
        <v>3257</v>
      </c>
      <c r="AA509" s="18" t="s">
        <v>3258</v>
      </c>
      <c r="AB509" s="18" t="s">
        <v>3264</v>
      </c>
      <c r="AC509" s="18" t="s">
        <v>3260</v>
      </c>
      <c r="AD509" s="18" t="s">
        <v>3261</v>
      </c>
      <c r="AE509" s="18" t="s">
        <v>3264</v>
      </c>
      <c r="AF509" s="18" t="s">
        <v>304</v>
      </c>
      <c r="AG509" s="18" t="s">
        <v>304</v>
      </c>
      <c r="AH509" s="18" t="s">
        <v>304</v>
      </c>
    </row>
    <row r="510" spans="2:34" ht="15.75" hidden="1" customHeight="1">
      <c r="B510" s="18" t="s">
        <v>2933</v>
      </c>
      <c r="C510" s="18" t="s">
        <v>2934</v>
      </c>
      <c r="D510" s="18" t="s">
        <v>3102</v>
      </c>
      <c r="E510" s="18" t="s">
        <v>3193</v>
      </c>
      <c r="F510" s="18" t="s">
        <v>3104</v>
      </c>
      <c r="G510" s="18" t="s">
        <v>3427</v>
      </c>
      <c r="H510" s="18" t="s">
        <v>3104</v>
      </c>
      <c r="I510" s="18" t="s">
        <v>3427</v>
      </c>
      <c r="J510" s="18" t="s">
        <v>329</v>
      </c>
      <c r="K510" s="18" t="s">
        <v>1249</v>
      </c>
      <c r="L510" s="18" t="s">
        <v>3428</v>
      </c>
      <c r="M510" s="18" t="s">
        <v>304</v>
      </c>
      <c r="N510" s="18" t="s">
        <v>3107</v>
      </c>
      <c r="O510" s="18" t="s">
        <v>304</v>
      </c>
      <c r="P510" s="18" t="s">
        <v>3429</v>
      </c>
      <c r="Q510" s="18" t="s">
        <v>304</v>
      </c>
      <c r="R510" s="18" t="s">
        <v>3109</v>
      </c>
      <c r="S510" s="18" t="s">
        <v>304</v>
      </c>
      <c r="T510" s="18" t="s">
        <v>3264</v>
      </c>
      <c r="U510" s="18" t="s">
        <v>3264</v>
      </c>
      <c r="V510" s="18" t="s">
        <v>3264</v>
      </c>
      <c r="W510" s="18" t="s">
        <v>3264</v>
      </c>
      <c r="X510" s="18" t="s">
        <v>3255</v>
      </c>
      <c r="Y510" s="18" t="s">
        <v>3256</v>
      </c>
      <c r="Z510" s="18" t="s">
        <v>3257</v>
      </c>
      <c r="AA510" s="18" t="s">
        <v>3258</v>
      </c>
      <c r="AB510" s="18" t="s">
        <v>3264</v>
      </c>
      <c r="AC510" s="18" t="s">
        <v>3260</v>
      </c>
      <c r="AD510" s="18" t="s">
        <v>3261</v>
      </c>
      <c r="AE510" s="18" t="s">
        <v>3264</v>
      </c>
      <c r="AF510" s="18" t="s">
        <v>304</v>
      </c>
      <c r="AG510" s="18" t="s">
        <v>304</v>
      </c>
      <c r="AH510" s="18" t="s">
        <v>304</v>
      </c>
    </row>
    <row r="511" spans="2:34" ht="15.75" hidden="1" customHeight="1">
      <c r="B511" s="18" t="s">
        <v>2933</v>
      </c>
      <c r="C511" s="18" t="s">
        <v>2934</v>
      </c>
      <c r="D511" s="18" t="s">
        <v>3112</v>
      </c>
      <c r="E511" s="18" t="s">
        <v>3194</v>
      </c>
      <c r="F511" s="18" t="s">
        <v>3114</v>
      </c>
      <c r="G511" s="18" t="s">
        <v>3430</v>
      </c>
      <c r="H511" s="18" t="s">
        <v>3114</v>
      </c>
      <c r="I511" s="18" t="s">
        <v>3431</v>
      </c>
      <c r="J511" s="18" t="s">
        <v>301</v>
      </c>
      <c r="K511" s="18" t="s">
        <v>1108</v>
      </c>
      <c r="L511" s="18" t="s">
        <v>3432</v>
      </c>
      <c r="M511" s="18" t="s">
        <v>304</v>
      </c>
      <c r="N511" s="18" t="s">
        <v>3433</v>
      </c>
      <c r="O511" s="18" t="s">
        <v>304</v>
      </c>
      <c r="P511" s="18" t="s">
        <v>498</v>
      </c>
      <c r="Q511" s="18" t="s">
        <v>304</v>
      </c>
      <c r="R511" s="18" t="s">
        <v>3434</v>
      </c>
      <c r="S511" s="18" t="s">
        <v>304</v>
      </c>
      <c r="T511" s="18" t="s">
        <v>3251</v>
      </c>
      <c r="U511" s="18" t="s">
        <v>3252</v>
      </c>
      <c r="V511" s="18" t="s">
        <v>3253</v>
      </c>
      <c r="W511" s="18" t="s">
        <v>3254</v>
      </c>
      <c r="X511" s="18" t="s">
        <v>3255</v>
      </c>
      <c r="Y511" s="18" t="s">
        <v>3264</v>
      </c>
      <c r="Z511" s="18" t="s">
        <v>3264</v>
      </c>
      <c r="AA511" s="18" t="s">
        <v>3264</v>
      </c>
      <c r="AB511" s="18" t="s">
        <v>3264</v>
      </c>
      <c r="AC511" s="18" t="s">
        <v>3264</v>
      </c>
      <c r="AD511" s="18" t="s">
        <v>3264</v>
      </c>
      <c r="AE511" s="18" t="s">
        <v>3264</v>
      </c>
      <c r="AF511" s="18" t="s">
        <v>304</v>
      </c>
      <c r="AG511" s="18" t="s">
        <v>304</v>
      </c>
      <c r="AH511" s="18" t="s">
        <v>304</v>
      </c>
    </row>
    <row r="512" spans="2:34" ht="15.75" hidden="1" customHeight="1">
      <c r="B512" s="18" t="s">
        <v>2933</v>
      </c>
      <c r="C512" s="18" t="s">
        <v>2934</v>
      </c>
      <c r="D512" s="18" t="s">
        <v>3129</v>
      </c>
      <c r="E512" s="18" t="s">
        <v>3195</v>
      </c>
      <c r="F512" s="18" t="s">
        <v>3131</v>
      </c>
      <c r="G512" s="18" t="s">
        <v>3435</v>
      </c>
      <c r="H512" s="18" t="s">
        <v>3131</v>
      </c>
      <c r="I512" s="18" t="s">
        <v>3435</v>
      </c>
      <c r="J512" s="18" t="s">
        <v>301</v>
      </c>
      <c r="K512" s="18" t="s">
        <v>709</v>
      </c>
      <c r="L512" s="18" t="s">
        <v>3436</v>
      </c>
      <c r="M512" s="18" t="s">
        <v>304</v>
      </c>
      <c r="N512" s="18" t="s">
        <v>498</v>
      </c>
      <c r="O512" s="18" t="s">
        <v>304</v>
      </c>
      <c r="P512" s="18" t="s">
        <v>3437</v>
      </c>
      <c r="Q512" s="18" t="s">
        <v>304</v>
      </c>
      <c r="R512" s="18" t="s">
        <v>3438</v>
      </c>
      <c r="S512" s="18" t="s">
        <v>304</v>
      </c>
      <c r="T512" s="18" t="s">
        <v>3264</v>
      </c>
      <c r="U512" s="18" t="s">
        <v>3264</v>
      </c>
      <c r="V512" s="18" t="s">
        <v>3253</v>
      </c>
      <c r="W512" s="18" t="s">
        <v>3254</v>
      </c>
      <c r="X512" s="18" t="s">
        <v>3264</v>
      </c>
      <c r="Y512" s="18" t="s">
        <v>3264</v>
      </c>
      <c r="Z512" s="18" t="s">
        <v>3264</v>
      </c>
      <c r="AA512" s="18" t="s">
        <v>3264</v>
      </c>
      <c r="AB512" s="18" t="s">
        <v>3264</v>
      </c>
      <c r="AC512" s="18" t="s">
        <v>3264</v>
      </c>
      <c r="AD512" s="18" t="s">
        <v>3264</v>
      </c>
      <c r="AE512" s="18" t="s">
        <v>3264</v>
      </c>
      <c r="AF512" s="18" t="s">
        <v>304</v>
      </c>
      <c r="AG512" s="18" t="s">
        <v>304</v>
      </c>
      <c r="AH512" s="18" t="s">
        <v>304</v>
      </c>
    </row>
    <row r="513" spans="2:34" ht="15.75" hidden="1" customHeight="1">
      <c r="B513" s="18" t="s">
        <v>2933</v>
      </c>
      <c r="C513" s="18" t="s">
        <v>2934</v>
      </c>
      <c r="D513" s="18" t="s">
        <v>3129</v>
      </c>
      <c r="E513" s="18" t="s">
        <v>3195</v>
      </c>
      <c r="F513" s="18" t="s">
        <v>3137</v>
      </c>
      <c r="G513" s="18" t="s">
        <v>3439</v>
      </c>
      <c r="H513" s="18" t="s">
        <v>3137</v>
      </c>
      <c r="I513" s="18" t="s">
        <v>3439</v>
      </c>
      <c r="J513" s="18" t="s">
        <v>301</v>
      </c>
      <c r="K513" s="18" t="s">
        <v>709</v>
      </c>
      <c r="L513" s="18" t="s">
        <v>3440</v>
      </c>
      <c r="M513" s="18" t="s">
        <v>304</v>
      </c>
      <c r="N513" s="18" t="s">
        <v>498</v>
      </c>
      <c r="O513" s="18" t="s">
        <v>304</v>
      </c>
      <c r="P513" s="18"/>
      <c r="Q513" s="18" t="s">
        <v>304</v>
      </c>
      <c r="R513" s="18" t="s">
        <v>3441</v>
      </c>
      <c r="S513" s="18" t="s">
        <v>304</v>
      </c>
      <c r="T513" s="18" t="s">
        <v>3264</v>
      </c>
      <c r="U513" s="18" t="s">
        <v>3264</v>
      </c>
      <c r="V513" s="18" t="s">
        <v>3253</v>
      </c>
      <c r="W513" s="18" t="s">
        <v>3254</v>
      </c>
      <c r="X513" s="18" t="s">
        <v>3264</v>
      </c>
      <c r="Y513" s="18" t="s">
        <v>3264</v>
      </c>
      <c r="Z513" s="18" t="s">
        <v>3264</v>
      </c>
      <c r="AA513" s="18" t="s">
        <v>3264</v>
      </c>
      <c r="AB513" s="18" t="s">
        <v>3264</v>
      </c>
      <c r="AC513" s="18" t="s">
        <v>3264</v>
      </c>
      <c r="AD513" s="18" t="s">
        <v>3264</v>
      </c>
      <c r="AE513" s="18" t="s">
        <v>3264</v>
      </c>
      <c r="AF513" s="18" t="s">
        <v>304</v>
      </c>
      <c r="AG513" s="18" t="s">
        <v>304</v>
      </c>
      <c r="AH513" s="18" t="s">
        <v>304</v>
      </c>
    </row>
    <row r="514" spans="2:34" ht="15.75" hidden="1" customHeight="1">
      <c r="B514" s="18" t="s">
        <v>2933</v>
      </c>
      <c r="C514" s="18" t="s">
        <v>2934</v>
      </c>
      <c r="D514" s="18" t="s">
        <v>3129</v>
      </c>
      <c r="E514" s="18" t="s">
        <v>3195</v>
      </c>
      <c r="F514" s="18" t="s">
        <v>3146</v>
      </c>
      <c r="G514" s="18" t="s">
        <v>3442</v>
      </c>
      <c r="H514" s="18" t="s">
        <v>3146</v>
      </c>
      <c r="I514" s="18" t="s">
        <v>3442</v>
      </c>
      <c r="J514" s="18" t="s">
        <v>301</v>
      </c>
      <c r="K514" s="18" t="s">
        <v>709</v>
      </c>
      <c r="L514" s="18" t="s">
        <v>3443</v>
      </c>
      <c r="M514" s="18" t="s">
        <v>304</v>
      </c>
      <c r="N514" s="18" t="s">
        <v>498</v>
      </c>
      <c r="O514" s="18" t="s">
        <v>304</v>
      </c>
      <c r="P514" s="18"/>
      <c r="Q514" s="18" t="s">
        <v>304</v>
      </c>
      <c r="R514" s="18" t="s">
        <v>3441</v>
      </c>
      <c r="S514" s="18" t="s">
        <v>304</v>
      </c>
      <c r="T514" s="18" t="s">
        <v>3264</v>
      </c>
      <c r="U514" s="18" t="s">
        <v>3264</v>
      </c>
      <c r="V514" s="18" t="s">
        <v>3253</v>
      </c>
      <c r="W514" s="18" t="s">
        <v>3254</v>
      </c>
      <c r="X514" s="18" t="s">
        <v>3264</v>
      </c>
      <c r="Y514" s="18" t="s">
        <v>3264</v>
      </c>
      <c r="Z514" s="18" t="s">
        <v>3264</v>
      </c>
      <c r="AA514" s="18" t="s">
        <v>3264</v>
      </c>
      <c r="AB514" s="18" t="s">
        <v>3264</v>
      </c>
      <c r="AC514" s="18" t="s">
        <v>3264</v>
      </c>
      <c r="AD514" s="18" t="s">
        <v>3264</v>
      </c>
      <c r="AE514" s="18" t="s">
        <v>3264</v>
      </c>
      <c r="AF514" s="18" t="s">
        <v>304</v>
      </c>
      <c r="AG514" s="18" t="s">
        <v>304</v>
      </c>
      <c r="AH514" s="18" t="s">
        <v>304</v>
      </c>
    </row>
    <row r="515" spans="2:34" ht="15.75" hidden="1" customHeight="1">
      <c r="B515" s="18" t="s">
        <v>2689</v>
      </c>
      <c r="C515" s="18" t="s">
        <v>220</v>
      </c>
      <c r="D515" s="18" t="s">
        <v>2729</v>
      </c>
      <c r="E515" s="18" t="s">
        <v>2775</v>
      </c>
      <c r="F515" s="18" t="s">
        <v>2730</v>
      </c>
      <c r="G515" s="18" t="s">
        <v>3444</v>
      </c>
      <c r="H515" s="18" t="s">
        <v>2730</v>
      </c>
      <c r="I515" s="18" t="s">
        <v>3444</v>
      </c>
      <c r="J515" s="18" t="s">
        <v>329</v>
      </c>
      <c r="K515" s="18" t="s">
        <v>2692</v>
      </c>
      <c r="L515" s="18" t="s">
        <v>2732</v>
      </c>
      <c r="M515" s="18" t="s">
        <v>304</v>
      </c>
      <c r="N515" s="18" t="s">
        <v>2695</v>
      </c>
      <c r="O515" s="18" t="s">
        <v>304</v>
      </c>
      <c r="P515" s="18" t="s">
        <v>2696</v>
      </c>
      <c r="Q515" s="18" t="s">
        <v>304</v>
      </c>
      <c r="R515" s="18"/>
      <c r="S515" s="18" t="s">
        <v>304</v>
      </c>
      <c r="T515" s="18" t="s">
        <v>3264</v>
      </c>
      <c r="U515" s="18" t="s">
        <v>3264</v>
      </c>
      <c r="V515" s="18" t="s">
        <v>3253</v>
      </c>
      <c r="W515" s="18" t="s">
        <v>3254</v>
      </c>
      <c r="X515" s="18" t="s">
        <v>3255</v>
      </c>
      <c r="Y515" s="18" t="s">
        <v>3256</v>
      </c>
      <c r="Z515" s="18" t="s">
        <v>3264</v>
      </c>
      <c r="AA515" s="18" t="s">
        <v>3264</v>
      </c>
      <c r="AB515" s="18" t="s">
        <v>3264</v>
      </c>
      <c r="AC515" s="18" t="s">
        <v>3264</v>
      </c>
      <c r="AD515" s="18" t="s">
        <v>3264</v>
      </c>
      <c r="AE515" s="18" t="s">
        <v>3262</v>
      </c>
      <c r="AF515" s="18" t="s">
        <v>304</v>
      </c>
      <c r="AG515" s="18" t="s">
        <v>304</v>
      </c>
      <c r="AH515" s="18" t="s">
        <v>304</v>
      </c>
    </row>
    <row r="516" spans="2:34" ht="15.75" hidden="1" customHeight="1">
      <c r="B516" s="18" t="s">
        <v>2689</v>
      </c>
      <c r="C516" s="18" t="s">
        <v>220</v>
      </c>
      <c r="D516" s="18" t="s">
        <v>2729</v>
      </c>
      <c r="E516" s="18" t="s">
        <v>2775</v>
      </c>
      <c r="F516" s="18" t="s">
        <v>3445</v>
      </c>
      <c r="G516" s="18" t="s">
        <v>2776</v>
      </c>
      <c r="H516" s="18" t="s">
        <v>3445</v>
      </c>
      <c r="I516" s="18" t="s">
        <v>2776</v>
      </c>
      <c r="J516" s="18" t="s">
        <v>329</v>
      </c>
      <c r="K516" s="18" t="s">
        <v>2692</v>
      </c>
      <c r="L516" s="18" t="s">
        <v>3446</v>
      </c>
      <c r="M516" s="18" t="s">
        <v>304</v>
      </c>
      <c r="N516" s="18" t="s">
        <v>2695</v>
      </c>
      <c r="O516" s="18" t="s">
        <v>304</v>
      </c>
      <c r="P516" s="18" t="s">
        <v>2696</v>
      </c>
      <c r="Q516" s="18" t="s">
        <v>304</v>
      </c>
      <c r="R516" s="18"/>
      <c r="S516" s="18" t="s">
        <v>304</v>
      </c>
      <c r="T516" s="18" t="s">
        <v>3264</v>
      </c>
      <c r="U516" s="18" t="s">
        <v>3264</v>
      </c>
      <c r="V516" s="18" t="s">
        <v>3253</v>
      </c>
      <c r="W516" s="18" t="s">
        <v>3254</v>
      </c>
      <c r="X516" s="18" t="s">
        <v>3255</v>
      </c>
      <c r="Y516" s="18" t="s">
        <v>3256</v>
      </c>
      <c r="Z516" s="18" t="s">
        <v>3264</v>
      </c>
      <c r="AA516" s="18" t="s">
        <v>3264</v>
      </c>
      <c r="AB516" s="18" t="s">
        <v>3264</v>
      </c>
      <c r="AC516" s="18" t="s">
        <v>3264</v>
      </c>
      <c r="AD516" s="18" t="s">
        <v>3264</v>
      </c>
      <c r="AE516" s="18" t="s">
        <v>3262</v>
      </c>
      <c r="AF516" s="18" t="s">
        <v>304</v>
      </c>
      <c r="AG516" s="18" t="s">
        <v>304</v>
      </c>
      <c r="AH516" s="18" t="s">
        <v>304</v>
      </c>
    </row>
    <row r="517" spans="2:34" ht="15.75" hidden="1" customHeight="1">
      <c r="B517" s="18" t="s">
        <v>2689</v>
      </c>
      <c r="C517" s="18" t="s">
        <v>220</v>
      </c>
      <c r="D517" s="18" t="s">
        <v>2736</v>
      </c>
      <c r="E517" s="18" t="s">
        <v>3447</v>
      </c>
      <c r="F517" s="18" t="s">
        <v>2737</v>
      </c>
      <c r="G517" s="18" t="s">
        <v>3448</v>
      </c>
      <c r="H517" s="18" t="s">
        <v>2737</v>
      </c>
      <c r="I517" s="18" t="s">
        <v>3448</v>
      </c>
      <c r="J517" s="18" t="s">
        <v>301</v>
      </c>
      <c r="K517" s="18" t="s">
        <v>2692</v>
      </c>
      <c r="L517" s="18" t="s">
        <v>2740</v>
      </c>
      <c r="M517" s="18" t="s">
        <v>304</v>
      </c>
      <c r="N517" s="18" t="s">
        <v>2742</v>
      </c>
      <c r="O517" s="18" t="s">
        <v>304</v>
      </c>
      <c r="P517" s="18"/>
      <c r="Q517" s="18" t="s">
        <v>304</v>
      </c>
      <c r="R517" s="18" t="s">
        <v>2744</v>
      </c>
      <c r="S517" s="18" t="s">
        <v>304</v>
      </c>
      <c r="T517" s="18" t="s">
        <v>3251</v>
      </c>
      <c r="U517" s="18" t="s">
        <v>3252</v>
      </c>
      <c r="V517" s="18" t="s">
        <v>3253</v>
      </c>
      <c r="W517" s="18" t="s">
        <v>3254</v>
      </c>
      <c r="X517" s="18" t="s">
        <v>3264</v>
      </c>
      <c r="Y517" s="18" t="s">
        <v>3264</v>
      </c>
      <c r="Z517" s="18" t="s">
        <v>3264</v>
      </c>
      <c r="AA517" s="18" t="s">
        <v>3264</v>
      </c>
      <c r="AB517" s="18" t="s">
        <v>3264</v>
      </c>
      <c r="AC517" s="18" t="s">
        <v>3264</v>
      </c>
      <c r="AD517" s="18" t="s">
        <v>3264</v>
      </c>
      <c r="AE517" s="18" t="s">
        <v>3262</v>
      </c>
      <c r="AF517" s="18" t="s">
        <v>304</v>
      </c>
      <c r="AG517" s="18" t="s">
        <v>304</v>
      </c>
      <c r="AH517" s="18" t="s">
        <v>304</v>
      </c>
    </row>
    <row r="518" spans="2:34" ht="15.75" hidden="1" customHeight="1">
      <c r="B518" s="18" t="s">
        <v>2689</v>
      </c>
      <c r="C518" s="18" t="s">
        <v>220</v>
      </c>
      <c r="D518" s="18" t="s">
        <v>2747</v>
      </c>
      <c r="E518" s="18" t="s">
        <v>2779</v>
      </c>
      <c r="F518" s="18" t="s">
        <v>2748</v>
      </c>
      <c r="G518" s="18" t="s">
        <v>3449</v>
      </c>
      <c r="H518" s="18" t="s">
        <v>2748</v>
      </c>
      <c r="I518" s="18" t="s">
        <v>2749</v>
      </c>
      <c r="J518" s="18" t="s">
        <v>329</v>
      </c>
      <c r="K518" s="18" t="s">
        <v>2692</v>
      </c>
      <c r="L518" s="18" t="s">
        <v>2750</v>
      </c>
      <c r="M518" s="18" t="s">
        <v>304</v>
      </c>
      <c r="N518" s="18" t="s">
        <v>2724</v>
      </c>
      <c r="O518" s="18" t="s">
        <v>304</v>
      </c>
      <c r="P518" s="18" t="s">
        <v>2726</v>
      </c>
      <c r="Q518" s="18" t="s">
        <v>304</v>
      </c>
      <c r="R518" s="18" t="s">
        <v>2744</v>
      </c>
      <c r="S518" s="18" t="s">
        <v>304</v>
      </c>
      <c r="T518" s="18" t="s">
        <v>3264</v>
      </c>
      <c r="U518" s="18" t="s">
        <v>3264</v>
      </c>
      <c r="V518" s="18" t="s">
        <v>3264</v>
      </c>
      <c r="W518" s="18" t="s">
        <v>3264</v>
      </c>
      <c r="X518" s="18" t="s">
        <v>3255</v>
      </c>
      <c r="Y518" s="18" t="s">
        <v>3256</v>
      </c>
      <c r="Z518" s="18" t="s">
        <v>3257</v>
      </c>
      <c r="AA518" s="18" t="s">
        <v>3258</v>
      </c>
      <c r="AB518" s="18" t="s">
        <v>3264</v>
      </c>
      <c r="AC518" s="18" t="s">
        <v>3260</v>
      </c>
      <c r="AD518" s="18" t="s">
        <v>3261</v>
      </c>
      <c r="AE518" s="18" t="s">
        <v>3262</v>
      </c>
      <c r="AF518" s="18" t="s">
        <v>304</v>
      </c>
      <c r="AG518" s="18" t="s">
        <v>304</v>
      </c>
      <c r="AH518" s="18" t="s">
        <v>304</v>
      </c>
    </row>
    <row r="519" spans="2:34" ht="15.75" hidden="1" customHeight="1">
      <c r="B519" s="18" t="s">
        <v>2689</v>
      </c>
      <c r="C519" s="18" t="s">
        <v>220</v>
      </c>
      <c r="D519" s="18" t="s">
        <v>2747</v>
      </c>
      <c r="E519" s="18" t="s">
        <v>2779</v>
      </c>
      <c r="F519" s="18" t="s">
        <v>3450</v>
      </c>
      <c r="G519" s="18" t="s">
        <v>2780</v>
      </c>
      <c r="H519" s="18" t="s">
        <v>3450</v>
      </c>
      <c r="I519" s="18" t="s">
        <v>2780</v>
      </c>
      <c r="J519" s="18" t="s">
        <v>329</v>
      </c>
      <c r="K519" s="18" t="s">
        <v>2692</v>
      </c>
      <c r="L519" s="18" t="s">
        <v>2781</v>
      </c>
      <c r="M519" s="18" t="s">
        <v>304</v>
      </c>
      <c r="N519" s="18" t="s">
        <v>2724</v>
      </c>
      <c r="O519" s="18" t="s">
        <v>304</v>
      </c>
      <c r="P519" s="18" t="s">
        <v>2726</v>
      </c>
      <c r="Q519" s="18" t="s">
        <v>304</v>
      </c>
      <c r="R519" s="18" t="s">
        <v>2744</v>
      </c>
      <c r="S519" s="18" t="s">
        <v>304</v>
      </c>
      <c r="T519" s="18" t="s">
        <v>3264</v>
      </c>
      <c r="U519" s="18" t="s">
        <v>3264</v>
      </c>
      <c r="V519" s="18" t="s">
        <v>3264</v>
      </c>
      <c r="W519" s="18" t="s">
        <v>3254</v>
      </c>
      <c r="X519" s="18" t="s">
        <v>3255</v>
      </c>
      <c r="Y519" s="18" t="s">
        <v>3256</v>
      </c>
      <c r="Z519" s="18" t="s">
        <v>3257</v>
      </c>
      <c r="AA519" s="18" t="s">
        <v>3258</v>
      </c>
      <c r="AB519" s="18" t="s">
        <v>3264</v>
      </c>
      <c r="AC519" s="18" t="s">
        <v>3260</v>
      </c>
      <c r="AD519" s="18" t="s">
        <v>3261</v>
      </c>
      <c r="AE519" s="18" t="s">
        <v>3262</v>
      </c>
      <c r="AF519" s="18" t="s">
        <v>304</v>
      </c>
      <c r="AG519" s="18" t="s">
        <v>304</v>
      </c>
      <c r="AH519" s="18" t="s">
        <v>304</v>
      </c>
    </row>
    <row r="520" spans="2:34" ht="15.75" hidden="1" customHeight="1">
      <c r="B520" s="18" t="s">
        <v>2689</v>
      </c>
      <c r="C520" s="18" t="s">
        <v>220</v>
      </c>
      <c r="D520" s="18" t="s">
        <v>2706</v>
      </c>
      <c r="E520" s="18" t="s">
        <v>229</v>
      </c>
      <c r="F520" s="18" t="s">
        <v>2752</v>
      </c>
      <c r="G520" s="18" t="s">
        <v>231</v>
      </c>
      <c r="H520" s="18" t="s">
        <v>2752</v>
      </c>
      <c r="I520" s="18" t="s">
        <v>231</v>
      </c>
      <c r="J520" s="18" t="s">
        <v>329</v>
      </c>
      <c r="K520" s="18" t="s">
        <v>2692</v>
      </c>
      <c r="L520" s="18" t="s">
        <v>2753</v>
      </c>
      <c r="M520" s="18" t="s">
        <v>304</v>
      </c>
      <c r="N520" s="18" t="s">
        <v>651</v>
      </c>
      <c r="O520" s="18" t="s">
        <v>304</v>
      </c>
      <c r="P520" s="18" t="s">
        <v>2755</v>
      </c>
      <c r="Q520" s="18" t="s">
        <v>304</v>
      </c>
      <c r="R520" s="18"/>
      <c r="S520" s="18" t="s">
        <v>304</v>
      </c>
      <c r="T520" s="18" t="s">
        <v>3264</v>
      </c>
      <c r="U520" s="18" t="s">
        <v>3264</v>
      </c>
      <c r="V520" s="18" t="s">
        <v>3264</v>
      </c>
      <c r="W520" s="18" t="s">
        <v>3264</v>
      </c>
      <c r="X520" s="18" t="s">
        <v>3255</v>
      </c>
      <c r="Y520" s="18" t="s">
        <v>3256</v>
      </c>
      <c r="Z520" s="18" t="s">
        <v>3257</v>
      </c>
      <c r="AA520" s="18" t="s">
        <v>3258</v>
      </c>
      <c r="AB520" s="18" t="s">
        <v>3264</v>
      </c>
      <c r="AC520" s="18" t="s">
        <v>3260</v>
      </c>
      <c r="AD520" s="18" t="s">
        <v>3261</v>
      </c>
      <c r="AE520" s="18" t="s">
        <v>3264</v>
      </c>
      <c r="AF520" s="18" t="s">
        <v>304</v>
      </c>
      <c r="AG520" s="18" t="s">
        <v>304</v>
      </c>
      <c r="AH520" s="18" t="s">
        <v>304</v>
      </c>
    </row>
    <row r="521" spans="2:34" ht="15.75" hidden="1" customHeight="1">
      <c r="B521" s="18" t="s">
        <v>2689</v>
      </c>
      <c r="C521" s="18" t="s">
        <v>220</v>
      </c>
      <c r="D521" s="18" t="s">
        <v>2706</v>
      </c>
      <c r="E521" s="18" t="s">
        <v>229</v>
      </c>
      <c r="F521" s="18" t="s">
        <v>2757</v>
      </c>
      <c r="G521" s="18" t="s">
        <v>232</v>
      </c>
      <c r="H521" s="18" t="s">
        <v>2757</v>
      </c>
      <c r="I521" s="18" t="s">
        <v>232</v>
      </c>
      <c r="J521" s="18" t="s">
        <v>329</v>
      </c>
      <c r="K521" s="18" t="s">
        <v>2692</v>
      </c>
      <c r="L521" s="18" t="s">
        <v>2758</v>
      </c>
      <c r="M521" s="18" t="s">
        <v>304</v>
      </c>
      <c r="N521" s="18" t="s">
        <v>651</v>
      </c>
      <c r="O521" s="18" t="s">
        <v>304</v>
      </c>
      <c r="P521" s="18" t="s">
        <v>2760</v>
      </c>
      <c r="Q521" s="18" t="s">
        <v>304</v>
      </c>
      <c r="R521" s="18"/>
      <c r="S521" s="18" t="s">
        <v>304</v>
      </c>
      <c r="T521" s="18" t="s">
        <v>3251</v>
      </c>
      <c r="U521" s="18" t="s">
        <v>3252</v>
      </c>
      <c r="V521" s="18" t="s">
        <v>3253</v>
      </c>
      <c r="W521" s="18" t="s">
        <v>3254</v>
      </c>
      <c r="X521" s="18" t="s">
        <v>3264</v>
      </c>
      <c r="Y521" s="18" t="s">
        <v>3264</v>
      </c>
      <c r="Z521" s="18" t="s">
        <v>3264</v>
      </c>
      <c r="AA521" s="18" t="s">
        <v>3264</v>
      </c>
      <c r="AB521" s="18" t="s">
        <v>3264</v>
      </c>
      <c r="AC521" s="18" t="s">
        <v>3264</v>
      </c>
      <c r="AD521" s="18" t="s">
        <v>3264</v>
      </c>
      <c r="AE521" s="18" t="s">
        <v>3264</v>
      </c>
      <c r="AF521" s="18" t="s">
        <v>304</v>
      </c>
      <c r="AG521" s="18" t="s">
        <v>304</v>
      </c>
      <c r="AH521" s="18" t="s">
        <v>304</v>
      </c>
    </row>
    <row r="522" spans="2:34" ht="15.75" hidden="1" customHeight="1">
      <c r="B522" s="18" t="s">
        <v>2689</v>
      </c>
      <c r="C522" s="18" t="s">
        <v>220</v>
      </c>
      <c r="D522" s="18" t="s">
        <v>2706</v>
      </c>
      <c r="E522" s="18" t="s">
        <v>229</v>
      </c>
      <c r="F522" s="18" t="s">
        <v>2761</v>
      </c>
      <c r="G522" s="18" t="s">
        <v>233</v>
      </c>
      <c r="H522" s="18" t="s">
        <v>2761</v>
      </c>
      <c r="I522" s="18" t="s">
        <v>233</v>
      </c>
      <c r="J522" s="18" t="s">
        <v>329</v>
      </c>
      <c r="K522" s="18" t="s">
        <v>2692</v>
      </c>
      <c r="L522" s="18" t="s">
        <v>2762</v>
      </c>
      <c r="M522" s="18" t="s">
        <v>304</v>
      </c>
      <c r="N522" s="18" t="s">
        <v>651</v>
      </c>
      <c r="O522" s="18" t="s">
        <v>304</v>
      </c>
      <c r="P522" s="18" t="s">
        <v>763</v>
      </c>
      <c r="Q522" s="18" t="s">
        <v>304</v>
      </c>
      <c r="R522" s="18"/>
      <c r="S522" s="18" t="s">
        <v>304</v>
      </c>
      <c r="T522" s="18" t="s">
        <v>3264</v>
      </c>
      <c r="U522" s="18" t="s">
        <v>3264</v>
      </c>
      <c r="V522" s="18" t="s">
        <v>3264</v>
      </c>
      <c r="W522" s="18" t="s">
        <v>3264</v>
      </c>
      <c r="X522" s="18" t="s">
        <v>3255</v>
      </c>
      <c r="Y522" s="18" t="s">
        <v>3256</v>
      </c>
      <c r="Z522" s="18" t="s">
        <v>3257</v>
      </c>
      <c r="AA522" s="18" t="s">
        <v>3258</v>
      </c>
      <c r="AB522" s="18" t="s">
        <v>3264</v>
      </c>
      <c r="AC522" s="18" t="s">
        <v>3260</v>
      </c>
      <c r="AD522" s="18" t="s">
        <v>3261</v>
      </c>
      <c r="AE522" s="18" t="s">
        <v>3264</v>
      </c>
      <c r="AF522" s="18" t="s">
        <v>304</v>
      </c>
      <c r="AG522" s="18" t="s">
        <v>304</v>
      </c>
      <c r="AH522" s="18" t="s">
        <v>304</v>
      </c>
    </row>
    <row r="523" spans="2:34" ht="15.75" hidden="1" customHeight="1">
      <c r="B523" s="18" t="s">
        <v>2689</v>
      </c>
      <c r="C523" s="18" t="s">
        <v>220</v>
      </c>
      <c r="D523" s="18" t="s">
        <v>2706</v>
      </c>
      <c r="E523" s="18" t="s">
        <v>229</v>
      </c>
      <c r="F523" s="18" t="s">
        <v>2764</v>
      </c>
      <c r="G523" s="18" t="s">
        <v>234</v>
      </c>
      <c r="H523" s="18" t="s">
        <v>2764</v>
      </c>
      <c r="I523" s="18" t="s">
        <v>234</v>
      </c>
      <c r="J523" s="18" t="s">
        <v>329</v>
      </c>
      <c r="K523" s="18" t="s">
        <v>2692</v>
      </c>
      <c r="L523" s="18" t="s">
        <v>2762</v>
      </c>
      <c r="M523" s="18" t="s">
        <v>304</v>
      </c>
      <c r="N523" s="18" t="s">
        <v>651</v>
      </c>
      <c r="O523" s="18" t="s">
        <v>304</v>
      </c>
      <c r="P523" s="18" t="s">
        <v>2760</v>
      </c>
      <c r="Q523" s="18" t="s">
        <v>304</v>
      </c>
      <c r="R523" s="18"/>
      <c r="S523" s="18" t="s">
        <v>304</v>
      </c>
      <c r="T523" s="18" t="s">
        <v>3264</v>
      </c>
      <c r="U523" s="18" t="s">
        <v>3264</v>
      </c>
      <c r="V523" s="18" t="s">
        <v>3264</v>
      </c>
      <c r="W523" s="18" t="s">
        <v>3264</v>
      </c>
      <c r="X523" s="18" t="s">
        <v>3255</v>
      </c>
      <c r="Y523" s="18" t="s">
        <v>3256</v>
      </c>
      <c r="Z523" s="18" t="s">
        <v>3257</v>
      </c>
      <c r="AA523" s="18" t="s">
        <v>3258</v>
      </c>
      <c r="AB523" s="18" t="s">
        <v>3264</v>
      </c>
      <c r="AC523" s="18" t="s">
        <v>3260</v>
      </c>
      <c r="AD523" s="18" t="s">
        <v>3261</v>
      </c>
      <c r="AE523" s="18" t="s">
        <v>3264</v>
      </c>
      <c r="AF523" s="18" t="s">
        <v>304</v>
      </c>
      <c r="AG523" s="18" t="s">
        <v>304</v>
      </c>
      <c r="AH523" s="18" t="s">
        <v>304</v>
      </c>
    </row>
    <row r="524" spans="2:34" ht="15.75" hidden="1" customHeight="1">
      <c r="B524" s="18" t="s">
        <v>2689</v>
      </c>
      <c r="C524" s="18" t="s">
        <v>220</v>
      </c>
      <c r="D524" s="18" t="s">
        <v>2706</v>
      </c>
      <c r="E524" s="18" t="s">
        <v>229</v>
      </c>
      <c r="F524" s="18" t="s">
        <v>2767</v>
      </c>
      <c r="G524" s="18" t="s">
        <v>235</v>
      </c>
      <c r="H524" s="18" t="s">
        <v>2767</v>
      </c>
      <c r="I524" s="18" t="s">
        <v>235</v>
      </c>
      <c r="J524" s="18" t="s">
        <v>329</v>
      </c>
      <c r="K524" s="18" t="s">
        <v>2692</v>
      </c>
      <c r="L524" s="18" t="s">
        <v>2768</v>
      </c>
      <c r="M524" s="18" t="s">
        <v>304</v>
      </c>
      <c r="N524" s="18" t="s">
        <v>651</v>
      </c>
      <c r="O524" s="18" t="s">
        <v>304</v>
      </c>
      <c r="P524" s="18" t="s">
        <v>2760</v>
      </c>
      <c r="Q524" s="18" t="s">
        <v>304</v>
      </c>
      <c r="R524" s="18"/>
      <c r="S524" s="18" t="s">
        <v>304</v>
      </c>
      <c r="T524" s="18" t="s">
        <v>3264</v>
      </c>
      <c r="U524" s="18" t="s">
        <v>3264</v>
      </c>
      <c r="V524" s="18" t="s">
        <v>3264</v>
      </c>
      <c r="W524" s="18" t="s">
        <v>3264</v>
      </c>
      <c r="X524" s="18" t="s">
        <v>3255</v>
      </c>
      <c r="Y524" s="18" t="s">
        <v>3256</v>
      </c>
      <c r="Z524" s="18" t="s">
        <v>3257</v>
      </c>
      <c r="AA524" s="18" t="s">
        <v>3258</v>
      </c>
      <c r="AB524" s="18" t="s">
        <v>3264</v>
      </c>
      <c r="AC524" s="18" t="s">
        <v>3260</v>
      </c>
      <c r="AD524" s="18" t="s">
        <v>3261</v>
      </c>
      <c r="AE524" s="18" t="s">
        <v>3264</v>
      </c>
      <c r="AF524" s="18" t="s">
        <v>304</v>
      </c>
      <c r="AG524" s="18" t="s">
        <v>304</v>
      </c>
      <c r="AH524" s="18" t="s">
        <v>304</v>
      </c>
    </row>
    <row r="525" spans="2:34" ht="15.75" hidden="1" customHeight="1">
      <c r="B525" s="18" t="s">
        <v>2689</v>
      </c>
      <c r="C525" s="18" t="s">
        <v>220</v>
      </c>
      <c r="D525" s="18" t="s">
        <v>2747</v>
      </c>
      <c r="E525" s="18" t="s">
        <v>2779</v>
      </c>
      <c r="F525" s="18" t="s">
        <v>2748</v>
      </c>
      <c r="G525" s="18" t="s">
        <v>3449</v>
      </c>
      <c r="H525" s="18" t="s">
        <v>2769</v>
      </c>
      <c r="I525" s="18" t="s">
        <v>2770</v>
      </c>
      <c r="J525" s="18" t="s">
        <v>329</v>
      </c>
      <c r="K525" s="18" t="s">
        <v>2692</v>
      </c>
      <c r="L525" s="18" t="s">
        <v>2771</v>
      </c>
      <c r="M525" s="18" t="s">
        <v>304</v>
      </c>
      <c r="N525" s="18" t="s">
        <v>2724</v>
      </c>
      <c r="O525" s="18" t="s">
        <v>304</v>
      </c>
      <c r="P525" s="18" t="s">
        <v>2726</v>
      </c>
      <c r="Q525" s="18" t="s">
        <v>304</v>
      </c>
      <c r="R525" s="18" t="s">
        <v>2744</v>
      </c>
      <c r="S525" s="18" t="s">
        <v>304</v>
      </c>
      <c r="T525" s="18" t="s">
        <v>3251</v>
      </c>
      <c r="U525" s="18" t="s">
        <v>3252</v>
      </c>
      <c r="V525" s="18" t="s">
        <v>3253</v>
      </c>
      <c r="W525" s="18" t="s">
        <v>3254</v>
      </c>
      <c r="X525" s="18" t="s">
        <v>3255</v>
      </c>
      <c r="Y525" s="18" t="s">
        <v>3256</v>
      </c>
      <c r="Z525" s="18" t="s">
        <v>3257</v>
      </c>
      <c r="AA525" s="18" t="s">
        <v>3258</v>
      </c>
      <c r="AB525" s="18" t="s">
        <v>3264</v>
      </c>
      <c r="AC525" s="18" t="s">
        <v>3260</v>
      </c>
      <c r="AD525" s="18" t="s">
        <v>3261</v>
      </c>
      <c r="AE525" s="18" t="s">
        <v>3262</v>
      </c>
      <c r="AF525" s="18" t="s">
        <v>304</v>
      </c>
      <c r="AG525" s="18" t="s">
        <v>304</v>
      </c>
      <c r="AH525" s="18" t="s">
        <v>304</v>
      </c>
    </row>
    <row r="526" spans="2:34" ht="15.75" hidden="1" customHeight="1">
      <c r="B526" s="18" t="s">
        <v>2689</v>
      </c>
      <c r="C526" s="18" t="s">
        <v>220</v>
      </c>
      <c r="D526" s="18" t="s">
        <v>2747</v>
      </c>
      <c r="E526" s="18" t="s">
        <v>2779</v>
      </c>
      <c r="F526" s="18" t="s">
        <v>2748</v>
      </c>
      <c r="G526" s="18" t="s">
        <v>3449</v>
      </c>
      <c r="H526" s="18" t="s">
        <v>2772</v>
      </c>
      <c r="I526" s="18" t="s">
        <v>2773</v>
      </c>
      <c r="J526" s="18" t="s">
        <v>329</v>
      </c>
      <c r="K526" s="18" t="s">
        <v>2692</v>
      </c>
      <c r="L526" s="18" t="s">
        <v>2774</v>
      </c>
      <c r="M526" s="18" t="s">
        <v>304</v>
      </c>
      <c r="N526" s="18" t="s">
        <v>2724</v>
      </c>
      <c r="O526" s="18" t="s">
        <v>304</v>
      </c>
      <c r="P526" s="18" t="s">
        <v>2726</v>
      </c>
      <c r="Q526" s="18" t="s">
        <v>304</v>
      </c>
      <c r="R526" s="18" t="s">
        <v>2744</v>
      </c>
      <c r="S526" s="18" t="s">
        <v>304</v>
      </c>
      <c r="T526" s="18" t="s">
        <v>3251</v>
      </c>
      <c r="U526" s="18" t="s">
        <v>3252</v>
      </c>
      <c r="V526" s="18" t="s">
        <v>3253</v>
      </c>
      <c r="W526" s="18" t="s">
        <v>3254</v>
      </c>
      <c r="X526" s="18" t="s">
        <v>3264</v>
      </c>
      <c r="Y526" s="18" t="s">
        <v>3264</v>
      </c>
      <c r="Z526" s="18" t="s">
        <v>3264</v>
      </c>
      <c r="AA526" s="18" t="s">
        <v>3264</v>
      </c>
      <c r="AB526" s="18" t="s">
        <v>3264</v>
      </c>
      <c r="AC526" s="18" t="s">
        <v>3264</v>
      </c>
      <c r="AD526" s="18" t="s">
        <v>3264</v>
      </c>
      <c r="AE526" s="18" t="s">
        <v>3264</v>
      </c>
      <c r="AF526" s="18" t="s">
        <v>304</v>
      </c>
      <c r="AG526" s="18" t="s">
        <v>304</v>
      </c>
      <c r="AH526" s="18" t="s">
        <v>304</v>
      </c>
    </row>
    <row r="527" spans="2:34" ht="15.75" hidden="1" customHeight="1">
      <c r="B527" s="18" t="s">
        <v>2782</v>
      </c>
      <c r="C527" s="18" t="s">
        <v>242</v>
      </c>
      <c r="D527" s="18" t="s">
        <v>2911</v>
      </c>
      <c r="E527" s="18" t="s">
        <v>251</v>
      </c>
      <c r="F527" s="18" t="s">
        <v>2918</v>
      </c>
      <c r="G527" s="18" t="s">
        <v>253</v>
      </c>
      <c r="H527" s="18" t="s">
        <v>2918</v>
      </c>
      <c r="I527" s="18" t="s">
        <v>2919</v>
      </c>
      <c r="J527" s="18" t="s">
        <v>301</v>
      </c>
      <c r="K527" s="18" t="s">
        <v>2920</v>
      </c>
      <c r="L527" s="18" t="s">
        <v>2921</v>
      </c>
      <c r="M527" s="18" t="s">
        <v>304</v>
      </c>
      <c r="N527" s="18" t="s">
        <v>2923</v>
      </c>
      <c r="O527" s="18" t="s">
        <v>304</v>
      </c>
      <c r="P527" s="18" t="s">
        <v>2924</v>
      </c>
      <c r="Q527" s="18" t="s">
        <v>304</v>
      </c>
      <c r="R527" s="18" t="s">
        <v>2925</v>
      </c>
      <c r="S527" s="18" t="s">
        <v>304</v>
      </c>
      <c r="T527" s="18" t="s">
        <v>3251</v>
      </c>
      <c r="U527" s="18" t="s">
        <v>3252</v>
      </c>
      <c r="V527" s="18" t="s">
        <v>3253</v>
      </c>
      <c r="W527" s="18" t="s">
        <v>3254</v>
      </c>
      <c r="X527" s="18" t="s">
        <v>3255</v>
      </c>
      <c r="Y527" s="18" t="s">
        <v>3264</v>
      </c>
      <c r="Z527" s="18" t="s">
        <v>3264</v>
      </c>
      <c r="AA527" s="18" t="s">
        <v>3264</v>
      </c>
      <c r="AB527" s="18" t="s">
        <v>3264</v>
      </c>
      <c r="AC527" s="18" t="s">
        <v>3264</v>
      </c>
      <c r="AD527" s="18" t="s">
        <v>3264</v>
      </c>
      <c r="AE527" s="18" t="s">
        <v>3264</v>
      </c>
      <c r="AF527" s="18" t="s">
        <v>304</v>
      </c>
      <c r="AG527" s="18" t="s">
        <v>304</v>
      </c>
      <c r="AH527" s="18" t="s">
        <v>304</v>
      </c>
    </row>
    <row r="528" spans="2:34" ht="15.75" hidden="1" customHeight="1">
      <c r="B528" s="18" t="s">
        <v>2782</v>
      </c>
      <c r="C528" s="18" t="s">
        <v>242</v>
      </c>
      <c r="D528" s="18" t="s">
        <v>2911</v>
      </c>
      <c r="E528" s="18" t="s">
        <v>251</v>
      </c>
      <c r="F528" s="18" t="s">
        <v>2927</v>
      </c>
      <c r="G528" s="18" t="s">
        <v>254</v>
      </c>
      <c r="H528" s="18" t="s">
        <v>2927</v>
      </c>
      <c r="I528" s="18" t="s">
        <v>2928</v>
      </c>
      <c r="J528" s="18" t="s">
        <v>301</v>
      </c>
      <c r="K528" s="18" t="s">
        <v>2913</v>
      </c>
      <c r="L528" s="18" t="s">
        <v>2929</v>
      </c>
      <c r="M528" s="18" t="s">
        <v>304</v>
      </c>
      <c r="N528" s="18" t="s">
        <v>498</v>
      </c>
      <c r="O528" s="18" t="s">
        <v>304</v>
      </c>
      <c r="P528" s="18" t="s">
        <v>2303</v>
      </c>
      <c r="Q528" s="18" t="s">
        <v>304</v>
      </c>
      <c r="R528" s="18" t="s">
        <v>2931</v>
      </c>
      <c r="S528" s="18" t="s">
        <v>304</v>
      </c>
      <c r="T528" s="18" t="s">
        <v>3251</v>
      </c>
      <c r="U528" s="18" t="s">
        <v>3252</v>
      </c>
      <c r="V528" s="18" t="s">
        <v>3253</v>
      </c>
      <c r="W528" s="18" t="s">
        <v>3254</v>
      </c>
      <c r="X528" s="18" t="s">
        <v>3255</v>
      </c>
      <c r="Y528" s="18" t="s">
        <v>3264</v>
      </c>
      <c r="Z528" s="18" t="s">
        <v>3264</v>
      </c>
      <c r="AA528" s="18" t="s">
        <v>3264</v>
      </c>
      <c r="AB528" s="18" t="s">
        <v>3264</v>
      </c>
      <c r="AC528" s="18" t="s">
        <v>3264</v>
      </c>
      <c r="AD528" s="18" t="s">
        <v>3264</v>
      </c>
      <c r="AE528" s="18" t="s">
        <v>3264</v>
      </c>
      <c r="AF528" s="18" t="s">
        <v>304</v>
      </c>
      <c r="AG528" s="18" t="s">
        <v>304</v>
      </c>
      <c r="AH528" s="18" t="s">
        <v>304</v>
      </c>
    </row>
    <row r="529" spans="2:34" ht="15.75" hidden="1" customHeight="1">
      <c r="B529" s="18" t="s">
        <v>2933</v>
      </c>
      <c r="C529" s="18" t="s">
        <v>2934</v>
      </c>
      <c r="D529" s="18" t="s">
        <v>2935</v>
      </c>
      <c r="E529" s="18" t="s">
        <v>3188</v>
      </c>
      <c r="F529" s="18" t="s">
        <v>3451</v>
      </c>
      <c r="G529" s="18" t="s">
        <v>3452</v>
      </c>
      <c r="H529" s="18" t="s">
        <v>3451</v>
      </c>
      <c r="I529" s="18" t="s">
        <v>3452</v>
      </c>
      <c r="J529" s="18" t="s">
        <v>301</v>
      </c>
      <c r="K529" s="18" t="s">
        <v>464</v>
      </c>
      <c r="L529" s="18" t="s">
        <v>3453</v>
      </c>
      <c r="M529" s="18" t="s">
        <v>304</v>
      </c>
      <c r="N529" s="18" t="s">
        <v>3454</v>
      </c>
      <c r="O529" s="18" t="s">
        <v>304</v>
      </c>
      <c r="P529" s="18"/>
      <c r="Q529" s="18" t="s">
        <v>304</v>
      </c>
      <c r="R529" s="18" t="s">
        <v>3455</v>
      </c>
      <c r="S529" s="18" t="s">
        <v>304</v>
      </c>
      <c r="T529" s="18" t="s">
        <v>3251</v>
      </c>
      <c r="U529" s="18" t="s">
        <v>3252</v>
      </c>
      <c r="V529" s="18" t="s">
        <v>3253</v>
      </c>
      <c r="W529" s="18" t="s">
        <v>3254</v>
      </c>
      <c r="X529" s="18" t="s">
        <v>3255</v>
      </c>
      <c r="Y529" s="18" t="s">
        <v>3264</v>
      </c>
      <c r="Z529" s="18" t="s">
        <v>3264</v>
      </c>
      <c r="AA529" s="18" t="s">
        <v>3264</v>
      </c>
      <c r="AB529" s="18" t="s">
        <v>3264</v>
      </c>
      <c r="AC529" s="18" t="s">
        <v>3264</v>
      </c>
      <c r="AD529" s="18" t="s">
        <v>3264</v>
      </c>
      <c r="AE529" s="18" t="s">
        <v>3264</v>
      </c>
      <c r="AF529" s="18" t="s">
        <v>304</v>
      </c>
      <c r="AG529" s="18" t="s">
        <v>304</v>
      </c>
      <c r="AH529" s="18" t="s">
        <v>304</v>
      </c>
    </row>
    <row r="530" spans="2:34" ht="15.75" hidden="1" customHeight="1">
      <c r="B530" s="18" t="s">
        <v>2933</v>
      </c>
      <c r="C530" s="18" t="s">
        <v>2934</v>
      </c>
      <c r="D530" s="18" t="s">
        <v>2970</v>
      </c>
      <c r="E530" s="18" t="s">
        <v>3189</v>
      </c>
      <c r="F530" s="18" t="s">
        <v>3001</v>
      </c>
      <c r="G530" s="18" t="s">
        <v>3456</v>
      </c>
      <c r="H530" s="18" t="s">
        <v>3001</v>
      </c>
      <c r="I530" s="18" t="s">
        <v>3456</v>
      </c>
      <c r="J530" s="18" t="s">
        <v>329</v>
      </c>
      <c r="K530" s="18" t="s">
        <v>1249</v>
      </c>
      <c r="L530" s="18" t="s">
        <v>3457</v>
      </c>
      <c r="M530" s="18" t="s">
        <v>304</v>
      </c>
      <c r="N530" s="18" t="s">
        <v>498</v>
      </c>
      <c r="O530" s="18" t="s">
        <v>304</v>
      </c>
      <c r="P530" s="18"/>
      <c r="Q530" s="18" t="s">
        <v>304</v>
      </c>
      <c r="R530" s="18" t="s">
        <v>3458</v>
      </c>
      <c r="S530" s="18" t="s">
        <v>304</v>
      </c>
      <c r="T530" s="18" t="s">
        <v>3264</v>
      </c>
      <c r="U530" s="18" t="s">
        <v>3264</v>
      </c>
      <c r="V530" s="18" t="s">
        <v>3253</v>
      </c>
      <c r="W530" s="18" t="s">
        <v>3254</v>
      </c>
      <c r="X530" s="18" t="s">
        <v>3255</v>
      </c>
      <c r="Y530" s="18" t="s">
        <v>3256</v>
      </c>
      <c r="Z530" s="18" t="s">
        <v>3257</v>
      </c>
      <c r="AA530" s="18" t="s">
        <v>3258</v>
      </c>
      <c r="AB530" s="18" t="s">
        <v>3264</v>
      </c>
      <c r="AC530" s="18" t="s">
        <v>3260</v>
      </c>
      <c r="AD530" s="18" t="s">
        <v>3261</v>
      </c>
      <c r="AE530" s="18" t="s">
        <v>3264</v>
      </c>
      <c r="AF530" s="18" t="s">
        <v>304</v>
      </c>
      <c r="AG530" s="18" t="s">
        <v>304</v>
      </c>
      <c r="AH530" s="18" t="s">
        <v>304</v>
      </c>
    </row>
    <row r="531" spans="2:34" ht="15.75" hidden="1" customHeight="1">
      <c r="B531" s="18" t="s">
        <v>1094</v>
      </c>
      <c r="C531" s="18" t="s">
        <v>70</v>
      </c>
      <c r="D531" s="18" t="s">
        <v>1349</v>
      </c>
      <c r="E531" s="18" t="s">
        <v>83</v>
      </c>
      <c r="F531" s="18" t="s">
        <v>1350</v>
      </c>
      <c r="G531" s="18" t="s">
        <v>84</v>
      </c>
      <c r="H531" s="18" t="s">
        <v>3233</v>
      </c>
      <c r="I531" s="18" t="s">
        <v>3234</v>
      </c>
      <c r="J531" s="18" t="s">
        <v>301</v>
      </c>
      <c r="K531" s="18" t="s">
        <v>709</v>
      </c>
      <c r="L531" s="18" t="s">
        <v>1353</v>
      </c>
      <c r="M531" s="18" t="s">
        <v>304</v>
      </c>
      <c r="N531" s="18" t="s">
        <v>498</v>
      </c>
      <c r="O531" s="18" t="s">
        <v>304</v>
      </c>
      <c r="P531" s="18" t="s">
        <v>1355</v>
      </c>
      <c r="Q531" s="18" t="s">
        <v>304</v>
      </c>
      <c r="R531" s="18" t="s">
        <v>3235</v>
      </c>
      <c r="S531" s="18" t="s">
        <v>304</v>
      </c>
      <c r="T531" s="18"/>
      <c r="U531" s="18"/>
      <c r="V531" s="18"/>
      <c r="W531" s="18"/>
      <c r="X531" s="18"/>
      <c r="Y531" s="18"/>
      <c r="Z531" s="18"/>
      <c r="AA531" s="18"/>
      <c r="AB531" s="18"/>
      <c r="AC531" s="18"/>
      <c r="AD531" s="18"/>
      <c r="AE531" s="18"/>
      <c r="AF531" s="18" t="s">
        <v>304</v>
      </c>
      <c r="AG531" s="18" t="s">
        <v>301</v>
      </c>
      <c r="AH531" s="18" t="s">
        <v>3459</v>
      </c>
    </row>
    <row r="532" spans="2:34" ht="15.75" hidden="1" customHeight="1">
      <c r="B532" s="18" t="s">
        <v>1094</v>
      </c>
      <c r="C532" s="18" t="s">
        <v>70</v>
      </c>
      <c r="D532" s="18" t="s">
        <v>1349</v>
      </c>
      <c r="E532" s="18" t="s">
        <v>83</v>
      </c>
      <c r="F532" s="18" t="s">
        <v>1350</v>
      </c>
      <c r="G532" s="18" t="s">
        <v>84</v>
      </c>
      <c r="H532" s="18" t="s">
        <v>3236</v>
      </c>
      <c r="I532" s="18" t="s">
        <v>3237</v>
      </c>
      <c r="J532" s="18" t="s">
        <v>301</v>
      </c>
      <c r="K532" s="18" t="s">
        <v>655</v>
      </c>
      <c r="L532" s="18" t="s">
        <v>1361</v>
      </c>
      <c r="M532" s="18" t="s">
        <v>304</v>
      </c>
      <c r="N532" s="18" t="s">
        <v>498</v>
      </c>
      <c r="O532" s="18" t="s">
        <v>304</v>
      </c>
      <c r="P532" s="18" t="s">
        <v>1355</v>
      </c>
      <c r="Q532" s="18" t="s">
        <v>304</v>
      </c>
      <c r="R532" s="18" t="s">
        <v>3235</v>
      </c>
      <c r="S532" s="18" t="s">
        <v>304</v>
      </c>
      <c r="T532" s="18"/>
      <c r="U532" s="18"/>
      <c r="V532" s="18"/>
      <c r="W532" s="18"/>
      <c r="X532" s="18"/>
      <c r="Y532" s="18"/>
      <c r="Z532" s="18"/>
      <c r="AA532" s="18"/>
      <c r="AB532" s="18"/>
      <c r="AC532" s="18"/>
      <c r="AD532" s="18"/>
      <c r="AE532" s="18"/>
      <c r="AF532" s="18" t="s">
        <v>304</v>
      </c>
      <c r="AG532" s="18" t="s">
        <v>301</v>
      </c>
      <c r="AH532" s="18" t="s">
        <v>3459</v>
      </c>
    </row>
    <row r="533" spans="2:34" ht="15.75" hidden="1" customHeight="1">
      <c r="B533" s="18" t="s">
        <v>1094</v>
      </c>
      <c r="C533" s="18" t="s">
        <v>70</v>
      </c>
      <c r="D533" s="18" t="s">
        <v>1349</v>
      </c>
      <c r="E533" s="18" t="s">
        <v>83</v>
      </c>
      <c r="F533" s="18" t="s">
        <v>1350</v>
      </c>
      <c r="G533" s="18" t="s">
        <v>84</v>
      </c>
      <c r="H533" s="18" t="s">
        <v>3238</v>
      </c>
      <c r="I533" s="18" t="s">
        <v>3239</v>
      </c>
      <c r="J533" s="18" t="s">
        <v>301</v>
      </c>
      <c r="K533" s="18" t="s">
        <v>1309</v>
      </c>
      <c r="L533" s="18" t="s">
        <v>1367</v>
      </c>
      <c r="M533" s="18" t="s">
        <v>304</v>
      </c>
      <c r="N533" s="18" t="s">
        <v>498</v>
      </c>
      <c r="O533" s="18" t="s">
        <v>304</v>
      </c>
      <c r="P533" s="18" t="s">
        <v>1355</v>
      </c>
      <c r="Q533" s="18" t="s">
        <v>304</v>
      </c>
      <c r="R533" s="18" t="s">
        <v>3240</v>
      </c>
      <c r="S533" s="18" t="s">
        <v>304</v>
      </c>
      <c r="T533" s="18"/>
      <c r="U533" s="18"/>
      <c r="V533" s="18"/>
      <c r="W533" s="18"/>
      <c r="X533" s="18"/>
      <c r="Y533" s="18"/>
      <c r="Z533" s="18"/>
      <c r="AA533" s="18"/>
      <c r="AB533" s="18"/>
      <c r="AC533" s="18"/>
      <c r="AD533" s="18"/>
      <c r="AE533" s="18"/>
      <c r="AF533" s="18" t="s">
        <v>304</v>
      </c>
      <c r="AG533" s="18" t="s">
        <v>301</v>
      </c>
      <c r="AH533" s="18" t="s">
        <v>3459</v>
      </c>
    </row>
    <row r="534" spans="2:34" ht="15.75" hidden="1" customHeight="1">
      <c r="B534" s="18" t="s">
        <v>1094</v>
      </c>
      <c r="C534" s="18" t="s">
        <v>70</v>
      </c>
      <c r="D534" s="18" t="s">
        <v>1349</v>
      </c>
      <c r="E534" s="18" t="s">
        <v>83</v>
      </c>
      <c r="F534" s="18" t="s">
        <v>1350</v>
      </c>
      <c r="G534" s="18" t="s">
        <v>84</v>
      </c>
      <c r="H534" s="18" t="s">
        <v>3241</v>
      </c>
      <c r="I534" s="18" t="s">
        <v>3242</v>
      </c>
      <c r="J534" s="18" t="s">
        <v>301</v>
      </c>
      <c r="K534" s="18" t="s">
        <v>709</v>
      </c>
      <c r="L534" s="18" t="s">
        <v>1374</v>
      </c>
      <c r="M534" s="18" t="s">
        <v>304</v>
      </c>
      <c r="N534" s="18" t="s">
        <v>498</v>
      </c>
      <c r="O534" s="18" t="s">
        <v>304</v>
      </c>
      <c r="P534" s="18" t="s">
        <v>1355</v>
      </c>
      <c r="Q534" s="18" t="s">
        <v>304</v>
      </c>
      <c r="R534" s="18" t="s">
        <v>1157</v>
      </c>
      <c r="S534" s="18" t="s">
        <v>304</v>
      </c>
      <c r="T534" s="18"/>
      <c r="U534" s="18"/>
      <c r="V534" s="18"/>
      <c r="W534" s="18"/>
      <c r="X534" s="18"/>
      <c r="Y534" s="18"/>
      <c r="Z534" s="18"/>
      <c r="AA534" s="18"/>
      <c r="AB534" s="18"/>
      <c r="AC534" s="18"/>
      <c r="AD534" s="18"/>
      <c r="AE534" s="18"/>
      <c r="AF534" s="18" t="s">
        <v>304</v>
      </c>
      <c r="AG534" s="18" t="s">
        <v>301</v>
      </c>
      <c r="AH534" s="18" t="s">
        <v>3459</v>
      </c>
    </row>
    <row r="535" spans="2:34" ht="15.75" hidden="1" customHeight="1">
      <c r="B535" s="18" t="s">
        <v>1094</v>
      </c>
      <c r="C535" s="18" t="s">
        <v>70</v>
      </c>
      <c r="D535" s="18" t="s">
        <v>1349</v>
      </c>
      <c r="E535" s="18" t="s">
        <v>83</v>
      </c>
      <c r="F535" s="18" t="s">
        <v>1350</v>
      </c>
      <c r="G535" s="18" t="s">
        <v>84</v>
      </c>
      <c r="H535" s="18" t="s">
        <v>3243</v>
      </c>
      <c r="I535" s="18" t="s">
        <v>3244</v>
      </c>
      <c r="J535" s="18" t="s">
        <v>301</v>
      </c>
      <c r="K535" s="18" t="s">
        <v>1249</v>
      </c>
      <c r="L535" s="18" t="s">
        <v>3245</v>
      </c>
      <c r="M535" s="18" t="s">
        <v>304</v>
      </c>
      <c r="N535" s="18" t="s">
        <v>498</v>
      </c>
      <c r="O535" s="18" t="s">
        <v>304</v>
      </c>
      <c r="P535" s="18" t="s">
        <v>1355</v>
      </c>
      <c r="Q535" s="18" t="s">
        <v>304</v>
      </c>
      <c r="R535" s="18" t="s">
        <v>1157</v>
      </c>
      <c r="S535" s="18" t="s">
        <v>304</v>
      </c>
      <c r="T535" s="18"/>
      <c r="U535" s="18"/>
      <c r="V535" s="18"/>
      <c r="W535" s="18"/>
      <c r="X535" s="18"/>
      <c r="Y535" s="18"/>
      <c r="Z535" s="18"/>
      <c r="AA535" s="18"/>
      <c r="AB535" s="18"/>
      <c r="AC535" s="18"/>
      <c r="AD535" s="18"/>
      <c r="AE535" s="18"/>
      <c r="AF535" s="18" t="s">
        <v>304</v>
      </c>
      <c r="AG535" s="18" t="s">
        <v>301</v>
      </c>
      <c r="AH535" s="18" t="s">
        <v>3459</v>
      </c>
    </row>
    <row r="536" spans="2:34" ht="15.75" hidden="1" customHeight="1">
      <c r="B536" s="18" t="s">
        <v>634</v>
      </c>
      <c r="C536" s="18" t="s">
        <v>34</v>
      </c>
      <c r="D536" s="18" t="s">
        <v>635</v>
      </c>
      <c r="E536" s="18" t="s">
        <v>39</v>
      </c>
      <c r="F536" s="18" t="s">
        <v>636</v>
      </c>
      <c r="G536" s="18" t="s">
        <v>40</v>
      </c>
      <c r="H536" s="18" t="s">
        <v>3460</v>
      </c>
      <c r="I536" s="18" t="s">
        <v>3461</v>
      </c>
      <c r="J536" s="18" t="s">
        <v>301</v>
      </c>
      <c r="K536" s="18" t="s">
        <v>1085</v>
      </c>
      <c r="L536" s="18" t="s">
        <v>1086</v>
      </c>
      <c r="M536" s="18" t="s">
        <v>304</v>
      </c>
      <c r="N536" s="18" t="s">
        <v>498</v>
      </c>
      <c r="O536" s="18" t="s">
        <v>304</v>
      </c>
      <c r="P536" s="18" t="s">
        <v>1087</v>
      </c>
      <c r="Q536" s="18" t="s">
        <v>304</v>
      </c>
      <c r="R536" s="18" t="s">
        <v>1088</v>
      </c>
      <c r="S536" s="18" t="s">
        <v>304</v>
      </c>
      <c r="T536" s="18"/>
      <c r="U536" s="18"/>
      <c r="V536" s="18"/>
      <c r="W536" s="18"/>
      <c r="X536" s="18"/>
      <c r="Y536" s="18"/>
      <c r="Z536" s="18"/>
      <c r="AA536" s="18"/>
      <c r="AB536" s="18"/>
      <c r="AC536" s="18"/>
      <c r="AD536" s="18"/>
      <c r="AE536" s="18"/>
      <c r="AF536" s="18" t="s">
        <v>304</v>
      </c>
      <c r="AG536" s="18" t="s">
        <v>304</v>
      </c>
      <c r="AH536" s="18" t="s">
        <v>304</v>
      </c>
    </row>
    <row r="537" spans="2:34" ht="15.75" customHeight="1">
      <c r="O537" s="22"/>
    </row>
    <row r="538" spans="2:34" ht="15.75" customHeight="1"/>
    <row r="539" spans="2:34" ht="15.75" customHeight="1"/>
    <row r="540" spans="2:34" ht="15.75" customHeight="1"/>
    <row r="541" spans="2:34" ht="15.75" customHeight="1"/>
    <row r="542" spans="2:34" ht="15.75" customHeight="1"/>
    <row r="543" spans="2:34" ht="15.75" customHeight="1"/>
    <row r="544" spans="2:3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B3:AH536" xr:uid="{00000000-0009-0000-0000-000007000000}">
    <filterColumn colId="6">
      <filters>
        <filter val="3325109"/>
      </filters>
    </filterColumn>
  </autoFilter>
  <mergeCells count="1">
    <mergeCell ref="T2:AE2"/>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1000"/>
  <sheetViews>
    <sheetView workbookViewId="0"/>
  </sheetViews>
  <sheetFormatPr baseColWidth="10" defaultColWidth="12.625" defaultRowHeight="15" customHeight="1"/>
  <cols>
    <col min="1" max="1" width="9.375" customWidth="1"/>
    <col min="2" max="3" width="11.25" customWidth="1"/>
    <col min="4" max="4" width="9.875" customWidth="1"/>
    <col min="5" max="26" width="9.375" customWidth="1"/>
  </cols>
  <sheetData>
    <row r="1" spans="2:4" ht="14.25">
      <c r="B1" s="1"/>
      <c r="C1" s="1"/>
      <c r="D1" s="1"/>
    </row>
    <row r="2" spans="2:4" ht="14.25">
      <c r="B2" s="2"/>
      <c r="C2" s="2"/>
      <c r="D2" s="2"/>
    </row>
    <row r="3" spans="2:4" ht="14.25">
      <c r="B3" s="3" t="s">
        <v>3462</v>
      </c>
      <c r="C3" s="3"/>
      <c r="D3" s="4" t="s">
        <v>3463</v>
      </c>
    </row>
    <row r="4" spans="2:4" ht="112.5">
      <c r="B4" s="5" t="s">
        <v>2182</v>
      </c>
      <c r="C4" s="5" t="s">
        <v>2181</v>
      </c>
      <c r="D4" s="2"/>
    </row>
    <row r="5" spans="2:4" ht="45">
      <c r="B5" s="5" t="s">
        <v>2187</v>
      </c>
      <c r="C5" s="5" t="s">
        <v>2186</v>
      </c>
      <c r="D5" s="99" t="s">
        <v>3464</v>
      </c>
    </row>
    <row r="6" spans="2:4" ht="90">
      <c r="B6" s="5" t="s">
        <v>2191</v>
      </c>
      <c r="C6" s="5" t="s">
        <v>2190</v>
      </c>
      <c r="D6" s="99" t="s">
        <v>3465</v>
      </c>
    </row>
    <row r="7" spans="2:4" ht="67.5">
      <c r="B7" s="5" t="s">
        <v>2196</v>
      </c>
      <c r="C7" s="5" t="s">
        <v>2195</v>
      </c>
      <c r="D7" s="99" t="s">
        <v>3466</v>
      </c>
    </row>
    <row r="8" spans="2:4" ht="67.5">
      <c r="B8" s="6" t="s">
        <v>2200</v>
      </c>
      <c r="C8" s="5" t="s">
        <v>2199</v>
      </c>
      <c r="D8" s="99" t="s">
        <v>3467</v>
      </c>
    </row>
    <row r="9" spans="2:4" ht="45">
      <c r="B9" s="5" t="s">
        <v>2203</v>
      </c>
      <c r="C9" s="5" t="s">
        <v>2202</v>
      </c>
      <c r="D9" s="100" t="s">
        <v>3468</v>
      </c>
    </row>
    <row r="10" spans="2:4" ht="45">
      <c r="B10" s="5" t="s">
        <v>2206</v>
      </c>
      <c r="C10" s="5" t="s">
        <v>2205</v>
      </c>
      <c r="D10" s="100" t="s">
        <v>3468</v>
      </c>
    </row>
    <row r="11" spans="2:4" ht="45">
      <c r="B11" s="5" t="s">
        <v>2209</v>
      </c>
      <c r="C11" s="5" t="s">
        <v>2208</v>
      </c>
      <c r="D11" s="99" t="s">
        <v>3469</v>
      </c>
    </row>
    <row r="12" spans="2:4" ht="90">
      <c r="B12" s="6" t="s">
        <v>2212</v>
      </c>
      <c r="C12" s="5" t="s">
        <v>2211</v>
      </c>
      <c r="D12" s="101" t="s">
        <v>3470</v>
      </c>
    </row>
    <row r="13" spans="2:4" ht="90">
      <c r="B13" s="6" t="s">
        <v>2215</v>
      </c>
      <c r="C13" s="5" t="s">
        <v>2214</v>
      </c>
      <c r="D13" s="101" t="s">
        <v>3470</v>
      </c>
    </row>
    <row r="14" spans="2:4" ht="90">
      <c r="B14" s="5" t="s">
        <v>2217</v>
      </c>
      <c r="C14" s="5" t="s">
        <v>2216</v>
      </c>
      <c r="D14" s="101" t="s">
        <v>3470</v>
      </c>
    </row>
    <row r="15" spans="2:4" ht="67.5">
      <c r="B15" s="5" t="s">
        <v>2220</v>
      </c>
      <c r="C15" s="5" t="s">
        <v>2219</v>
      </c>
      <c r="D15" s="101" t="s">
        <v>3471</v>
      </c>
    </row>
    <row r="16" spans="2:4" ht="101.25">
      <c r="B16" s="5" t="s">
        <v>2224</v>
      </c>
      <c r="C16" s="5" t="s">
        <v>2223</v>
      </c>
      <c r="D16" s="101" t="s">
        <v>3471</v>
      </c>
    </row>
    <row r="17" spans="2:4" ht="90">
      <c r="B17" s="5" t="s">
        <v>2227</v>
      </c>
      <c r="C17" s="5" t="s">
        <v>2226</v>
      </c>
      <c r="D17" s="101" t="s">
        <v>3472</v>
      </c>
    </row>
    <row r="18" spans="2:4" ht="112.5">
      <c r="B18" s="5" t="s">
        <v>2175</v>
      </c>
      <c r="C18" s="5" t="s">
        <v>2174</v>
      </c>
      <c r="D18" s="101" t="s">
        <v>3473</v>
      </c>
    </row>
    <row r="19" spans="2:4" ht="78.75">
      <c r="B19" s="7" t="s">
        <v>2230</v>
      </c>
      <c r="C19" s="5" t="s">
        <v>2229</v>
      </c>
      <c r="D19" s="99" t="s">
        <v>3474</v>
      </c>
    </row>
    <row r="20" spans="2:4" ht="112.5">
      <c r="B20" s="7" t="s">
        <v>2234</v>
      </c>
      <c r="C20" s="5" t="s">
        <v>2233</v>
      </c>
      <c r="D20" s="99" t="s">
        <v>3475</v>
      </c>
    </row>
    <row r="21" spans="2:4" ht="15.75" customHeight="1">
      <c r="B21" s="5" t="s">
        <v>2239</v>
      </c>
      <c r="C21" s="5" t="s">
        <v>2238</v>
      </c>
      <c r="D21" s="99" t="s">
        <v>3476</v>
      </c>
    </row>
    <row r="22" spans="2:4" ht="15.75" customHeight="1">
      <c r="B22" s="5" t="s">
        <v>2253</v>
      </c>
      <c r="C22" s="5" t="s">
        <v>2252</v>
      </c>
      <c r="D22" s="99" t="s">
        <v>3477</v>
      </c>
    </row>
    <row r="23" spans="2:4" ht="15.75" customHeight="1">
      <c r="B23" s="5" t="s">
        <v>2257</v>
      </c>
      <c r="C23" s="5" t="s">
        <v>2256</v>
      </c>
      <c r="D23" s="99" t="s">
        <v>3478</v>
      </c>
    </row>
    <row r="24" spans="2:4" ht="15.75" customHeight="1">
      <c r="B24" s="5" t="s">
        <v>2262</v>
      </c>
      <c r="C24" s="5" t="s">
        <v>2261</v>
      </c>
      <c r="D24" s="99" t="s">
        <v>3479</v>
      </c>
    </row>
    <row r="25" spans="2:4" ht="15.75" customHeight="1">
      <c r="B25" s="7" t="s">
        <v>2266</v>
      </c>
      <c r="C25" s="5" t="s">
        <v>2265</v>
      </c>
      <c r="D25" s="1"/>
    </row>
    <row r="26" spans="2:4" ht="15.75" customHeight="1">
      <c r="B26" s="5" t="s">
        <v>2274</v>
      </c>
      <c r="C26" s="5" t="s">
        <v>2273</v>
      </c>
      <c r="D26" s="99" t="s">
        <v>3480</v>
      </c>
    </row>
    <row r="27" spans="2:4" ht="15.75" customHeight="1">
      <c r="B27" s="5" t="s">
        <v>2278</v>
      </c>
      <c r="C27" s="5" t="s">
        <v>2277</v>
      </c>
      <c r="D27" s="99" t="s">
        <v>3481</v>
      </c>
    </row>
    <row r="28" spans="2:4" ht="15.75" customHeight="1">
      <c r="B28" s="5" t="s">
        <v>2282</v>
      </c>
      <c r="C28" s="5" t="s">
        <v>2281</v>
      </c>
      <c r="D28" s="99" t="s">
        <v>3481</v>
      </c>
    </row>
    <row r="29" spans="2:4" ht="15.75" customHeight="1">
      <c r="B29" s="8" t="s">
        <v>2246</v>
      </c>
      <c r="C29" s="5" t="s">
        <v>2245</v>
      </c>
      <c r="D29" s="2"/>
    </row>
    <row r="30" spans="2:4" ht="15.75" customHeight="1">
      <c r="B30" s="8" t="s">
        <v>3482</v>
      </c>
      <c r="C30" s="5" t="s">
        <v>2285</v>
      </c>
      <c r="D30" s="2"/>
    </row>
    <row r="31" spans="2:4" ht="15.75" customHeight="1">
      <c r="B31" s="8" t="s">
        <v>2289</v>
      </c>
      <c r="C31" s="5" t="s">
        <v>2288</v>
      </c>
      <c r="D31" s="2"/>
    </row>
    <row r="32" spans="2:4" ht="15.75" customHeight="1">
      <c r="B32" s="8" t="s">
        <v>2293</v>
      </c>
      <c r="C32" s="5" t="s">
        <v>2292</v>
      </c>
      <c r="D32" s="2"/>
    </row>
    <row r="33" spans="2:4" ht="15.75" customHeight="1">
      <c r="B33" s="8" t="s">
        <v>2296</v>
      </c>
      <c r="C33" s="5" t="s">
        <v>2295</v>
      </c>
      <c r="D33" s="2"/>
    </row>
    <row r="34" spans="2:4" ht="15.75" customHeight="1">
      <c r="B34" s="8" t="s">
        <v>2300</v>
      </c>
      <c r="C34" s="5" t="s">
        <v>2299</v>
      </c>
      <c r="D34" s="2"/>
    </row>
    <row r="35" spans="2:4" ht="15.75" customHeight="1">
      <c r="B35" s="8" t="s">
        <v>2311</v>
      </c>
      <c r="C35" s="5" t="s">
        <v>2310</v>
      </c>
      <c r="D35" s="2"/>
    </row>
    <row r="36" spans="2:4" ht="15.75" customHeight="1">
      <c r="B36" s="9" t="s">
        <v>2316</v>
      </c>
      <c r="C36" s="5" t="s">
        <v>2315</v>
      </c>
      <c r="D36" s="2"/>
    </row>
    <row r="37" spans="2:4" ht="15.75" customHeight="1">
      <c r="B37" s="8" t="s">
        <v>2322</v>
      </c>
      <c r="C37" s="5" t="s">
        <v>2321</v>
      </c>
      <c r="D37" s="2"/>
    </row>
    <row r="38" spans="2:4" ht="15.75" customHeight="1">
      <c r="B38" s="8" t="s">
        <v>3483</v>
      </c>
      <c r="C38" s="5" t="s">
        <v>2325</v>
      </c>
      <c r="D38" s="2"/>
    </row>
    <row r="39" spans="2:4" ht="15.75" customHeight="1">
      <c r="B39" s="8" t="s">
        <v>2330</v>
      </c>
      <c r="C39" s="5" t="s">
        <v>2329</v>
      </c>
      <c r="D39" s="2"/>
    </row>
    <row r="40" spans="2:4" ht="15.75" customHeight="1">
      <c r="B40" s="8" t="s">
        <v>2336</v>
      </c>
      <c r="C40" s="5" t="s">
        <v>2335</v>
      </c>
      <c r="D40" s="2"/>
    </row>
    <row r="41" spans="2:4" ht="15.75" customHeight="1">
      <c r="B41" s="8" t="s">
        <v>2342</v>
      </c>
      <c r="C41" s="5" t="s">
        <v>2341</v>
      </c>
      <c r="D41" s="2"/>
    </row>
    <row r="42" spans="2:4" ht="15.75" customHeight="1">
      <c r="B42" s="9" t="s">
        <v>2348</v>
      </c>
      <c r="C42" s="5" t="s">
        <v>2347</v>
      </c>
      <c r="D42" s="2"/>
    </row>
    <row r="43" spans="2:4" ht="15.75" customHeight="1">
      <c r="B43" s="8" t="s">
        <v>3484</v>
      </c>
      <c r="C43" s="5" t="s">
        <v>2352</v>
      </c>
      <c r="D43" s="2"/>
    </row>
    <row r="44" spans="2:4" ht="15.75" customHeight="1">
      <c r="B44" s="8" t="s">
        <v>2357</v>
      </c>
      <c r="C44" s="5" t="s">
        <v>2356</v>
      </c>
      <c r="D44" s="2"/>
    </row>
    <row r="45" spans="2:4" ht="15.75" customHeight="1">
      <c r="B45" s="8" t="s">
        <v>2364</v>
      </c>
      <c r="C45" s="5" t="s">
        <v>2363</v>
      </c>
      <c r="D45" s="2"/>
    </row>
    <row r="46" spans="2:4" ht="15.75" customHeight="1">
      <c r="B46" s="8" t="s">
        <v>2370</v>
      </c>
      <c r="C46" s="5" t="s">
        <v>2369</v>
      </c>
      <c r="D46" s="2"/>
    </row>
    <row r="47" spans="2:4" ht="15.75" customHeight="1">
      <c r="B47" s="8" t="s">
        <v>2374</v>
      </c>
      <c r="C47" s="5" t="s">
        <v>2373</v>
      </c>
      <c r="D47" s="2"/>
    </row>
    <row r="48" spans="2:4" ht="15.75" customHeight="1">
      <c r="B48" s="10" t="s">
        <v>2307</v>
      </c>
      <c r="C48" s="5" t="s">
        <v>2306</v>
      </c>
      <c r="D48" s="2"/>
    </row>
    <row r="49" spans="2:4" ht="15.75" customHeight="1">
      <c r="B49" s="10" t="s">
        <v>1742</v>
      </c>
      <c r="C49" s="5" t="s">
        <v>1741</v>
      </c>
      <c r="D49" s="2"/>
    </row>
    <row r="50" spans="2:4" ht="15.75" customHeight="1">
      <c r="B50" s="10" t="s">
        <v>1749</v>
      </c>
      <c r="C50" s="5" t="s">
        <v>1748</v>
      </c>
      <c r="D50" s="2"/>
    </row>
    <row r="51" spans="2:4" ht="15.75" customHeight="1">
      <c r="B51" s="10" t="s">
        <v>2090</v>
      </c>
      <c r="C51" s="5" t="s">
        <v>2089</v>
      </c>
      <c r="D51" s="2"/>
    </row>
    <row r="52" spans="2:4" ht="15.75" customHeight="1">
      <c r="B52" s="10" t="s">
        <v>2095</v>
      </c>
      <c r="C52" s="5" t="s">
        <v>2094</v>
      </c>
      <c r="D52" s="2"/>
    </row>
    <row r="53" spans="2:4" ht="15.75" customHeight="1">
      <c r="B53" s="10" t="s">
        <v>2099</v>
      </c>
      <c r="C53" s="5" t="s">
        <v>2098</v>
      </c>
      <c r="D53" s="2"/>
    </row>
    <row r="54" spans="2:4" ht="15.75" customHeight="1">
      <c r="B54" s="10" t="s">
        <v>2104</v>
      </c>
      <c r="C54" s="5" t="s">
        <v>2103</v>
      </c>
      <c r="D54" s="2"/>
    </row>
    <row r="55" spans="2:4" ht="15.75" customHeight="1">
      <c r="B55" s="10" t="s">
        <v>1755</v>
      </c>
      <c r="C55" s="5" t="s">
        <v>1754</v>
      </c>
      <c r="D55" s="2"/>
    </row>
    <row r="56" spans="2:4" ht="15.75" customHeight="1">
      <c r="B56" s="10" t="s">
        <v>1761</v>
      </c>
      <c r="C56" s="5" t="s">
        <v>1760</v>
      </c>
      <c r="D56" s="2"/>
    </row>
    <row r="57" spans="2:4" ht="15.75" customHeight="1">
      <c r="B57" s="10" t="s">
        <v>2109</v>
      </c>
      <c r="C57" s="5" t="s">
        <v>2108</v>
      </c>
      <c r="D57" s="2"/>
    </row>
    <row r="58" spans="2:4" ht="15.75" customHeight="1">
      <c r="B58" s="10" t="s">
        <v>2113</v>
      </c>
      <c r="C58" s="5" t="s">
        <v>2112</v>
      </c>
      <c r="D58" s="2"/>
    </row>
    <row r="59" spans="2:4" ht="15.75" customHeight="1">
      <c r="B59" s="10" t="s">
        <v>2117</v>
      </c>
      <c r="C59" s="5" t="s">
        <v>2116</v>
      </c>
      <c r="D59" s="2"/>
    </row>
    <row r="60" spans="2:4" ht="15.75" customHeight="1">
      <c r="B60" s="10" t="s">
        <v>2121</v>
      </c>
      <c r="C60" s="5" t="s">
        <v>2120</v>
      </c>
      <c r="D60" s="2"/>
    </row>
    <row r="61" spans="2:4" ht="15.75" customHeight="1">
      <c r="B61" s="10" t="s">
        <v>2125</v>
      </c>
      <c r="C61" s="5" t="s">
        <v>2124</v>
      </c>
      <c r="D61" s="2"/>
    </row>
    <row r="62" spans="2:4" ht="15.75" customHeight="1">
      <c r="B62" s="10" t="s">
        <v>1767</v>
      </c>
      <c r="C62" s="5" t="s">
        <v>1766</v>
      </c>
      <c r="D62" s="2"/>
    </row>
    <row r="63" spans="2:4" ht="15.75" customHeight="1">
      <c r="B63" s="10" t="s">
        <v>1771</v>
      </c>
      <c r="C63" s="5" t="s">
        <v>1770</v>
      </c>
      <c r="D63" s="2"/>
    </row>
    <row r="64" spans="2:4" ht="15.75" customHeight="1">
      <c r="B64" s="10" t="s">
        <v>1775</v>
      </c>
      <c r="C64" s="5" t="s">
        <v>1774</v>
      </c>
      <c r="D64" s="2"/>
    </row>
    <row r="65" spans="2:4" ht="15.75" customHeight="1">
      <c r="B65" s="10" t="s">
        <v>1779</v>
      </c>
      <c r="C65" s="5" t="s">
        <v>1778</v>
      </c>
      <c r="D65" s="2"/>
    </row>
    <row r="66" spans="2:4" ht="15.75" customHeight="1">
      <c r="B66" s="10" t="s">
        <v>2129</v>
      </c>
      <c r="C66" s="5" t="s">
        <v>2128</v>
      </c>
      <c r="D66" s="2"/>
    </row>
    <row r="67" spans="2:4" ht="15.75" customHeight="1">
      <c r="B67" s="10" t="s">
        <v>2133</v>
      </c>
      <c r="C67" s="5" t="s">
        <v>2132</v>
      </c>
      <c r="D67" s="2"/>
    </row>
    <row r="68" spans="2:4" ht="15.75" customHeight="1">
      <c r="B68" s="10" t="s">
        <v>2137</v>
      </c>
      <c r="C68" s="5" t="s">
        <v>2136</v>
      </c>
      <c r="D68" s="2"/>
    </row>
    <row r="69" spans="2:4" ht="15.75" customHeight="1">
      <c r="B69" s="10" t="s">
        <v>2141</v>
      </c>
      <c r="C69" s="5" t="s">
        <v>2140</v>
      </c>
      <c r="D69" s="2"/>
    </row>
    <row r="70" spans="2:4" ht="15.75" customHeight="1">
      <c r="B70" s="10" t="s">
        <v>2145</v>
      </c>
      <c r="C70" s="5" t="s">
        <v>2144</v>
      </c>
      <c r="D70" s="2"/>
    </row>
    <row r="71" spans="2:4" ht="15.75" customHeight="1">
      <c r="B71" s="10" t="s">
        <v>2149</v>
      </c>
      <c r="C71" s="5" t="s">
        <v>2148</v>
      </c>
      <c r="D71" s="2"/>
    </row>
    <row r="72" spans="2:4" ht="15.75" customHeight="1">
      <c r="B72" s="10" t="s">
        <v>2153</v>
      </c>
      <c r="C72" s="5" t="s">
        <v>2152</v>
      </c>
      <c r="D72" s="2"/>
    </row>
    <row r="73" spans="2:4" ht="15.75" customHeight="1">
      <c r="B73" s="10" t="s">
        <v>2157</v>
      </c>
      <c r="C73" s="5" t="s">
        <v>2156</v>
      </c>
      <c r="D73" s="2"/>
    </row>
    <row r="74" spans="2:4" ht="15.75" customHeight="1">
      <c r="B74" s="10" t="s">
        <v>2161</v>
      </c>
      <c r="C74" s="5" t="s">
        <v>2160</v>
      </c>
      <c r="D74" s="2"/>
    </row>
    <row r="75" spans="2:4" ht="15.75" customHeight="1">
      <c r="B75" s="10" t="s">
        <v>2165</v>
      </c>
      <c r="C75" s="5" t="s">
        <v>2164</v>
      </c>
      <c r="D75" s="2"/>
    </row>
    <row r="76" spans="2:4" ht="15.75" customHeight="1">
      <c r="B76" s="10" t="s">
        <v>2169</v>
      </c>
      <c r="C76" s="5" t="s">
        <v>2168</v>
      </c>
      <c r="D76" s="2"/>
    </row>
    <row r="77" spans="2:4" ht="15.75" customHeight="1">
      <c r="B77" s="5" t="s">
        <v>1794</v>
      </c>
      <c r="C77" s="5" t="s">
        <v>1793</v>
      </c>
      <c r="D77" s="11"/>
    </row>
    <row r="78" spans="2:4" ht="15.75" customHeight="1">
      <c r="B78" s="5" t="s">
        <v>1800</v>
      </c>
      <c r="C78" s="5" t="s">
        <v>1799</v>
      </c>
      <c r="D78" s="99" t="s">
        <v>3485</v>
      </c>
    </row>
    <row r="79" spans="2:4" ht="15.75" customHeight="1">
      <c r="B79" s="5" t="s">
        <v>1804</v>
      </c>
      <c r="C79" s="5" t="s">
        <v>1803</v>
      </c>
      <c r="D79" s="99" t="s">
        <v>3486</v>
      </c>
    </row>
    <row r="80" spans="2:4" ht="15.75" customHeight="1">
      <c r="B80" s="5" t="s">
        <v>3487</v>
      </c>
      <c r="C80" s="5" t="s">
        <v>1807</v>
      </c>
      <c r="D80" s="99" t="s">
        <v>3488</v>
      </c>
    </row>
    <row r="81" spans="2:4" ht="15.75" customHeight="1">
      <c r="B81" s="5" t="s">
        <v>1812</v>
      </c>
      <c r="C81" s="5" t="s">
        <v>1811</v>
      </c>
      <c r="D81" s="99" t="s">
        <v>3488</v>
      </c>
    </row>
    <row r="82" spans="2:4" ht="15.75" customHeight="1">
      <c r="B82" s="5" t="s">
        <v>1820</v>
      </c>
      <c r="C82" s="5" t="s">
        <v>1819</v>
      </c>
      <c r="D82" s="99" t="s">
        <v>3489</v>
      </c>
    </row>
    <row r="83" spans="2:4" ht="15.75" customHeight="1">
      <c r="B83" s="5" t="s">
        <v>1825</v>
      </c>
      <c r="C83" s="5" t="s">
        <v>1824</v>
      </c>
      <c r="D83" s="99" t="s">
        <v>3490</v>
      </c>
    </row>
    <row r="84" spans="2:4" ht="15.75" customHeight="1">
      <c r="B84" s="5" t="s">
        <v>3491</v>
      </c>
      <c r="C84" s="5" t="s">
        <v>1828</v>
      </c>
      <c r="D84" s="99" t="s">
        <v>3492</v>
      </c>
    </row>
    <row r="85" spans="2:4" ht="15.75" customHeight="1">
      <c r="B85" s="5" t="s">
        <v>3493</v>
      </c>
      <c r="C85" s="5" t="s">
        <v>1833</v>
      </c>
      <c r="D85" s="99" t="s">
        <v>3494</v>
      </c>
    </row>
    <row r="86" spans="2:4" ht="15.75" customHeight="1">
      <c r="B86" s="5" t="s">
        <v>1838</v>
      </c>
      <c r="C86" s="5" t="s">
        <v>1837</v>
      </c>
      <c r="D86" s="99" t="s">
        <v>3495</v>
      </c>
    </row>
    <row r="87" spans="2:4" ht="15.75" customHeight="1">
      <c r="B87" s="5" t="s">
        <v>1841</v>
      </c>
      <c r="C87" s="5" t="s">
        <v>1840</v>
      </c>
      <c r="D87" s="99" t="s">
        <v>3496</v>
      </c>
    </row>
    <row r="88" spans="2:4" ht="15.75" customHeight="1">
      <c r="B88" s="5" t="s">
        <v>3497</v>
      </c>
      <c r="C88" s="5" t="s">
        <v>1844</v>
      </c>
      <c r="D88" s="99" t="s">
        <v>3498</v>
      </c>
    </row>
    <row r="89" spans="2:4" ht="15.75" customHeight="1">
      <c r="B89" s="5" t="s">
        <v>1848</v>
      </c>
      <c r="C89" s="5" t="s">
        <v>1847</v>
      </c>
      <c r="D89" s="99" t="s">
        <v>3498</v>
      </c>
    </row>
    <row r="90" spans="2:4" ht="15.75" customHeight="1">
      <c r="B90" s="5" t="s">
        <v>1852</v>
      </c>
      <c r="C90" s="5" t="s">
        <v>1851</v>
      </c>
      <c r="D90" s="99" t="s">
        <v>3498</v>
      </c>
    </row>
    <row r="91" spans="2:4" ht="15.75" customHeight="1">
      <c r="B91" s="5" t="s">
        <v>1855</v>
      </c>
      <c r="C91" s="5" t="s">
        <v>1854</v>
      </c>
      <c r="D91" s="99" t="s">
        <v>3498</v>
      </c>
    </row>
    <row r="92" spans="2:4" ht="15.75" customHeight="1">
      <c r="B92" s="5" t="s">
        <v>1858</v>
      </c>
      <c r="C92" s="5" t="s">
        <v>1857</v>
      </c>
      <c r="D92" s="99" t="s">
        <v>3498</v>
      </c>
    </row>
    <row r="93" spans="2:4" ht="15.75" customHeight="1">
      <c r="B93" s="5" t="s">
        <v>1861</v>
      </c>
      <c r="C93" s="5" t="s">
        <v>1860</v>
      </c>
      <c r="D93" s="99" t="s">
        <v>3499</v>
      </c>
    </row>
    <row r="94" spans="2:4" ht="15.75" customHeight="1">
      <c r="B94" s="5" t="s">
        <v>1867</v>
      </c>
      <c r="C94" s="5" t="s">
        <v>1866</v>
      </c>
      <c r="D94" s="2"/>
    </row>
    <row r="95" spans="2:4" ht="15.75" customHeight="1">
      <c r="B95" s="5" t="s">
        <v>1873</v>
      </c>
      <c r="C95" s="5" t="s">
        <v>1872</v>
      </c>
      <c r="D95" s="99" t="s">
        <v>3500</v>
      </c>
    </row>
    <row r="96" spans="2:4" ht="15.75" customHeight="1">
      <c r="B96" s="5" t="s">
        <v>1877</v>
      </c>
      <c r="C96" s="5" t="s">
        <v>1876</v>
      </c>
      <c r="D96" s="99" t="s">
        <v>3500</v>
      </c>
    </row>
    <row r="97" spans="2:4" ht="15.75" customHeight="1">
      <c r="B97" s="5" t="s">
        <v>1880</v>
      </c>
      <c r="C97" s="5" t="s">
        <v>1879</v>
      </c>
      <c r="D97" s="99" t="s">
        <v>3501</v>
      </c>
    </row>
    <row r="98" spans="2:4" ht="15.75" customHeight="1">
      <c r="B98" s="5" t="s">
        <v>3502</v>
      </c>
      <c r="C98" s="5" t="s">
        <v>1884</v>
      </c>
      <c r="D98" s="99" t="s">
        <v>3503</v>
      </c>
    </row>
    <row r="99" spans="2:4" ht="15.75" customHeight="1">
      <c r="B99" s="5" t="s">
        <v>1891</v>
      </c>
      <c r="C99" s="5" t="s">
        <v>1890</v>
      </c>
      <c r="D99" s="99" t="s">
        <v>3504</v>
      </c>
    </row>
    <row r="100" spans="2:4" ht="15.75" customHeight="1">
      <c r="B100" s="5" t="s">
        <v>1895</v>
      </c>
      <c r="C100" s="5" t="s">
        <v>1894</v>
      </c>
      <c r="D100" s="99" t="s">
        <v>3504</v>
      </c>
    </row>
    <row r="101" spans="2:4" ht="15.75" customHeight="1">
      <c r="B101" s="12" t="s">
        <v>1900</v>
      </c>
      <c r="C101" s="5" t="s">
        <v>1899</v>
      </c>
      <c r="D101" s="11" t="s">
        <v>3505</v>
      </c>
    </row>
    <row r="102" spans="2:4" ht="15.75" customHeight="1">
      <c r="B102" s="5" t="s">
        <v>1907</v>
      </c>
      <c r="C102" s="5" t="s">
        <v>1906</v>
      </c>
      <c r="D102" s="99" t="s">
        <v>3506</v>
      </c>
    </row>
    <row r="103" spans="2:4" ht="15.75" customHeight="1">
      <c r="B103" s="5" t="s">
        <v>1911</v>
      </c>
      <c r="C103" s="5" t="s">
        <v>1910</v>
      </c>
      <c r="D103" s="99" t="s">
        <v>3507</v>
      </c>
    </row>
    <row r="104" spans="2:4" ht="15.75" customHeight="1">
      <c r="B104" s="5" t="s">
        <v>1915</v>
      </c>
      <c r="C104" s="5" t="s">
        <v>1914</v>
      </c>
      <c r="D104" s="99" t="s">
        <v>3507</v>
      </c>
    </row>
    <row r="105" spans="2:4" ht="15.75" customHeight="1">
      <c r="B105" s="5" t="s">
        <v>1919</v>
      </c>
      <c r="C105" s="5" t="s">
        <v>1918</v>
      </c>
      <c r="D105" s="99" t="s">
        <v>3508</v>
      </c>
    </row>
    <row r="106" spans="2:4" ht="15.75" customHeight="1">
      <c r="B106" s="5" t="s">
        <v>1924</v>
      </c>
      <c r="C106" s="5" t="s">
        <v>1923</v>
      </c>
      <c r="D106" s="99" t="s">
        <v>3509</v>
      </c>
    </row>
    <row r="107" spans="2:4" ht="15.75" customHeight="1">
      <c r="B107" s="5" t="s">
        <v>1928</v>
      </c>
      <c r="C107" s="5" t="s">
        <v>1927</v>
      </c>
      <c r="D107" s="99" t="s">
        <v>3509</v>
      </c>
    </row>
    <row r="108" spans="2:4" ht="15.75" customHeight="1">
      <c r="B108" s="5" t="s">
        <v>1933</v>
      </c>
      <c r="C108" s="5" t="s">
        <v>1932</v>
      </c>
      <c r="D108" s="99" t="s">
        <v>3510</v>
      </c>
    </row>
    <row r="109" spans="2:4" ht="15.75" customHeight="1">
      <c r="B109" s="5" t="s">
        <v>1937</v>
      </c>
      <c r="C109" s="5" t="s">
        <v>1936</v>
      </c>
      <c r="D109" s="99" t="s">
        <v>3511</v>
      </c>
    </row>
    <row r="110" spans="2:4" ht="15.75" customHeight="1">
      <c r="B110" s="5" t="s">
        <v>1941</v>
      </c>
      <c r="C110" s="5" t="s">
        <v>1940</v>
      </c>
      <c r="D110" s="99" t="s">
        <v>3512</v>
      </c>
    </row>
    <row r="111" spans="2:4" ht="15.75" customHeight="1">
      <c r="B111" s="5" t="s">
        <v>1945</v>
      </c>
      <c r="C111" s="5" t="s">
        <v>1944</v>
      </c>
      <c r="D111" s="99" t="s">
        <v>3509</v>
      </c>
    </row>
    <row r="112" spans="2:4" ht="15.75" customHeight="1">
      <c r="B112" s="12" t="s">
        <v>1951</v>
      </c>
      <c r="C112" s="5" t="s">
        <v>1950</v>
      </c>
      <c r="D112" s="13" t="s">
        <v>3513</v>
      </c>
    </row>
    <row r="113" spans="2:4" ht="15.75" customHeight="1">
      <c r="B113" s="5" t="s">
        <v>1957</v>
      </c>
      <c r="C113" s="5" t="s">
        <v>1956</v>
      </c>
      <c r="D113" s="99" t="s">
        <v>3514</v>
      </c>
    </row>
    <row r="114" spans="2:4" ht="15.75" customHeight="1">
      <c r="B114" s="5" t="s">
        <v>1961</v>
      </c>
      <c r="C114" s="5" t="s">
        <v>1960</v>
      </c>
      <c r="D114" s="99" t="s">
        <v>3515</v>
      </c>
    </row>
    <row r="115" spans="2:4" ht="15.75" customHeight="1">
      <c r="B115" s="5" t="s">
        <v>1965</v>
      </c>
      <c r="C115" s="5" t="s">
        <v>1964</v>
      </c>
      <c r="D115" s="99" t="s">
        <v>3516</v>
      </c>
    </row>
    <row r="116" spans="2:4" ht="15.75" customHeight="1">
      <c r="B116" s="5" t="s">
        <v>1969</v>
      </c>
      <c r="C116" s="5" t="s">
        <v>1968</v>
      </c>
      <c r="D116" s="2" t="s">
        <v>3517</v>
      </c>
    </row>
    <row r="117" spans="2:4" ht="15.75" customHeight="1">
      <c r="B117" s="5" t="s">
        <v>3518</v>
      </c>
      <c r="C117" s="5" t="s">
        <v>1973</v>
      </c>
      <c r="D117" s="99" t="s">
        <v>3519</v>
      </c>
    </row>
    <row r="118" spans="2:4" ht="15.75" customHeight="1">
      <c r="B118" s="5" t="s">
        <v>1978</v>
      </c>
      <c r="C118" s="5" t="s">
        <v>1977</v>
      </c>
      <c r="D118" s="99" t="s">
        <v>3520</v>
      </c>
    </row>
    <row r="119" spans="2:4" ht="15.75" customHeight="1">
      <c r="B119" s="5" t="s">
        <v>1982</v>
      </c>
      <c r="C119" s="5" t="s">
        <v>1981</v>
      </c>
      <c r="D119" s="99" t="s">
        <v>3521</v>
      </c>
    </row>
    <row r="120" spans="2:4" ht="15.75" customHeight="1">
      <c r="B120" s="5" t="s">
        <v>1987</v>
      </c>
      <c r="C120" s="5" t="s">
        <v>1986</v>
      </c>
      <c r="D120" s="99" t="s">
        <v>3522</v>
      </c>
    </row>
    <row r="121" spans="2:4" ht="15.75" customHeight="1">
      <c r="B121" s="5" t="s">
        <v>1991</v>
      </c>
      <c r="C121" s="5" t="s">
        <v>1990</v>
      </c>
      <c r="D121" s="99" t="s">
        <v>3523</v>
      </c>
    </row>
    <row r="122" spans="2:4" ht="15.75" customHeight="1">
      <c r="B122" s="12" t="s">
        <v>1785</v>
      </c>
      <c r="C122" s="5" t="s">
        <v>1784</v>
      </c>
      <c r="D122" s="11"/>
    </row>
    <row r="123" spans="2:4" ht="15.75" customHeight="1">
      <c r="B123" s="14" t="s">
        <v>1995</v>
      </c>
      <c r="C123" s="5" t="s">
        <v>1994</v>
      </c>
      <c r="D123" s="99" t="s">
        <v>3524</v>
      </c>
    </row>
    <row r="124" spans="2:4" ht="15.75" customHeight="1">
      <c r="B124" s="14" t="s">
        <v>2002</v>
      </c>
      <c r="C124" s="5" t="s">
        <v>2001</v>
      </c>
      <c r="D124" s="99" t="s">
        <v>3525</v>
      </c>
    </row>
    <row r="125" spans="2:4" ht="15.75" customHeight="1">
      <c r="B125" s="14" t="s">
        <v>2006</v>
      </c>
      <c r="C125" s="5" t="s">
        <v>2005</v>
      </c>
      <c r="D125" s="99" t="s">
        <v>3526</v>
      </c>
    </row>
    <row r="126" spans="2:4" ht="15.75" customHeight="1">
      <c r="B126" s="14" t="s">
        <v>2010</v>
      </c>
      <c r="C126" s="5" t="s">
        <v>2009</v>
      </c>
      <c r="D126" s="99" t="s">
        <v>3526</v>
      </c>
    </row>
    <row r="127" spans="2:4" ht="15.75" customHeight="1">
      <c r="B127" s="14" t="s">
        <v>2014</v>
      </c>
      <c r="C127" s="5" t="s">
        <v>2013</v>
      </c>
      <c r="D127" s="99" t="s">
        <v>3526</v>
      </c>
    </row>
    <row r="128" spans="2:4" ht="15.75" customHeight="1">
      <c r="B128" s="14" t="s">
        <v>2018</v>
      </c>
      <c r="C128" s="5" t="s">
        <v>2017</v>
      </c>
      <c r="D128" s="99" t="s">
        <v>3526</v>
      </c>
    </row>
    <row r="129" spans="2:4" ht="15.75" customHeight="1">
      <c r="B129" s="14" t="s">
        <v>2022</v>
      </c>
      <c r="C129" s="5" t="s">
        <v>2021</v>
      </c>
      <c r="D129" s="99" t="s">
        <v>3526</v>
      </c>
    </row>
    <row r="130" spans="2:4" ht="15.75" customHeight="1">
      <c r="B130" s="14" t="s">
        <v>2025</v>
      </c>
      <c r="C130" s="5" t="s">
        <v>2024</v>
      </c>
      <c r="D130" s="99" t="s">
        <v>3527</v>
      </c>
    </row>
    <row r="131" spans="2:4" ht="15.75" customHeight="1">
      <c r="B131" s="14" t="s">
        <v>2029</v>
      </c>
      <c r="C131" s="5" t="s">
        <v>2028</v>
      </c>
      <c r="D131" s="2" t="s">
        <v>3528</v>
      </c>
    </row>
    <row r="132" spans="2:4" ht="15.75" customHeight="1">
      <c r="B132" s="14" t="s">
        <v>2033</v>
      </c>
      <c r="C132" s="5" t="s">
        <v>2032</v>
      </c>
      <c r="D132" s="99" t="s">
        <v>3529</v>
      </c>
    </row>
    <row r="133" spans="2:4" ht="15.75" customHeight="1">
      <c r="B133" s="14" t="s">
        <v>2037</v>
      </c>
      <c r="C133" s="5" t="s">
        <v>2036</v>
      </c>
      <c r="D133" s="99" t="s">
        <v>3530</v>
      </c>
    </row>
    <row r="134" spans="2:4" ht="15.75" customHeight="1">
      <c r="B134" s="14" t="s">
        <v>2040</v>
      </c>
      <c r="C134" s="5" t="s">
        <v>2039</v>
      </c>
      <c r="D134" s="99" t="s">
        <v>3531</v>
      </c>
    </row>
    <row r="135" spans="2:4" ht="15.75" customHeight="1">
      <c r="B135" s="15" t="s">
        <v>2045</v>
      </c>
      <c r="C135" s="5" t="s">
        <v>2044</v>
      </c>
      <c r="D135" s="102" t="s">
        <v>3532</v>
      </c>
    </row>
    <row r="136" spans="2:4" ht="15.75" customHeight="1">
      <c r="B136" s="14" t="s">
        <v>2049</v>
      </c>
      <c r="C136" s="5" t="s">
        <v>2048</v>
      </c>
      <c r="D136" s="99" t="s">
        <v>3533</v>
      </c>
    </row>
    <row r="137" spans="2:4" ht="15.75" customHeight="1">
      <c r="B137" s="14" t="s">
        <v>2053</v>
      </c>
      <c r="C137" s="5" t="s">
        <v>2052</v>
      </c>
      <c r="D137" s="99" t="s">
        <v>3533</v>
      </c>
    </row>
    <row r="138" spans="2:4" ht="15.75" customHeight="1">
      <c r="B138" s="14" t="s">
        <v>2056</v>
      </c>
      <c r="C138" s="5" t="s">
        <v>2055</v>
      </c>
      <c r="D138" s="99" t="s">
        <v>3533</v>
      </c>
    </row>
    <row r="139" spans="2:4" ht="15.75" customHeight="1">
      <c r="B139" s="14" t="s">
        <v>2060</v>
      </c>
      <c r="C139" s="5" t="s">
        <v>2059</v>
      </c>
      <c r="D139" s="99" t="s">
        <v>3534</v>
      </c>
    </row>
    <row r="140" spans="2:4" ht="15.75" customHeight="1">
      <c r="B140" s="14" t="s">
        <v>2064</v>
      </c>
      <c r="C140" s="5" t="s">
        <v>2063</v>
      </c>
      <c r="D140" s="99" t="s">
        <v>3534</v>
      </c>
    </row>
    <row r="141" spans="2:4" ht="15.75" customHeight="1">
      <c r="B141" s="14" t="s">
        <v>2068</v>
      </c>
      <c r="C141" s="5" t="s">
        <v>2067</v>
      </c>
      <c r="D141" s="99" t="s">
        <v>3534</v>
      </c>
    </row>
    <row r="142" spans="2:4" ht="15.75" customHeight="1">
      <c r="B142" s="14" t="s">
        <v>2071</v>
      </c>
      <c r="C142" s="5" t="s">
        <v>2070</v>
      </c>
      <c r="D142" s="99" t="s">
        <v>3534</v>
      </c>
    </row>
    <row r="143" spans="2:4" ht="15.75" customHeight="1">
      <c r="B143" s="14" t="s">
        <v>2075</v>
      </c>
      <c r="C143" s="5" t="s">
        <v>2074</v>
      </c>
      <c r="D143" s="99" t="s">
        <v>3535</v>
      </c>
    </row>
    <row r="144" spans="2:4" ht="15.75" customHeight="1">
      <c r="B144" s="14" t="s">
        <v>2079</v>
      </c>
      <c r="C144" s="5" t="s">
        <v>2078</v>
      </c>
      <c r="D144" s="99" t="s">
        <v>3535</v>
      </c>
    </row>
    <row r="145" spans="2:4" ht="15.75" customHeight="1">
      <c r="B145" s="14" t="s">
        <v>2083</v>
      </c>
      <c r="C145" s="5" t="s">
        <v>2082</v>
      </c>
      <c r="D145" s="99" t="s">
        <v>3535</v>
      </c>
    </row>
    <row r="146" spans="2:4" ht="15.75" customHeight="1">
      <c r="B146" s="14" t="s">
        <v>2086</v>
      </c>
      <c r="C146" s="5" t="s">
        <v>2085</v>
      </c>
      <c r="D146" s="99" t="s">
        <v>3535</v>
      </c>
    </row>
    <row r="147" spans="2:4" ht="15.75" customHeight="1">
      <c r="B147" s="1"/>
      <c r="C147" s="1"/>
      <c r="D147" s="1"/>
    </row>
    <row r="148" spans="2:4" ht="15.75" customHeight="1">
      <c r="B148" s="103" t="s">
        <v>3536</v>
      </c>
      <c r="C148" s="16"/>
      <c r="D148" s="1"/>
    </row>
    <row r="149" spans="2:4" ht="15.75" customHeight="1">
      <c r="B149" s="1"/>
      <c r="C149" s="1"/>
      <c r="D149" s="1"/>
    </row>
    <row r="150" spans="2:4" ht="15.75" customHeight="1">
      <c r="B150" s="1"/>
      <c r="C150" s="1"/>
      <c r="D150" s="1"/>
    </row>
    <row r="151" spans="2:4" ht="15.75" customHeight="1">
      <c r="B151" s="1"/>
      <c r="C151" s="1"/>
      <c r="D151" s="1"/>
    </row>
    <row r="152" spans="2:4" ht="15.75" customHeight="1">
      <c r="B152" s="1"/>
      <c r="C152" s="1"/>
      <c r="D152" s="1"/>
    </row>
    <row r="153" spans="2:4" ht="15.75" customHeight="1">
      <c r="B153" s="1"/>
      <c r="C153" s="1"/>
      <c r="D153" s="1"/>
    </row>
    <row r="154" spans="2:4" ht="15.75" customHeight="1">
      <c r="B154" s="1"/>
      <c r="C154" s="1"/>
      <c r="D154" s="1"/>
    </row>
    <row r="155" spans="2:4" ht="15.75" customHeight="1">
      <c r="B155" s="1"/>
      <c r="C155" s="1"/>
      <c r="D155" s="1"/>
    </row>
    <row r="156" spans="2:4" ht="15.75" customHeight="1">
      <c r="B156" s="1"/>
      <c r="C156" s="1"/>
      <c r="D156" s="1"/>
    </row>
    <row r="157" spans="2:4" ht="15.75" customHeight="1">
      <c r="B157" s="1"/>
      <c r="C157" s="1"/>
      <c r="D157" s="1"/>
    </row>
    <row r="158" spans="2:4" ht="15.75" customHeight="1">
      <c r="B158" s="1"/>
      <c r="C158" s="1"/>
      <c r="D158" s="1"/>
    </row>
    <row r="159" spans="2:4" ht="15.75" customHeight="1">
      <c r="B159" s="1"/>
      <c r="C159" s="1"/>
      <c r="D159" s="1"/>
    </row>
    <row r="160" spans="2:4" ht="15.75" customHeight="1">
      <c r="B160" s="1"/>
      <c r="C160" s="1"/>
      <c r="D160" s="1"/>
    </row>
    <row r="161" spans="2:4" ht="15.75" customHeight="1">
      <c r="B161" s="1"/>
      <c r="C161" s="1"/>
      <c r="D161" s="1"/>
    </row>
    <row r="162" spans="2:4" ht="15.75" customHeight="1">
      <c r="B162" s="1"/>
      <c r="C162" s="1"/>
      <c r="D162" s="1"/>
    </row>
    <row r="163" spans="2:4" ht="15.75" customHeight="1">
      <c r="B163" s="1"/>
      <c r="C163" s="1"/>
      <c r="D163" s="1"/>
    </row>
    <row r="164" spans="2:4" ht="15.75" customHeight="1">
      <c r="B164" s="1"/>
      <c r="C164" s="1"/>
      <c r="D164" s="1"/>
    </row>
    <row r="165" spans="2:4" ht="15.75" customHeight="1">
      <c r="B165" s="1"/>
      <c r="C165" s="1"/>
      <c r="D165" s="1"/>
    </row>
    <row r="166" spans="2:4" ht="15.75" customHeight="1">
      <c r="B166" s="1"/>
      <c r="C166" s="1"/>
      <c r="D166" s="1"/>
    </row>
    <row r="167" spans="2:4" ht="15.75" customHeight="1">
      <c r="B167" s="1"/>
      <c r="C167" s="1"/>
      <c r="D167" s="1"/>
    </row>
    <row r="168" spans="2:4" ht="15.75" customHeight="1">
      <c r="B168" s="1"/>
      <c r="C168" s="1"/>
      <c r="D168" s="1"/>
    </row>
    <row r="169" spans="2:4" ht="15.75" customHeight="1">
      <c r="B169" s="1"/>
      <c r="C169" s="1"/>
      <c r="D169" s="1"/>
    </row>
    <row r="170" spans="2:4" ht="15.75" customHeight="1">
      <c r="B170" s="1"/>
      <c r="C170" s="1"/>
      <c r="D170" s="1"/>
    </row>
    <row r="171" spans="2:4" ht="15.75" customHeight="1">
      <c r="B171" s="1"/>
      <c r="C171" s="1"/>
      <c r="D171" s="1"/>
    </row>
    <row r="172" spans="2:4" ht="15.75" customHeight="1">
      <c r="B172" s="1"/>
      <c r="C172" s="1"/>
      <c r="D172" s="1"/>
    </row>
    <row r="173" spans="2:4" ht="15.75" customHeight="1">
      <c r="B173" s="1"/>
      <c r="C173" s="1"/>
      <c r="D173" s="1"/>
    </row>
    <row r="174" spans="2:4" ht="15.75" customHeight="1">
      <c r="B174" s="1"/>
      <c r="C174" s="1"/>
      <c r="D174" s="1"/>
    </row>
    <row r="175" spans="2:4" ht="15.75" customHeight="1">
      <c r="B175" s="1"/>
      <c r="C175" s="1"/>
      <c r="D175" s="1"/>
    </row>
    <row r="176" spans="2:4" ht="15.75" customHeight="1">
      <c r="B176" s="1"/>
      <c r="C176" s="1"/>
      <c r="D176" s="1"/>
    </row>
    <row r="177" spans="2:4" ht="15.75" customHeight="1">
      <c r="B177" s="1"/>
      <c r="C177" s="1"/>
      <c r="D177" s="1"/>
    </row>
    <row r="178" spans="2:4" ht="15.75" customHeight="1">
      <c r="B178" s="1"/>
      <c r="C178" s="1"/>
      <c r="D178" s="1"/>
    </row>
    <row r="179" spans="2:4" ht="15.75" customHeight="1">
      <c r="B179" s="1"/>
      <c r="C179" s="1"/>
      <c r="D179" s="1"/>
    </row>
    <row r="180" spans="2:4" ht="15.75" customHeight="1">
      <c r="B180" s="1"/>
      <c r="C180" s="1"/>
      <c r="D180" s="1"/>
    </row>
    <row r="181" spans="2:4" ht="15.75" customHeight="1">
      <c r="B181" s="1"/>
      <c r="C181" s="1"/>
      <c r="D181" s="1"/>
    </row>
    <row r="182" spans="2:4" ht="15.75" customHeight="1">
      <c r="B182" s="1"/>
      <c r="C182" s="1"/>
      <c r="D182" s="1"/>
    </row>
    <row r="183" spans="2:4" ht="15.75" customHeight="1">
      <c r="B183" s="1"/>
      <c r="C183" s="1"/>
      <c r="D183" s="1"/>
    </row>
    <row r="184" spans="2:4" ht="15.75" customHeight="1">
      <c r="B184" s="1"/>
      <c r="C184" s="1"/>
      <c r="D184" s="1"/>
    </row>
    <row r="185" spans="2:4" ht="15.75" customHeight="1">
      <c r="B185" s="1"/>
      <c r="C185" s="1"/>
      <c r="D185" s="1"/>
    </row>
    <row r="186" spans="2:4" ht="15.75" customHeight="1">
      <c r="B186" s="1"/>
      <c r="C186" s="1"/>
      <c r="D186" s="1"/>
    </row>
    <row r="187" spans="2:4" ht="15.75" customHeight="1">
      <c r="B187" s="1"/>
      <c r="C187" s="1"/>
      <c r="D187" s="1"/>
    </row>
    <row r="188" spans="2:4" ht="15.75" customHeight="1">
      <c r="B188" s="1"/>
      <c r="C188" s="1"/>
      <c r="D188" s="1"/>
    </row>
    <row r="189" spans="2:4" ht="15.75" customHeight="1">
      <c r="B189" s="1"/>
      <c r="C189" s="1"/>
      <c r="D189" s="1"/>
    </row>
    <row r="190" spans="2:4" ht="15.75" customHeight="1">
      <c r="B190" s="1"/>
      <c r="C190" s="1"/>
      <c r="D190" s="1"/>
    </row>
    <row r="191" spans="2:4" ht="15.75" customHeight="1">
      <c r="B191" s="1"/>
      <c r="C191" s="1"/>
      <c r="D191" s="1"/>
    </row>
    <row r="192" spans="2:4" ht="15.75" customHeight="1">
      <c r="B192" s="1"/>
      <c r="C192" s="1"/>
      <c r="D192" s="1"/>
    </row>
    <row r="193" spans="2:4" ht="15.75" customHeight="1">
      <c r="B193" s="1"/>
      <c r="C193" s="1"/>
      <c r="D193" s="1"/>
    </row>
    <row r="194" spans="2:4" ht="15.75" customHeight="1">
      <c r="B194" s="1"/>
      <c r="C194" s="1"/>
      <c r="D194" s="1"/>
    </row>
    <row r="195" spans="2:4" ht="15.75" customHeight="1">
      <c r="B195" s="1"/>
      <c r="C195" s="1"/>
      <c r="D195" s="1"/>
    </row>
    <row r="196" spans="2:4" ht="15.75" customHeight="1">
      <c r="B196" s="1"/>
      <c r="C196" s="1"/>
      <c r="D196" s="1"/>
    </row>
    <row r="197" spans="2:4" ht="15.75" customHeight="1">
      <c r="B197" s="1"/>
      <c r="C197" s="1"/>
      <c r="D197" s="1"/>
    </row>
    <row r="198" spans="2:4" ht="15.75" customHeight="1">
      <c r="B198" s="1"/>
      <c r="C198" s="1"/>
      <c r="D198" s="1"/>
    </row>
    <row r="199" spans="2:4" ht="15.75" customHeight="1">
      <c r="B199" s="1"/>
      <c r="C199" s="1"/>
      <c r="D199" s="1"/>
    </row>
    <row r="200" spans="2:4" ht="15.75" customHeight="1">
      <c r="B200" s="1"/>
      <c r="C200" s="1"/>
      <c r="D200" s="1"/>
    </row>
    <row r="201" spans="2:4" ht="15.75" customHeight="1">
      <c r="B201" s="1"/>
      <c r="C201" s="1"/>
      <c r="D201" s="1"/>
    </row>
    <row r="202" spans="2:4" ht="15.75" customHeight="1">
      <c r="B202" s="1"/>
      <c r="C202" s="1"/>
      <c r="D202" s="1"/>
    </row>
    <row r="203" spans="2:4" ht="15.75" customHeight="1">
      <c r="B203" s="1"/>
      <c r="C203" s="1"/>
      <c r="D203" s="1"/>
    </row>
    <row r="204" spans="2:4" ht="15.75" customHeight="1">
      <c r="B204" s="1"/>
      <c r="C204" s="1"/>
      <c r="D204" s="1"/>
    </row>
    <row r="205" spans="2:4" ht="15.75" customHeight="1">
      <c r="B205" s="1"/>
      <c r="C205" s="1"/>
      <c r="D205" s="1"/>
    </row>
    <row r="206" spans="2:4" ht="15.75" customHeight="1">
      <c r="B206" s="1"/>
      <c r="C206" s="1"/>
      <c r="D206" s="1"/>
    </row>
    <row r="207" spans="2:4" ht="15.75" customHeight="1">
      <c r="B207" s="1"/>
      <c r="C207" s="1"/>
      <c r="D207" s="1"/>
    </row>
    <row r="208" spans="2:4" ht="15.75" customHeight="1">
      <c r="B208" s="1"/>
      <c r="C208" s="1"/>
      <c r="D208" s="1"/>
    </row>
    <row r="209" spans="2:4" ht="15.75" customHeight="1">
      <c r="B209" s="1"/>
      <c r="C209" s="1"/>
      <c r="D209" s="1"/>
    </row>
    <row r="210" spans="2:4" ht="15.75" customHeight="1">
      <c r="B210" s="1"/>
      <c r="C210" s="1"/>
      <c r="D210" s="1"/>
    </row>
    <row r="211" spans="2:4" ht="15.75" customHeight="1">
      <c r="B211" s="1"/>
      <c r="C211" s="1"/>
      <c r="D211" s="1"/>
    </row>
    <row r="212" spans="2:4" ht="15.75" customHeight="1">
      <c r="B212" s="1"/>
      <c r="C212" s="1"/>
      <c r="D212" s="1"/>
    </row>
    <row r="213" spans="2:4" ht="15.75" customHeight="1">
      <c r="B213" s="1"/>
      <c r="C213" s="1"/>
      <c r="D213" s="1"/>
    </row>
    <row r="214" spans="2:4" ht="15.75" customHeight="1">
      <c r="B214" s="1"/>
      <c r="C214" s="1"/>
      <c r="D214" s="1"/>
    </row>
    <row r="215" spans="2:4" ht="15.75" customHeight="1">
      <c r="B215" s="1"/>
      <c r="C215" s="1"/>
      <c r="D215" s="1"/>
    </row>
    <row r="216" spans="2:4" ht="15.75" customHeight="1">
      <c r="B216" s="1"/>
      <c r="C216" s="1"/>
      <c r="D216" s="1"/>
    </row>
    <row r="217" spans="2:4" ht="15.75" customHeight="1">
      <c r="B217" s="1"/>
      <c r="C217" s="1"/>
      <c r="D217" s="1"/>
    </row>
    <row r="218" spans="2:4" ht="15.75" customHeight="1">
      <c r="B218" s="1"/>
      <c r="C218" s="1"/>
      <c r="D218" s="1"/>
    </row>
    <row r="219" spans="2:4" ht="15.75" customHeight="1">
      <c r="B219" s="1"/>
      <c r="C219" s="1"/>
      <c r="D219" s="1"/>
    </row>
    <row r="220" spans="2:4" ht="15.75" customHeight="1">
      <c r="B220" s="1"/>
      <c r="C220" s="1"/>
      <c r="D220" s="1"/>
    </row>
    <row r="221" spans="2:4" ht="15.75" customHeight="1">
      <c r="B221" s="1"/>
      <c r="C221" s="1"/>
      <c r="D221" s="1"/>
    </row>
    <row r="222" spans="2:4" ht="15.75" customHeight="1">
      <c r="B222" s="1"/>
      <c r="C222" s="1"/>
      <c r="D222" s="1"/>
    </row>
    <row r="223" spans="2:4" ht="15.75" customHeight="1">
      <c r="B223" s="1"/>
      <c r="C223" s="1"/>
      <c r="D223" s="1"/>
    </row>
    <row r="224" spans="2:4" ht="15.75" customHeight="1">
      <c r="B224" s="1"/>
      <c r="C224" s="1"/>
      <c r="D224" s="1"/>
    </row>
    <row r="225" spans="2:4" ht="15.75" customHeight="1">
      <c r="B225" s="1"/>
      <c r="C225" s="1"/>
      <c r="D225" s="1"/>
    </row>
    <row r="226" spans="2:4" ht="15.75" customHeight="1">
      <c r="B226" s="1"/>
      <c r="C226" s="1"/>
      <c r="D226" s="1"/>
    </row>
    <row r="227" spans="2:4" ht="15.75" customHeight="1">
      <c r="B227" s="1"/>
      <c r="C227" s="1"/>
      <c r="D227" s="1"/>
    </row>
    <row r="228" spans="2:4" ht="15.75" customHeight="1">
      <c r="B228" s="1"/>
      <c r="C228" s="1"/>
      <c r="D228" s="1"/>
    </row>
    <row r="229" spans="2:4" ht="15.75" customHeight="1">
      <c r="B229" s="1"/>
      <c r="C229" s="1"/>
      <c r="D229" s="1"/>
    </row>
    <row r="230" spans="2:4" ht="15.75" customHeight="1">
      <c r="B230" s="1"/>
      <c r="C230" s="1"/>
      <c r="D230" s="1"/>
    </row>
    <row r="231" spans="2:4" ht="15.75" customHeight="1">
      <c r="B231" s="1"/>
      <c r="C231" s="1"/>
      <c r="D231" s="1"/>
    </row>
    <row r="232" spans="2:4" ht="15.75" customHeight="1">
      <c r="B232" s="1"/>
      <c r="C232" s="1"/>
      <c r="D232" s="1"/>
    </row>
    <row r="233" spans="2:4" ht="15.75" customHeight="1">
      <c r="B233" s="1"/>
      <c r="C233" s="1"/>
      <c r="D233" s="1"/>
    </row>
    <row r="234" spans="2:4" ht="15.75" customHeight="1">
      <c r="B234" s="1"/>
      <c r="C234" s="1"/>
      <c r="D234" s="1"/>
    </row>
    <row r="235" spans="2:4" ht="15.75" customHeight="1">
      <c r="B235" s="1"/>
      <c r="C235" s="1"/>
      <c r="D235" s="1"/>
    </row>
    <row r="236" spans="2:4" ht="15.75" customHeight="1">
      <c r="B236" s="1"/>
      <c r="C236" s="1"/>
      <c r="D236" s="1"/>
    </row>
    <row r="237" spans="2:4" ht="15.75" customHeight="1">
      <c r="B237" s="1"/>
      <c r="C237" s="1"/>
      <c r="D237" s="1"/>
    </row>
    <row r="238" spans="2:4" ht="15.75" customHeight="1">
      <c r="B238" s="1"/>
      <c r="C238" s="1"/>
      <c r="D238" s="1"/>
    </row>
    <row r="239" spans="2:4" ht="15.75" customHeight="1">
      <c r="B239" s="1"/>
      <c r="C239" s="1"/>
      <c r="D239" s="1"/>
    </row>
    <row r="240" spans="2:4" ht="15.75" customHeight="1">
      <c r="B240" s="1"/>
      <c r="C240" s="1"/>
      <c r="D240" s="1"/>
    </row>
    <row r="241" spans="2:4" ht="15.75" customHeight="1">
      <c r="B241" s="1"/>
      <c r="C241" s="1"/>
      <c r="D241" s="1"/>
    </row>
    <row r="242" spans="2:4" ht="15.75" customHeight="1">
      <c r="B242" s="1"/>
      <c r="C242" s="1"/>
      <c r="D242" s="1"/>
    </row>
    <row r="243" spans="2:4" ht="15.75" customHeight="1">
      <c r="B243" s="1"/>
      <c r="C243" s="1"/>
      <c r="D243" s="1"/>
    </row>
    <row r="244" spans="2:4" ht="15.75" customHeight="1">
      <c r="B244" s="1"/>
      <c r="C244" s="1"/>
      <c r="D244" s="1"/>
    </row>
    <row r="245" spans="2:4" ht="15.75" customHeight="1">
      <c r="B245" s="1"/>
      <c r="C245" s="1"/>
      <c r="D245" s="1"/>
    </row>
    <row r="246" spans="2:4" ht="15.75" customHeight="1">
      <c r="B246" s="1"/>
      <c r="C246" s="1"/>
      <c r="D246" s="1"/>
    </row>
    <row r="247" spans="2:4" ht="15.75" customHeight="1">
      <c r="B247" s="1"/>
      <c r="C247" s="1"/>
      <c r="D247" s="1"/>
    </row>
    <row r="248" spans="2:4" ht="15.75" customHeight="1">
      <c r="B248" s="1"/>
      <c r="C248" s="1"/>
      <c r="D248" s="1"/>
    </row>
    <row r="249" spans="2:4" ht="15.75" customHeight="1">
      <c r="B249" s="1"/>
      <c r="C249" s="1"/>
      <c r="D249" s="1"/>
    </row>
    <row r="250" spans="2:4" ht="15.75" customHeight="1">
      <c r="B250" s="1"/>
      <c r="C250" s="1"/>
      <c r="D250" s="1"/>
    </row>
    <row r="251" spans="2:4" ht="15.75" customHeight="1">
      <c r="B251" s="1"/>
      <c r="C251" s="1"/>
      <c r="D251" s="1"/>
    </row>
    <row r="252" spans="2:4" ht="15.75" customHeight="1">
      <c r="B252" s="1"/>
      <c r="C252" s="1"/>
      <c r="D252" s="1"/>
    </row>
    <row r="253" spans="2:4" ht="15.75" customHeight="1">
      <c r="B253" s="1"/>
      <c r="C253" s="1"/>
      <c r="D253" s="1"/>
    </row>
    <row r="254" spans="2:4" ht="15.75" customHeight="1">
      <c r="B254" s="1"/>
      <c r="C254" s="1"/>
      <c r="D254" s="1"/>
    </row>
    <row r="255" spans="2:4" ht="15.75" customHeight="1">
      <c r="B255" s="1"/>
      <c r="C255" s="1"/>
      <c r="D255" s="1"/>
    </row>
    <row r="256" spans="2:4" ht="15.75" customHeight="1">
      <c r="B256" s="1"/>
      <c r="C256" s="1"/>
      <c r="D256" s="1"/>
    </row>
    <row r="257" spans="2:4" ht="15.75" customHeight="1">
      <c r="B257" s="1"/>
      <c r="C257" s="1"/>
      <c r="D257" s="1"/>
    </row>
    <row r="258" spans="2:4" ht="15.75" customHeight="1">
      <c r="B258" s="1"/>
      <c r="C258" s="1"/>
      <c r="D258" s="1"/>
    </row>
    <row r="259" spans="2:4" ht="15.75" customHeight="1">
      <c r="B259" s="1"/>
      <c r="C259" s="1"/>
      <c r="D259" s="1"/>
    </row>
    <row r="260" spans="2:4" ht="15.75" customHeight="1">
      <c r="B260" s="1"/>
      <c r="C260" s="1"/>
      <c r="D260" s="1"/>
    </row>
    <row r="261" spans="2:4" ht="15.75" customHeight="1">
      <c r="B261" s="1"/>
      <c r="C261" s="1"/>
      <c r="D261" s="1"/>
    </row>
    <row r="262" spans="2:4" ht="15.75" customHeight="1">
      <c r="B262" s="1"/>
      <c r="C262" s="1"/>
      <c r="D262" s="1"/>
    </row>
    <row r="263" spans="2:4" ht="15.75" customHeight="1">
      <c r="B263" s="1"/>
      <c r="C263" s="1"/>
      <c r="D263" s="1"/>
    </row>
    <row r="264" spans="2:4" ht="15.75" customHeight="1">
      <c r="B264" s="1"/>
      <c r="C264" s="1"/>
      <c r="D264" s="1"/>
    </row>
    <row r="265" spans="2:4" ht="15.75" customHeight="1">
      <c r="B265" s="1"/>
      <c r="C265" s="1"/>
      <c r="D265" s="1"/>
    </row>
    <row r="266" spans="2:4" ht="15.75" customHeight="1">
      <c r="B266" s="1"/>
      <c r="C266" s="1"/>
      <c r="D266" s="1"/>
    </row>
    <row r="267" spans="2:4" ht="15.75" customHeight="1">
      <c r="B267" s="1"/>
      <c r="C267" s="1"/>
      <c r="D267" s="1"/>
    </row>
    <row r="268" spans="2:4" ht="15.75" customHeight="1">
      <c r="B268" s="1"/>
      <c r="C268" s="1"/>
      <c r="D268" s="1"/>
    </row>
    <row r="269" spans="2:4" ht="15.75" customHeight="1">
      <c r="B269" s="1"/>
      <c r="C269" s="1"/>
      <c r="D269" s="1"/>
    </row>
    <row r="270" spans="2:4" ht="15.75" customHeight="1">
      <c r="B270" s="1"/>
      <c r="C270" s="1"/>
      <c r="D270" s="1"/>
    </row>
    <row r="271" spans="2:4" ht="15.75" customHeight="1">
      <c r="B271" s="1"/>
      <c r="C271" s="1"/>
      <c r="D271" s="1"/>
    </row>
    <row r="272" spans="2:4" ht="15.75" customHeight="1">
      <c r="B272" s="1"/>
      <c r="C272" s="1"/>
      <c r="D272" s="1"/>
    </row>
    <row r="273" spans="2:4" ht="15.75" customHeight="1">
      <c r="B273" s="1"/>
      <c r="C273" s="1"/>
      <c r="D273" s="1"/>
    </row>
    <row r="274" spans="2:4" ht="15.75" customHeight="1">
      <c r="B274" s="1"/>
      <c r="C274" s="1"/>
      <c r="D274" s="1"/>
    </row>
    <row r="275" spans="2:4" ht="15.75" customHeight="1">
      <c r="B275" s="1"/>
      <c r="C275" s="1"/>
      <c r="D275" s="1"/>
    </row>
    <row r="276" spans="2:4" ht="15.75" customHeight="1">
      <c r="B276" s="1"/>
      <c r="C276" s="1"/>
      <c r="D276" s="1"/>
    </row>
    <row r="277" spans="2:4" ht="15.75" customHeight="1">
      <c r="B277" s="1"/>
      <c r="C277" s="1"/>
      <c r="D277" s="1"/>
    </row>
    <row r="278" spans="2:4" ht="15.75" customHeight="1">
      <c r="B278" s="1"/>
      <c r="C278" s="1"/>
      <c r="D278" s="1"/>
    </row>
    <row r="279" spans="2:4" ht="15.75" customHeight="1">
      <c r="B279" s="1"/>
      <c r="C279" s="1"/>
      <c r="D279" s="1"/>
    </row>
    <row r="280" spans="2:4" ht="15.75" customHeight="1">
      <c r="B280" s="1"/>
      <c r="C280" s="1"/>
      <c r="D280" s="1"/>
    </row>
    <row r="281" spans="2:4" ht="15.75" customHeight="1">
      <c r="B281" s="1"/>
      <c r="C281" s="1"/>
      <c r="D281" s="1"/>
    </row>
    <row r="282" spans="2:4" ht="15.75" customHeight="1">
      <c r="B282" s="1"/>
      <c r="C282" s="1"/>
      <c r="D282" s="1"/>
    </row>
    <row r="283" spans="2:4" ht="15.75" customHeight="1">
      <c r="B283" s="1"/>
      <c r="C283" s="1"/>
      <c r="D283" s="1"/>
    </row>
    <row r="284" spans="2:4" ht="15.75" customHeight="1">
      <c r="B284" s="1"/>
      <c r="C284" s="1"/>
      <c r="D284" s="1"/>
    </row>
    <row r="285" spans="2:4" ht="15.75" customHeight="1">
      <c r="B285" s="1"/>
      <c r="C285" s="1"/>
      <c r="D285" s="1"/>
    </row>
    <row r="286" spans="2:4" ht="15.75" customHeight="1">
      <c r="B286" s="1"/>
      <c r="C286" s="1"/>
      <c r="D286" s="1"/>
    </row>
    <row r="287" spans="2:4" ht="15.75" customHeight="1">
      <c r="B287" s="1"/>
      <c r="C287" s="1"/>
      <c r="D287" s="1"/>
    </row>
    <row r="288" spans="2:4" ht="15.75" customHeight="1">
      <c r="B288" s="1"/>
      <c r="C288" s="1"/>
      <c r="D288" s="1"/>
    </row>
    <row r="289" spans="2:4" ht="15.75" customHeight="1">
      <c r="B289" s="1"/>
      <c r="C289" s="1"/>
      <c r="D289" s="1"/>
    </row>
    <row r="290" spans="2:4" ht="15.75" customHeight="1">
      <c r="B290" s="1"/>
      <c r="C290" s="1"/>
      <c r="D290" s="1"/>
    </row>
    <row r="291" spans="2:4" ht="15.75" customHeight="1">
      <c r="B291" s="1"/>
      <c r="C291" s="1"/>
      <c r="D291" s="1"/>
    </row>
    <row r="292" spans="2:4" ht="15.75" customHeight="1">
      <c r="B292" s="1"/>
      <c r="C292" s="1"/>
      <c r="D292" s="1"/>
    </row>
    <row r="293" spans="2:4" ht="15.75" customHeight="1">
      <c r="B293" s="1"/>
      <c r="C293" s="1"/>
      <c r="D293" s="1"/>
    </row>
    <row r="294" spans="2:4" ht="15.75" customHeight="1">
      <c r="B294" s="1"/>
      <c r="C294" s="1"/>
      <c r="D294" s="1"/>
    </row>
    <row r="295" spans="2:4" ht="15.75" customHeight="1">
      <c r="B295" s="1"/>
      <c r="C295" s="1"/>
      <c r="D295" s="1"/>
    </row>
    <row r="296" spans="2:4" ht="15.75" customHeight="1">
      <c r="B296" s="1"/>
      <c r="C296" s="1"/>
      <c r="D296" s="1"/>
    </row>
    <row r="297" spans="2:4" ht="15.75" customHeight="1">
      <c r="B297" s="1"/>
      <c r="C297" s="1"/>
      <c r="D297" s="1"/>
    </row>
    <row r="298" spans="2:4" ht="15.75" customHeight="1">
      <c r="B298" s="1"/>
      <c r="C298" s="1"/>
      <c r="D298" s="1"/>
    </row>
    <row r="299" spans="2:4" ht="15.75" customHeight="1">
      <c r="B299" s="1"/>
      <c r="C299" s="1"/>
      <c r="D299" s="1"/>
    </row>
    <row r="300" spans="2:4" ht="15.75" customHeight="1">
      <c r="B300" s="1"/>
      <c r="C300" s="1"/>
      <c r="D300" s="1"/>
    </row>
    <row r="301" spans="2:4" ht="15.75" customHeight="1">
      <c r="B301" s="1"/>
      <c r="C301" s="1"/>
      <c r="D301" s="1"/>
    </row>
    <row r="302" spans="2:4" ht="15.75" customHeight="1">
      <c r="B302" s="1"/>
      <c r="C302" s="1"/>
      <c r="D302" s="1"/>
    </row>
    <row r="303" spans="2:4" ht="15.75" customHeight="1">
      <c r="B303" s="1"/>
      <c r="C303" s="1"/>
      <c r="D303" s="1"/>
    </row>
    <row r="304" spans="2:4" ht="15.75" customHeight="1">
      <c r="B304" s="1"/>
      <c r="C304" s="1"/>
      <c r="D304" s="1"/>
    </row>
    <row r="305" spans="2:4" ht="15.75" customHeight="1">
      <c r="B305" s="1"/>
      <c r="C305" s="1"/>
      <c r="D305" s="1"/>
    </row>
    <row r="306" spans="2:4" ht="15.75" customHeight="1">
      <c r="B306" s="1"/>
      <c r="C306" s="1"/>
      <c r="D306" s="1"/>
    </row>
    <row r="307" spans="2:4" ht="15.75" customHeight="1">
      <c r="B307" s="1"/>
      <c r="C307" s="1"/>
      <c r="D307" s="1"/>
    </row>
    <row r="308" spans="2:4" ht="15.75" customHeight="1">
      <c r="B308" s="1"/>
      <c r="C308" s="1"/>
      <c r="D308" s="1"/>
    </row>
    <row r="309" spans="2:4" ht="15.75" customHeight="1">
      <c r="B309" s="1"/>
      <c r="C309" s="1"/>
      <c r="D309" s="1"/>
    </row>
    <row r="310" spans="2:4" ht="15.75" customHeight="1">
      <c r="B310" s="1"/>
      <c r="C310" s="1"/>
      <c r="D310" s="1"/>
    </row>
    <row r="311" spans="2:4" ht="15.75" customHeight="1">
      <c r="B311" s="1"/>
      <c r="C311" s="1"/>
      <c r="D311" s="1"/>
    </row>
    <row r="312" spans="2:4" ht="15.75" customHeight="1">
      <c r="B312" s="1"/>
      <c r="C312" s="1"/>
      <c r="D312" s="1"/>
    </row>
    <row r="313" spans="2:4" ht="15.75" customHeight="1">
      <c r="B313" s="1"/>
      <c r="C313" s="1"/>
      <c r="D313" s="1"/>
    </row>
    <row r="314" spans="2:4" ht="15.75" customHeight="1">
      <c r="B314" s="1"/>
      <c r="C314" s="1"/>
      <c r="D314" s="1"/>
    </row>
    <row r="315" spans="2:4" ht="15.75" customHeight="1">
      <c r="B315" s="1"/>
      <c r="C315" s="1"/>
      <c r="D315" s="1"/>
    </row>
    <row r="316" spans="2:4" ht="15.75" customHeight="1">
      <c r="B316" s="1"/>
      <c r="C316" s="1"/>
      <c r="D316" s="1"/>
    </row>
    <row r="317" spans="2:4" ht="15.75" customHeight="1">
      <c r="B317" s="1"/>
      <c r="C317" s="1"/>
      <c r="D317" s="1"/>
    </row>
    <row r="318" spans="2:4" ht="15.75" customHeight="1">
      <c r="B318" s="1"/>
      <c r="C318" s="1"/>
      <c r="D318" s="1"/>
    </row>
    <row r="319" spans="2:4" ht="15.75" customHeight="1">
      <c r="B319" s="1"/>
      <c r="C319" s="1"/>
      <c r="D319" s="1"/>
    </row>
    <row r="320" spans="2:4" ht="15.75" customHeight="1">
      <c r="B320" s="1"/>
      <c r="C320" s="1"/>
      <c r="D320" s="1"/>
    </row>
    <row r="321" spans="2:4" ht="15.75" customHeight="1">
      <c r="B321" s="1"/>
      <c r="C321" s="1"/>
      <c r="D321" s="1"/>
    </row>
    <row r="322" spans="2:4" ht="15.75" customHeight="1">
      <c r="B322" s="1"/>
      <c r="C322" s="1"/>
      <c r="D322" s="1"/>
    </row>
    <row r="323" spans="2:4" ht="15.75" customHeight="1">
      <c r="B323" s="1"/>
      <c r="C323" s="1"/>
      <c r="D323" s="1"/>
    </row>
    <row r="324" spans="2:4" ht="15.75" customHeight="1">
      <c r="B324" s="1"/>
      <c r="C324" s="1"/>
      <c r="D324" s="1"/>
    </row>
    <row r="325" spans="2:4" ht="15.75" customHeight="1">
      <c r="B325" s="1"/>
      <c r="C325" s="1"/>
      <c r="D325" s="1"/>
    </row>
    <row r="326" spans="2:4" ht="15.75" customHeight="1">
      <c r="B326" s="1"/>
      <c r="C326" s="1"/>
      <c r="D326" s="1"/>
    </row>
    <row r="327" spans="2:4" ht="15.75" customHeight="1">
      <c r="B327" s="1"/>
      <c r="C327" s="1"/>
      <c r="D327" s="1"/>
    </row>
    <row r="328" spans="2:4" ht="15.75" customHeight="1">
      <c r="B328" s="1"/>
      <c r="C328" s="1"/>
      <c r="D328" s="1"/>
    </row>
    <row r="329" spans="2:4" ht="15.75" customHeight="1">
      <c r="B329" s="1"/>
      <c r="C329" s="1"/>
      <c r="D329" s="1"/>
    </row>
    <row r="330" spans="2:4" ht="15.75" customHeight="1">
      <c r="B330" s="1"/>
      <c r="C330" s="1"/>
      <c r="D330" s="1"/>
    </row>
    <row r="331" spans="2:4" ht="15.75" customHeight="1">
      <c r="B331" s="1"/>
      <c r="C331" s="1"/>
      <c r="D331" s="1"/>
    </row>
    <row r="332" spans="2:4" ht="15.75" customHeight="1">
      <c r="B332" s="1"/>
      <c r="C332" s="1"/>
      <c r="D332" s="1"/>
    </row>
    <row r="333" spans="2:4" ht="15.75" customHeight="1">
      <c r="B333" s="1"/>
      <c r="C333" s="1"/>
      <c r="D333" s="1"/>
    </row>
    <row r="334" spans="2:4" ht="15.75" customHeight="1">
      <c r="B334" s="1"/>
      <c r="C334" s="1"/>
      <c r="D334" s="1"/>
    </row>
    <row r="335" spans="2:4" ht="15.75" customHeight="1">
      <c r="B335" s="1"/>
      <c r="C335" s="1"/>
      <c r="D335" s="1"/>
    </row>
    <row r="336" spans="2:4" ht="15.75" customHeight="1">
      <c r="B336" s="1"/>
      <c r="C336" s="1"/>
      <c r="D336" s="1"/>
    </row>
    <row r="337" spans="2:4" ht="15.75" customHeight="1">
      <c r="B337" s="1"/>
      <c r="C337" s="1"/>
      <c r="D337" s="1"/>
    </row>
    <row r="338" spans="2:4" ht="15.75" customHeight="1">
      <c r="B338" s="1"/>
      <c r="C338" s="1"/>
      <c r="D338" s="1"/>
    </row>
    <row r="339" spans="2:4" ht="15.75" customHeight="1">
      <c r="B339" s="1"/>
      <c r="C339" s="1"/>
      <c r="D339" s="1"/>
    </row>
    <row r="340" spans="2:4" ht="15.75" customHeight="1">
      <c r="B340" s="1"/>
      <c r="C340" s="1"/>
      <c r="D340" s="1"/>
    </row>
    <row r="341" spans="2:4" ht="15.75" customHeight="1">
      <c r="B341" s="1"/>
      <c r="C341" s="1"/>
      <c r="D341" s="1"/>
    </row>
    <row r="342" spans="2:4" ht="15.75" customHeight="1">
      <c r="B342" s="1"/>
      <c r="C342" s="1"/>
      <c r="D342" s="1"/>
    </row>
    <row r="343" spans="2:4" ht="15.75" customHeight="1">
      <c r="B343" s="1"/>
      <c r="C343" s="1"/>
      <c r="D343" s="1"/>
    </row>
    <row r="344" spans="2:4" ht="15.75" customHeight="1">
      <c r="B344" s="1"/>
      <c r="C344" s="1"/>
      <c r="D344" s="1"/>
    </row>
    <row r="345" spans="2:4" ht="15.75" customHeight="1">
      <c r="B345" s="1"/>
      <c r="C345" s="1"/>
      <c r="D345" s="1"/>
    </row>
    <row r="346" spans="2:4" ht="15.75" customHeight="1">
      <c r="B346" s="1"/>
      <c r="C346" s="1"/>
      <c r="D346" s="1"/>
    </row>
    <row r="347" spans="2:4" ht="15.75" customHeight="1">
      <c r="B347" s="1"/>
      <c r="C347" s="1"/>
      <c r="D347" s="1"/>
    </row>
    <row r="348" spans="2:4" ht="15.75" customHeight="1">
      <c r="B348" s="1"/>
      <c r="C348" s="1"/>
      <c r="D348" s="1"/>
    </row>
    <row r="349" spans="2:4" ht="15.75" customHeight="1">
      <c r="B349" s="1"/>
      <c r="C349" s="1"/>
      <c r="D349" s="1"/>
    </row>
    <row r="350" spans="2:4" ht="15.75" customHeight="1">
      <c r="B350" s="1"/>
      <c r="C350" s="1"/>
      <c r="D350" s="1"/>
    </row>
    <row r="351" spans="2:4" ht="15.75" customHeight="1">
      <c r="B351" s="1"/>
      <c r="C351" s="1"/>
      <c r="D351" s="1"/>
    </row>
    <row r="352" spans="2:4" ht="15.75" customHeight="1">
      <c r="B352" s="1"/>
      <c r="C352" s="1"/>
      <c r="D352" s="1"/>
    </row>
    <row r="353" spans="2:4" ht="15.75" customHeight="1">
      <c r="B353" s="1"/>
      <c r="C353" s="1"/>
      <c r="D353" s="1"/>
    </row>
    <row r="354" spans="2:4" ht="15.75" customHeight="1">
      <c r="B354" s="1"/>
      <c r="C354" s="1"/>
      <c r="D354" s="1"/>
    </row>
    <row r="355" spans="2:4" ht="15.75" customHeight="1">
      <c r="B355" s="1"/>
      <c r="C355" s="1"/>
      <c r="D355" s="1"/>
    </row>
    <row r="356" spans="2:4" ht="15.75" customHeight="1">
      <c r="B356" s="1"/>
      <c r="C356" s="1"/>
      <c r="D356" s="1"/>
    </row>
    <row r="357" spans="2:4" ht="15.75" customHeight="1">
      <c r="B357" s="1"/>
      <c r="C357" s="1"/>
      <c r="D357" s="1"/>
    </row>
    <row r="358" spans="2:4" ht="15.75" customHeight="1">
      <c r="B358" s="1"/>
      <c r="C358" s="1"/>
      <c r="D358" s="1"/>
    </row>
    <row r="359" spans="2:4" ht="15.75" customHeight="1">
      <c r="B359" s="1"/>
      <c r="C359" s="1"/>
      <c r="D359" s="1"/>
    </row>
    <row r="360" spans="2:4" ht="15.75" customHeight="1">
      <c r="B360" s="1"/>
      <c r="C360" s="1"/>
      <c r="D360" s="1"/>
    </row>
    <row r="361" spans="2:4" ht="15.75" customHeight="1">
      <c r="B361" s="1"/>
      <c r="C361" s="1"/>
      <c r="D361" s="1"/>
    </row>
    <row r="362" spans="2:4" ht="15.75" customHeight="1">
      <c r="B362" s="1"/>
      <c r="C362" s="1"/>
      <c r="D362" s="1"/>
    </row>
    <row r="363" spans="2:4" ht="15.75" customHeight="1">
      <c r="B363" s="1"/>
      <c r="C363" s="1"/>
      <c r="D363" s="1"/>
    </row>
    <row r="364" spans="2:4" ht="15.75" customHeight="1">
      <c r="B364" s="1"/>
      <c r="C364" s="1"/>
      <c r="D364" s="1"/>
    </row>
    <row r="365" spans="2:4" ht="15.75" customHeight="1">
      <c r="B365" s="1"/>
      <c r="C365" s="1"/>
      <c r="D365" s="1"/>
    </row>
    <row r="366" spans="2:4" ht="15.75" customHeight="1">
      <c r="B366" s="1"/>
      <c r="C366" s="1"/>
      <c r="D366" s="1"/>
    </row>
    <row r="367" spans="2:4" ht="15.75" customHeight="1">
      <c r="B367" s="1"/>
      <c r="C367" s="1"/>
      <c r="D367" s="1"/>
    </row>
    <row r="368" spans="2:4" ht="15.75" customHeight="1">
      <c r="B368" s="1"/>
      <c r="C368" s="1"/>
      <c r="D368" s="1"/>
    </row>
    <row r="369" spans="2:4" ht="15.75" customHeight="1">
      <c r="B369" s="1"/>
      <c r="C369" s="1"/>
      <c r="D369" s="1"/>
    </row>
    <row r="370" spans="2:4" ht="15.75" customHeight="1">
      <c r="B370" s="1"/>
      <c r="C370" s="1"/>
      <c r="D370" s="1"/>
    </row>
    <row r="371" spans="2:4" ht="15.75" customHeight="1">
      <c r="B371" s="1"/>
      <c r="C371" s="1"/>
      <c r="D371" s="1"/>
    </row>
    <row r="372" spans="2:4" ht="15.75" customHeight="1">
      <c r="B372" s="1"/>
      <c r="C372" s="1"/>
      <c r="D372" s="1"/>
    </row>
    <row r="373" spans="2:4" ht="15.75" customHeight="1">
      <c r="B373" s="1"/>
      <c r="C373" s="1"/>
      <c r="D373" s="1"/>
    </row>
    <row r="374" spans="2:4" ht="15.75" customHeight="1">
      <c r="B374" s="1"/>
      <c r="C374" s="1"/>
      <c r="D374" s="1"/>
    </row>
    <row r="375" spans="2:4" ht="15.75" customHeight="1">
      <c r="B375" s="1"/>
      <c r="C375" s="1"/>
      <c r="D375" s="1"/>
    </row>
    <row r="376" spans="2:4" ht="15.75" customHeight="1">
      <c r="B376" s="1"/>
      <c r="C376" s="1"/>
      <c r="D376" s="1"/>
    </row>
    <row r="377" spans="2:4" ht="15.75" customHeight="1">
      <c r="B377" s="1"/>
      <c r="C377" s="1"/>
      <c r="D377" s="1"/>
    </row>
    <row r="378" spans="2:4" ht="15.75" customHeight="1">
      <c r="B378" s="1"/>
      <c r="C378" s="1"/>
      <c r="D378" s="1"/>
    </row>
    <row r="379" spans="2:4" ht="15.75" customHeight="1">
      <c r="B379" s="1"/>
      <c r="C379" s="1"/>
      <c r="D379" s="1"/>
    </row>
    <row r="380" spans="2:4" ht="15.75" customHeight="1">
      <c r="B380" s="1"/>
      <c r="C380" s="1"/>
      <c r="D380" s="1"/>
    </row>
    <row r="381" spans="2:4" ht="15.75" customHeight="1">
      <c r="B381" s="1"/>
      <c r="C381" s="1"/>
      <c r="D381" s="1"/>
    </row>
    <row r="382" spans="2:4" ht="15.75" customHeight="1">
      <c r="B382" s="1"/>
      <c r="C382" s="1"/>
      <c r="D382" s="1"/>
    </row>
    <row r="383" spans="2:4" ht="15.75" customHeight="1">
      <c r="B383" s="1"/>
      <c r="C383" s="1"/>
      <c r="D383" s="1"/>
    </row>
    <row r="384" spans="2:4" ht="15.75" customHeight="1">
      <c r="B384" s="1"/>
      <c r="C384" s="1"/>
      <c r="D384" s="1"/>
    </row>
    <row r="385" spans="2:4" ht="15.75" customHeight="1">
      <c r="B385" s="1"/>
      <c r="C385" s="1"/>
      <c r="D385" s="1"/>
    </row>
    <row r="386" spans="2:4" ht="15.75" customHeight="1">
      <c r="B386" s="1"/>
      <c r="C386" s="1"/>
      <c r="D386" s="1"/>
    </row>
    <row r="387" spans="2:4" ht="15.75" customHeight="1">
      <c r="B387" s="1"/>
      <c r="C387" s="1"/>
      <c r="D387" s="1"/>
    </row>
    <row r="388" spans="2:4" ht="15.75" customHeight="1">
      <c r="B388" s="1"/>
      <c r="C388" s="1"/>
      <c r="D388" s="1"/>
    </row>
    <row r="389" spans="2:4" ht="15.75" customHeight="1">
      <c r="B389" s="1"/>
      <c r="C389" s="1"/>
      <c r="D389" s="1"/>
    </row>
    <row r="390" spans="2:4" ht="15.75" customHeight="1">
      <c r="B390" s="1"/>
      <c r="C390" s="1"/>
      <c r="D390" s="1"/>
    </row>
    <row r="391" spans="2:4" ht="15.75" customHeight="1">
      <c r="B391" s="1"/>
      <c r="C391" s="1"/>
      <c r="D391" s="1"/>
    </row>
    <row r="392" spans="2:4" ht="15.75" customHeight="1">
      <c r="B392" s="1"/>
      <c r="C392" s="1"/>
      <c r="D392" s="1"/>
    </row>
    <row r="393" spans="2:4" ht="15.75" customHeight="1">
      <c r="B393" s="1"/>
      <c r="C393" s="1"/>
      <c r="D393" s="1"/>
    </row>
    <row r="394" spans="2:4" ht="15.75" customHeight="1">
      <c r="B394" s="1"/>
      <c r="C394" s="1"/>
      <c r="D394" s="1"/>
    </row>
    <row r="395" spans="2:4" ht="15.75" customHeight="1">
      <c r="B395" s="1"/>
      <c r="C395" s="1"/>
      <c r="D395" s="1"/>
    </row>
    <row r="396" spans="2:4" ht="15.75" customHeight="1">
      <c r="B396" s="1"/>
      <c r="C396" s="1"/>
      <c r="D396" s="1"/>
    </row>
    <row r="397" spans="2:4" ht="15.75" customHeight="1">
      <c r="B397" s="1"/>
      <c r="C397" s="1"/>
      <c r="D397" s="1"/>
    </row>
    <row r="398" spans="2:4" ht="15.75" customHeight="1">
      <c r="B398" s="1"/>
      <c r="C398" s="1"/>
      <c r="D398" s="1"/>
    </row>
    <row r="399" spans="2:4" ht="15.75" customHeight="1">
      <c r="B399" s="1"/>
      <c r="C399" s="1"/>
      <c r="D399" s="1"/>
    </row>
    <row r="400" spans="2:4" ht="15.75" customHeight="1">
      <c r="B400" s="1"/>
      <c r="C400" s="1"/>
      <c r="D400" s="1"/>
    </row>
    <row r="401" spans="2:4" ht="15.75" customHeight="1">
      <c r="B401" s="1"/>
      <c r="C401" s="1"/>
      <c r="D401" s="1"/>
    </row>
    <row r="402" spans="2:4" ht="15.75" customHeight="1">
      <c r="B402" s="1"/>
      <c r="C402" s="1"/>
      <c r="D402" s="1"/>
    </row>
    <row r="403" spans="2:4" ht="15.75" customHeight="1">
      <c r="B403" s="1"/>
      <c r="C403" s="1"/>
      <c r="D403" s="1"/>
    </row>
    <row r="404" spans="2:4" ht="15.75" customHeight="1">
      <c r="B404" s="1"/>
      <c r="C404" s="1"/>
      <c r="D404" s="1"/>
    </row>
    <row r="405" spans="2:4" ht="15.75" customHeight="1">
      <c r="B405" s="1"/>
      <c r="C405" s="1"/>
      <c r="D405" s="1"/>
    </row>
    <row r="406" spans="2:4" ht="15.75" customHeight="1">
      <c r="B406" s="1"/>
      <c r="C406" s="1"/>
      <c r="D406" s="1"/>
    </row>
    <row r="407" spans="2:4" ht="15.75" customHeight="1">
      <c r="B407" s="1"/>
      <c r="C407" s="1"/>
      <c r="D407" s="1"/>
    </row>
    <row r="408" spans="2:4" ht="15.75" customHeight="1">
      <c r="B408" s="1"/>
      <c r="C408" s="1"/>
      <c r="D408" s="1"/>
    </row>
    <row r="409" spans="2:4" ht="15.75" customHeight="1">
      <c r="B409" s="1"/>
      <c r="C409" s="1"/>
      <c r="D409" s="1"/>
    </row>
    <row r="410" spans="2:4" ht="15.75" customHeight="1">
      <c r="B410" s="1"/>
      <c r="C410" s="1"/>
      <c r="D410" s="1"/>
    </row>
    <row r="411" spans="2:4" ht="15.75" customHeight="1">
      <c r="B411" s="1"/>
      <c r="C411" s="1"/>
      <c r="D411" s="1"/>
    </row>
    <row r="412" spans="2:4" ht="15.75" customHeight="1">
      <c r="B412" s="1"/>
      <c r="C412" s="1"/>
      <c r="D412" s="1"/>
    </row>
    <row r="413" spans="2:4" ht="15.75" customHeight="1">
      <c r="B413" s="1"/>
      <c r="C413" s="1"/>
      <c r="D413" s="1"/>
    </row>
    <row r="414" spans="2:4" ht="15.75" customHeight="1">
      <c r="B414" s="1"/>
      <c r="C414" s="1"/>
      <c r="D414" s="1"/>
    </row>
    <row r="415" spans="2:4" ht="15.75" customHeight="1">
      <c r="B415" s="1"/>
      <c r="C415" s="1"/>
      <c r="D415" s="1"/>
    </row>
    <row r="416" spans="2:4" ht="15.75" customHeight="1">
      <c r="B416" s="1"/>
      <c r="C416" s="1"/>
      <c r="D416" s="1"/>
    </row>
    <row r="417" spans="2:4" ht="15.75" customHeight="1">
      <c r="B417" s="1"/>
      <c r="C417" s="1"/>
      <c r="D417" s="1"/>
    </row>
    <row r="418" spans="2:4" ht="15.75" customHeight="1">
      <c r="B418" s="1"/>
      <c r="C418" s="1"/>
      <c r="D418" s="1"/>
    </row>
    <row r="419" spans="2:4" ht="15.75" customHeight="1">
      <c r="B419" s="1"/>
      <c r="C419" s="1"/>
      <c r="D419" s="1"/>
    </row>
    <row r="420" spans="2:4" ht="15.75" customHeight="1">
      <c r="B420" s="1"/>
      <c r="C420" s="1"/>
      <c r="D420" s="1"/>
    </row>
    <row r="421" spans="2:4" ht="15.75" customHeight="1">
      <c r="B421" s="1"/>
      <c r="C421" s="1"/>
      <c r="D421" s="1"/>
    </row>
    <row r="422" spans="2:4" ht="15.75" customHeight="1">
      <c r="B422" s="1"/>
      <c r="C422" s="1"/>
      <c r="D422" s="1"/>
    </row>
    <row r="423" spans="2:4" ht="15.75" customHeight="1">
      <c r="B423" s="1"/>
      <c r="C423" s="1"/>
      <c r="D423" s="1"/>
    </row>
    <row r="424" spans="2:4" ht="15.75" customHeight="1">
      <c r="B424" s="1"/>
      <c r="C424" s="1"/>
      <c r="D424" s="1"/>
    </row>
    <row r="425" spans="2:4" ht="15.75" customHeight="1">
      <c r="B425" s="1"/>
      <c r="C425" s="1"/>
      <c r="D425" s="1"/>
    </row>
    <row r="426" spans="2:4" ht="15.75" customHeight="1">
      <c r="B426" s="1"/>
      <c r="C426" s="1"/>
      <c r="D426" s="1"/>
    </row>
    <row r="427" spans="2:4" ht="15.75" customHeight="1">
      <c r="B427" s="1"/>
      <c r="C427" s="1"/>
      <c r="D427" s="1"/>
    </row>
    <row r="428" spans="2:4" ht="15.75" customHeight="1">
      <c r="B428" s="1"/>
      <c r="C428" s="1"/>
      <c r="D428" s="1"/>
    </row>
    <row r="429" spans="2:4" ht="15.75" customHeight="1">
      <c r="B429" s="1"/>
      <c r="C429" s="1"/>
      <c r="D429" s="1"/>
    </row>
    <row r="430" spans="2:4" ht="15.75" customHeight="1">
      <c r="B430" s="1"/>
      <c r="C430" s="1"/>
      <c r="D430" s="1"/>
    </row>
    <row r="431" spans="2:4" ht="15.75" customHeight="1">
      <c r="B431" s="1"/>
      <c r="C431" s="1"/>
      <c r="D431" s="1"/>
    </row>
    <row r="432" spans="2:4" ht="15.75" customHeight="1">
      <c r="B432" s="1"/>
      <c r="C432" s="1"/>
      <c r="D432" s="1"/>
    </row>
    <row r="433" spans="2:4" ht="15.75" customHeight="1">
      <c r="B433" s="1"/>
      <c r="C433" s="1"/>
      <c r="D433" s="1"/>
    </row>
    <row r="434" spans="2:4" ht="15.75" customHeight="1">
      <c r="B434" s="1"/>
      <c r="C434" s="1"/>
      <c r="D434" s="1"/>
    </row>
    <row r="435" spans="2:4" ht="15.75" customHeight="1">
      <c r="B435" s="1"/>
      <c r="C435" s="1"/>
      <c r="D435" s="1"/>
    </row>
    <row r="436" spans="2:4" ht="15.75" customHeight="1">
      <c r="B436" s="1"/>
      <c r="C436" s="1"/>
      <c r="D436" s="1"/>
    </row>
    <row r="437" spans="2:4" ht="15.75" customHeight="1">
      <c r="B437" s="1"/>
      <c r="C437" s="1"/>
      <c r="D437" s="1"/>
    </row>
    <row r="438" spans="2:4" ht="15.75" customHeight="1">
      <c r="B438" s="1"/>
      <c r="C438" s="1"/>
      <c r="D438" s="1"/>
    </row>
    <row r="439" spans="2:4" ht="15.75" customHeight="1">
      <c r="B439" s="1"/>
      <c r="C439" s="1"/>
      <c r="D439" s="1"/>
    </row>
    <row r="440" spans="2:4" ht="15.75" customHeight="1">
      <c r="B440" s="1"/>
      <c r="C440" s="1"/>
      <c r="D440" s="1"/>
    </row>
    <row r="441" spans="2:4" ht="15.75" customHeight="1">
      <c r="B441" s="1"/>
      <c r="C441" s="1"/>
      <c r="D441" s="1"/>
    </row>
    <row r="442" spans="2:4" ht="15.75" customHeight="1">
      <c r="B442" s="1"/>
      <c r="C442" s="1"/>
      <c r="D442" s="1"/>
    </row>
    <row r="443" spans="2:4" ht="15.75" customHeight="1">
      <c r="B443" s="1"/>
      <c r="C443" s="1"/>
      <c r="D443" s="1"/>
    </row>
    <row r="444" spans="2:4" ht="15.75" customHeight="1">
      <c r="B444" s="1"/>
      <c r="C444" s="1"/>
      <c r="D444" s="1"/>
    </row>
    <row r="445" spans="2:4" ht="15.75" customHeight="1">
      <c r="B445" s="1"/>
      <c r="C445" s="1"/>
      <c r="D445" s="1"/>
    </row>
    <row r="446" spans="2:4" ht="15.75" customHeight="1">
      <c r="B446" s="1"/>
      <c r="C446" s="1"/>
      <c r="D446" s="1"/>
    </row>
    <row r="447" spans="2:4" ht="15.75" customHeight="1">
      <c r="B447" s="1"/>
      <c r="C447" s="1"/>
      <c r="D447" s="1"/>
    </row>
    <row r="448" spans="2:4" ht="15.75" customHeight="1">
      <c r="B448" s="1"/>
      <c r="C448" s="1"/>
      <c r="D448" s="1"/>
    </row>
    <row r="449" spans="2:4" ht="15.75" customHeight="1">
      <c r="B449" s="1"/>
      <c r="C449" s="1"/>
      <c r="D449" s="1"/>
    </row>
    <row r="450" spans="2:4" ht="15.75" customHeight="1">
      <c r="B450" s="1"/>
      <c r="C450" s="1"/>
      <c r="D450" s="1"/>
    </row>
    <row r="451" spans="2:4" ht="15.75" customHeight="1">
      <c r="B451" s="1"/>
      <c r="C451" s="1"/>
      <c r="D451" s="1"/>
    </row>
    <row r="452" spans="2:4" ht="15.75" customHeight="1">
      <c r="B452" s="1"/>
      <c r="C452" s="1"/>
      <c r="D452" s="1"/>
    </row>
    <row r="453" spans="2:4" ht="15.75" customHeight="1">
      <c r="B453" s="1"/>
      <c r="C453" s="1"/>
      <c r="D453" s="1"/>
    </row>
    <row r="454" spans="2:4" ht="15.75" customHeight="1">
      <c r="B454" s="1"/>
      <c r="C454" s="1"/>
      <c r="D454" s="1"/>
    </row>
    <row r="455" spans="2:4" ht="15.75" customHeight="1">
      <c r="B455" s="1"/>
      <c r="C455" s="1"/>
      <c r="D455" s="1"/>
    </row>
    <row r="456" spans="2:4" ht="15.75" customHeight="1">
      <c r="B456" s="1"/>
      <c r="C456" s="1"/>
      <c r="D456" s="1"/>
    </row>
    <row r="457" spans="2:4" ht="15.75" customHeight="1">
      <c r="B457" s="1"/>
      <c r="C457" s="1"/>
      <c r="D457" s="1"/>
    </row>
    <row r="458" spans="2:4" ht="15.75" customHeight="1">
      <c r="B458" s="1"/>
      <c r="C458" s="1"/>
      <c r="D458" s="1"/>
    </row>
    <row r="459" spans="2:4" ht="15.75" customHeight="1">
      <c r="B459" s="1"/>
      <c r="C459" s="1"/>
      <c r="D459" s="1"/>
    </row>
    <row r="460" spans="2:4" ht="15.75" customHeight="1">
      <c r="B460" s="1"/>
      <c r="C460" s="1"/>
      <c r="D460" s="1"/>
    </row>
    <row r="461" spans="2:4" ht="15.75" customHeight="1">
      <c r="B461" s="1"/>
      <c r="C461" s="1"/>
      <c r="D461" s="1"/>
    </row>
    <row r="462" spans="2:4" ht="15.75" customHeight="1">
      <c r="B462" s="1"/>
      <c r="C462" s="1"/>
      <c r="D462" s="1"/>
    </row>
    <row r="463" spans="2:4" ht="15.75" customHeight="1">
      <c r="B463" s="1"/>
      <c r="C463" s="1"/>
      <c r="D463" s="1"/>
    </row>
    <row r="464" spans="2:4" ht="15.75" customHeight="1">
      <c r="B464" s="1"/>
      <c r="C464" s="1"/>
      <c r="D464" s="1"/>
    </row>
    <row r="465" spans="2:4" ht="15.75" customHeight="1">
      <c r="B465" s="1"/>
      <c r="C465" s="1"/>
      <c r="D465" s="1"/>
    </row>
    <row r="466" spans="2:4" ht="15.75" customHeight="1">
      <c r="B466" s="1"/>
      <c r="C466" s="1"/>
      <c r="D466" s="1"/>
    </row>
    <row r="467" spans="2:4" ht="15.75" customHeight="1">
      <c r="B467" s="1"/>
      <c r="C467" s="1"/>
      <c r="D467" s="1"/>
    </row>
    <row r="468" spans="2:4" ht="15.75" customHeight="1">
      <c r="B468" s="1"/>
      <c r="C468" s="1"/>
      <c r="D468" s="1"/>
    </row>
    <row r="469" spans="2:4" ht="15.75" customHeight="1">
      <c r="B469" s="1"/>
      <c r="C469" s="1"/>
      <c r="D469" s="1"/>
    </row>
    <row r="470" spans="2:4" ht="15.75" customHeight="1">
      <c r="B470" s="1"/>
      <c r="C470" s="1"/>
      <c r="D470" s="1"/>
    </row>
    <row r="471" spans="2:4" ht="15.75" customHeight="1">
      <c r="B471" s="1"/>
      <c r="C471" s="1"/>
      <c r="D471" s="1"/>
    </row>
    <row r="472" spans="2:4" ht="15.75" customHeight="1">
      <c r="B472" s="1"/>
      <c r="C472" s="1"/>
      <c r="D472" s="1"/>
    </row>
    <row r="473" spans="2:4" ht="15.75" customHeight="1">
      <c r="B473" s="1"/>
      <c r="C473" s="1"/>
      <c r="D473" s="1"/>
    </row>
    <row r="474" spans="2:4" ht="15.75" customHeight="1">
      <c r="B474" s="1"/>
      <c r="C474" s="1"/>
      <c r="D474" s="1"/>
    </row>
    <row r="475" spans="2:4" ht="15.75" customHeight="1">
      <c r="B475" s="1"/>
      <c r="C475" s="1"/>
      <c r="D475" s="1"/>
    </row>
    <row r="476" spans="2:4" ht="15.75" customHeight="1">
      <c r="B476" s="1"/>
      <c r="C476" s="1"/>
      <c r="D476" s="1"/>
    </row>
    <row r="477" spans="2:4" ht="15.75" customHeight="1">
      <c r="B477" s="1"/>
      <c r="C477" s="1"/>
      <c r="D477" s="1"/>
    </row>
    <row r="478" spans="2:4" ht="15.75" customHeight="1">
      <c r="B478" s="1"/>
      <c r="C478" s="1"/>
      <c r="D478" s="1"/>
    </row>
    <row r="479" spans="2:4" ht="15.75" customHeight="1">
      <c r="B479" s="1"/>
      <c r="C479" s="1"/>
      <c r="D479" s="1"/>
    </row>
    <row r="480" spans="2:4" ht="15.75" customHeight="1">
      <c r="B480" s="1"/>
      <c r="C480" s="1"/>
      <c r="D480" s="1"/>
    </row>
    <row r="481" spans="2:4" ht="15.75" customHeight="1">
      <c r="B481" s="1"/>
      <c r="C481" s="1"/>
      <c r="D481" s="1"/>
    </row>
    <row r="482" spans="2:4" ht="15.75" customHeight="1">
      <c r="B482" s="1"/>
      <c r="C482" s="1"/>
      <c r="D482" s="1"/>
    </row>
    <row r="483" spans="2:4" ht="15.75" customHeight="1">
      <c r="B483" s="1"/>
      <c r="C483" s="1"/>
      <c r="D483" s="1"/>
    </row>
    <row r="484" spans="2:4" ht="15.75" customHeight="1">
      <c r="B484" s="1"/>
      <c r="C484" s="1"/>
      <c r="D484" s="1"/>
    </row>
    <row r="485" spans="2:4" ht="15.75" customHeight="1">
      <c r="B485" s="1"/>
      <c r="C485" s="1"/>
      <c r="D485" s="1"/>
    </row>
    <row r="486" spans="2:4" ht="15.75" customHeight="1">
      <c r="B486" s="1"/>
      <c r="C486" s="1"/>
      <c r="D486" s="1"/>
    </row>
    <row r="487" spans="2:4" ht="15.75" customHeight="1">
      <c r="B487" s="1"/>
      <c r="C487" s="1"/>
      <c r="D487" s="1"/>
    </row>
    <row r="488" spans="2:4" ht="15.75" customHeight="1">
      <c r="B488" s="1"/>
      <c r="C488" s="1"/>
      <c r="D488" s="1"/>
    </row>
    <row r="489" spans="2:4" ht="15.75" customHeight="1">
      <c r="B489" s="1"/>
      <c r="C489" s="1"/>
      <c r="D489" s="1"/>
    </row>
    <row r="490" spans="2:4" ht="15.75" customHeight="1">
      <c r="B490" s="1"/>
      <c r="C490" s="1"/>
      <c r="D490" s="1"/>
    </row>
    <row r="491" spans="2:4" ht="15.75" customHeight="1">
      <c r="B491" s="1"/>
      <c r="C491" s="1"/>
      <c r="D491" s="1"/>
    </row>
    <row r="492" spans="2:4" ht="15.75" customHeight="1">
      <c r="B492" s="1"/>
      <c r="C492" s="1"/>
      <c r="D492" s="1"/>
    </row>
    <row r="493" spans="2:4" ht="15.75" customHeight="1">
      <c r="B493" s="1"/>
      <c r="C493" s="1"/>
      <c r="D493" s="1"/>
    </row>
    <row r="494" spans="2:4" ht="15.75" customHeight="1">
      <c r="B494" s="1"/>
      <c r="C494" s="1"/>
      <c r="D494" s="1"/>
    </row>
    <row r="495" spans="2:4" ht="15.75" customHeight="1">
      <c r="B495" s="1"/>
      <c r="C495" s="1"/>
      <c r="D495" s="1"/>
    </row>
    <row r="496" spans="2:4" ht="15.75" customHeight="1">
      <c r="B496" s="1"/>
      <c r="C496" s="1"/>
      <c r="D496" s="1"/>
    </row>
    <row r="497" spans="2:4" ht="15.75" customHeight="1">
      <c r="B497" s="1"/>
      <c r="C497" s="1"/>
      <c r="D497" s="1"/>
    </row>
    <row r="498" spans="2:4" ht="15.75" customHeight="1">
      <c r="B498" s="1"/>
      <c r="C498" s="1"/>
      <c r="D498" s="1"/>
    </row>
    <row r="499" spans="2:4" ht="15.75" customHeight="1">
      <c r="B499" s="1"/>
      <c r="C499" s="1"/>
      <c r="D499" s="1"/>
    </row>
    <row r="500" spans="2:4" ht="15.75" customHeight="1">
      <c r="B500" s="1"/>
      <c r="C500" s="1"/>
      <c r="D500" s="1"/>
    </row>
    <row r="501" spans="2:4" ht="15.75" customHeight="1">
      <c r="B501" s="1"/>
      <c r="C501" s="1"/>
      <c r="D501" s="1"/>
    </row>
    <row r="502" spans="2:4" ht="15.75" customHeight="1">
      <c r="B502" s="1"/>
      <c r="C502" s="1"/>
      <c r="D502" s="1"/>
    </row>
    <row r="503" spans="2:4" ht="15.75" customHeight="1">
      <c r="B503" s="1"/>
      <c r="C503" s="1"/>
      <c r="D503" s="1"/>
    </row>
    <row r="504" spans="2:4" ht="15.75" customHeight="1">
      <c r="B504" s="1"/>
      <c r="C504" s="1"/>
      <c r="D504" s="1"/>
    </row>
    <row r="505" spans="2:4" ht="15.75" customHeight="1">
      <c r="B505" s="1"/>
      <c r="C505" s="1"/>
      <c r="D505" s="1"/>
    </row>
    <row r="506" spans="2:4" ht="15.75" customHeight="1">
      <c r="B506" s="1"/>
      <c r="C506" s="1"/>
      <c r="D506" s="1"/>
    </row>
    <row r="507" spans="2:4" ht="15.75" customHeight="1">
      <c r="B507" s="1"/>
      <c r="C507" s="1"/>
      <c r="D507" s="1"/>
    </row>
    <row r="508" spans="2:4" ht="15.75" customHeight="1">
      <c r="B508" s="1"/>
      <c r="C508" s="1"/>
      <c r="D508" s="1"/>
    </row>
    <row r="509" spans="2:4" ht="15.75" customHeight="1">
      <c r="B509" s="1"/>
      <c r="C509" s="1"/>
      <c r="D509" s="1"/>
    </row>
    <row r="510" spans="2:4" ht="15.75" customHeight="1">
      <c r="B510" s="1"/>
      <c r="C510" s="1"/>
      <c r="D510" s="1"/>
    </row>
    <row r="511" spans="2:4" ht="15.75" customHeight="1">
      <c r="B511" s="1"/>
      <c r="C511" s="1"/>
      <c r="D511" s="1"/>
    </row>
    <row r="512" spans="2:4" ht="15.75" customHeight="1">
      <c r="B512" s="1"/>
      <c r="C512" s="1"/>
      <c r="D512" s="1"/>
    </row>
    <row r="513" spans="2:4" ht="15.75" customHeight="1">
      <c r="B513" s="1"/>
      <c r="C513" s="1"/>
      <c r="D513" s="1"/>
    </row>
    <row r="514" spans="2:4" ht="15.75" customHeight="1">
      <c r="B514" s="1"/>
      <c r="C514" s="1"/>
      <c r="D514" s="1"/>
    </row>
    <row r="515" spans="2:4" ht="15.75" customHeight="1">
      <c r="B515" s="1"/>
      <c r="C515" s="1"/>
      <c r="D515" s="1"/>
    </row>
    <row r="516" spans="2:4" ht="15.75" customHeight="1">
      <c r="B516" s="1"/>
      <c r="C516" s="1"/>
      <c r="D516" s="1"/>
    </row>
    <row r="517" spans="2:4" ht="15.75" customHeight="1">
      <c r="B517" s="1"/>
      <c r="C517" s="1"/>
      <c r="D517" s="1"/>
    </row>
    <row r="518" spans="2:4" ht="15.75" customHeight="1">
      <c r="B518" s="1"/>
      <c r="C518" s="1"/>
      <c r="D518" s="1"/>
    </row>
    <row r="519" spans="2:4" ht="15.75" customHeight="1">
      <c r="B519" s="1"/>
      <c r="C519" s="1"/>
      <c r="D519" s="1"/>
    </row>
    <row r="520" spans="2:4" ht="15.75" customHeight="1">
      <c r="B520" s="1"/>
      <c r="C520" s="1"/>
      <c r="D520" s="1"/>
    </row>
    <row r="521" spans="2:4" ht="15.75" customHeight="1">
      <c r="B521" s="1"/>
      <c r="C521" s="1"/>
      <c r="D521" s="1"/>
    </row>
    <row r="522" spans="2:4" ht="15.75" customHeight="1">
      <c r="B522" s="1"/>
      <c r="C522" s="1"/>
      <c r="D522" s="1"/>
    </row>
    <row r="523" spans="2:4" ht="15.75" customHeight="1">
      <c r="B523" s="1"/>
      <c r="C523" s="1"/>
      <c r="D523" s="1"/>
    </row>
    <row r="524" spans="2:4" ht="15.75" customHeight="1">
      <c r="B524" s="1"/>
      <c r="C524" s="1"/>
      <c r="D524" s="1"/>
    </row>
    <row r="525" spans="2:4" ht="15.75" customHeight="1">
      <c r="B525" s="1"/>
      <c r="C525" s="1"/>
      <c r="D525" s="1"/>
    </row>
    <row r="526" spans="2:4" ht="15.75" customHeight="1">
      <c r="B526" s="1"/>
      <c r="C526" s="1"/>
      <c r="D526" s="1"/>
    </row>
    <row r="527" spans="2:4" ht="15.75" customHeight="1">
      <c r="B527" s="1"/>
      <c r="C527" s="1"/>
      <c r="D527" s="1"/>
    </row>
    <row r="528" spans="2:4" ht="15.75" customHeight="1">
      <c r="B528" s="1"/>
      <c r="C528" s="1"/>
      <c r="D528" s="1"/>
    </row>
    <row r="529" spans="2:4" ht="15.75" customHeight="1">
      <c r="B529" s="1"/>
      <c r="C529" s="1"/>
      <c r="D529" s="1"/>
    </row>
    <row r="530" spans="2:4" ht="15.75" customHeight="1">
      <c r="B530" s="1"/>
      <c r="C530" s="1"/>
      <c r="D530" s="1"/>
    </row>
    <row r="531" spans="2:4" ht="15.75" customHeight="1">
      <c r="B531" s="1"/>
      <c r="C531" s="1"/>
      <c r="D531" s="1"/>
    </row>
    <row r="532" spans="2:4" ht="15.75" customHeight="1">
      <c r="B532" s="1"/>
      <c r="C532" s="1"/>
      <c r="D532" s="1"/>
    </row>
    <row r="533" spans="2:4" ht="15.75" customHeight="1">
      <c r="B533" s="1"/>
      <c r="C533" s="1"/>
      <c r="D533" s="1"/>
    </row>
    <row r="534" spans="2:4" ht="15.75" customHeight="1">
      <c r="B534" s="1"/>
      <c r="C534" s="1"/>
      <c r="D534" s="1"/>
    </row>
    <row r="535" spans="2:4" ht="15.75" customHeight="1">
      <c r="B535" s="1"/>
      <c r="C535" s="1"/>
      <c r="D535" s="1"/>
    </row>
    <row r="536" spans="2:4" ht="15.75" customHeight="1">
      <c r="B536" s="1"/>
      <c r="C536" s="1"/>
      <c r="D536" s="1"/>
    </row>
    <row r="537" spans="2:4" ht="15.75" customHeight="1">
      <c r="B537" s="1"/>
      <c r="C537" s="1"/>
      <c r="D537" s="1"/>
    </row>
    <row r="538" spans="2:4" ht="15.75" customHeight="1">
      <c r="B538" s="1"/>
      <c r="C538" s="1"/>
      <c r="D538" s="1"/>
    </row>
    <row r="539" spans="2:4" ht="15.75" customHeight="1">
      <c r="B539" s="1"/>
      <c r="C539" s="1"/>
      <c r="D539" s="1"/>
    </row>
    <row r="540" spans="2:4" ht="15.75" customHeight="1">
      <c r="B540" s="1"/>
      <c r="C540" s="1"/>
      <c r="D540" s="1"/>
    </row>
    <row r="541" spans="2:4" ht="15.75" customHeight="1">
      <c r="B541" s="1"/>
      <c r="C541" s="1"/>
      <c r="D541" s="1"/>
    </row>
    <row r="542" spans="2:4" ht="15.75" customHeight="1">
      <c r="B542" s="1"/>
      <c r="C542" s="1"/>
      <c r="D542" s="1"/>
    </row>
    <row r="543" spans="2:4" ht="15.75" customHeight="1">
      <c r="B543" s="1"/>
      <c r="C543" s="1"/>
      <c r="D543" s="1"/>
    </row>
    <row r="544" spans="2:4" ht="15.75" customHeight="1">
      <c r="B544" s="1"/>
      <c r="C544" s="1"/>
      <c r="D544" s="1"/>
    </row>
    <row r="545" spans="2:4" ht="15.75" customHeight="1">
      <c r="B545" s="1"/>
      <c r="C545" s="1"/>
      <c r="D545" s="1"/>
    </row>
    <row r="546" spans="2:4" ht="15.75" customHeight="1">
      <c r="B546" s="1"/>
      <c r="C546" s="1"/>
      <c r="D546" s="1"/>
    </row>
    <row r="547" spans="2:4" ht="15.75" customHeight="1">
      <c r="B547" s="1"/>
      <c r="C547" s="1"/>
      <c r="D547" s="1"/>
    </row>
    <row r="548" spans="2:4" ht="15.75" customHeight="1">
      <c r="B548" s="1"/>
      <c r="C548" s="1"/>
      <c r="D548" s="1"/>
    </row>
    <row r="549" spans="2:4" ht="15.75" customHeight="1">
      <c r="B549" s="1"/>
      <c r="C549" s="1"/>
      <c r="D549" s="1"/>
    </row>
    <row r="550" spans="2:4" ht="15.75" customHeight="1">
      <c r="B550" s="1"/>
      <c r="C550" s="1"/>
      <c r="D550" s="1"/>
    </row>
    <row r="551" spans="2:4" ht="15.75" customHeight="1">
      <c r="B551" s="1"/>
      <c r="C551" s="1"/>
      <c r="D551" s="1"/>
    </row>
    <row r="552" spans="2:4" ht="15.75" customHeight="1">
      <c r="B552" s="1"/>
      <c r="C552" s="1"/>
      <c r="D552" s="1"/>
    </row>
    <row r="553" spans="2:4" ht="15.75" customHeight="1">
      <c r="B553" s="1"/>
      <c r="C553" s="1"/>
      <c r="D553" s="1"/>
    </row>
    <row r="554" spans="2:4" ht="15.75" customHeight="1">
      <c r="B554" s="1"/>
      <c r="C554" s="1"/>
      <c r="D554" s="1"/>
    </row>
    <row r="555" spans="2:4" ht="15.75" customHeight="1">
      <c r="B555" s="1"/>
      <c r="C555" s="1"/>
      <c r="D555" s="1"/>
    </row>
    <row r="556" spans="2:4" ht="15.75" customHeight="1">
      <c r="B556" s="1"/>
      <c r="C556" s="1"/>
      <c r="D556" s="1"/>
    </row>
    <row r="557" spans="2:4" ht="15.75" customHeight="1">
      <c r="B557" s="1"/>
      <c r="C557" s="1"/>
      <c r="D557" s="1"/>
    </row>
    <row r="558" spans="2:4" ht="15.75" customHeight="1">
      <c r="B558" s="1"/>
      <c r="C558" s="1"/>
      <c r="D558" s="1"/>
    </row>
    <row r="559" spans="2:4" ht="15.75" customHeight="1">
      <c r="B559" s="1"/>
      <c r="C559" s="1"/>
      <c r="D559" s="1"/>
    </row>
    <row r="560" spans="2:4" ht="15.75" customHeight="1">
      <c r="B560" s="1"/>
      <c r="C560" s="1"/>
      <c r="D560" s="1"/>
    </row>
    <row r="561" spans="2:4" ht="15.75" customHeight="1">
      <c r="B561" s="1"/>
      <c r="C561" s="1"/>
      <c r="D561" s="1"/>
    </row>
    <row r="562" spans="2:4" ht="15.75" customHeight="1">
      <c r="B562" s="1"/>
      <c r="C562" s="1"/>
      <c r="D562" s="1"/>
    </row>
    <row r="563" spans="2:4" ht="15.75" customHeight="1">
      <c r="B563" s="1"/>
      <c r="C563" s="1"/>
      <c r="D563" s="1"/>
    </row>
    <row r="564" spans="2:4" ht="15.75" customHeight="1">
      <c r="B564" s="1"/>
      <c r="C564" s="1"/>
      <c r="D564" s="1"/>
    </row>
    <row r="565" spans="2:4" ht="15.75" customHeight="1">
      <c r="B565" s="1"/>
      <c r="C565" s="1"/>
      <c r="D565" s="1"/>
    </row>
    <row r="566" spans="2:4" ht="15.75" customHeight="1">
      <c r="B566" s="1"/>
      <c r="C566" s="1"/>
      <c r="D566" s="1"/>
    </row>
    <row r="567" spans="2:4" ht="15.75" customHeight="1">
      <c r="B567" s="1"/>
      <c r="C567" s="1"/>
      <c r="D567" s="1"/>
    </row>
    <row r="568" spans="2:4" ht="15.75" customHeight="1">
      <c r="B568" s="1"/>
      <c r="C568" s="1"/>
      <c r="D568" s="1"/>
    </row>
    <row r="569" spans="2:4" ht="15.75" customHeight="1">
      <c r="B569" s="1"/>
      <c r="C569" s="1"/>
      <c r="D569" s="1"/>
    </row>
    <row r="570" spans="2:4" ht="15.75" customHeight="1">
      <c r="B570" s="1"/>
      <c r="C570" s="1"/>
      <c r="D570" s="1"/>
    </row>
    <row r="571" spans="2:4" ht="15.75" customHeight="1">
      <c r="B571" s="1"/>
      <c r="C571" s="1"/>
      <c r="D571" s="1"/>
    </row>
    <row r="572" spans="2:4" ht="15.75" customHeight="1">
      <c r="B572" s="1"/>
      <c r="C572" s="1"/>
      <c r="D572" s="1"/>
    </row>
    <row r="573" spans="2:4" ht="15.75" customHeight="1">
      <c r="B573" s="1"/>
      <c r="C573" s="1"/>
      <c r="D573" s="1"/>
    </row>
    <row r="574" spans="2:4" ht="15.75" customHeight="1">
      <c r="B574" s="1"/>
      <c r="C574" s="1"/>
      <c r="D574" s="1"/>
    </row>
    <row r="575" spans="2:4" ht="15.75" customHeight="1">
      <c r="B575" s="1"/>
      <c r="C575" s="1"/>
      <c r="D575" s="1"/>
    </row>
    <row r="576" spans="2:4" ht="15.75" customHeight="1">
      <c r="B576" s="1"/>
      <c r="C576" s="1"/>
      <c r="D576" s="1"/>
    </row>
    <row r="577" spans="2:4" ht="15.75" customHeight="1">
      <c r="B577" s="1"/>
      <c r="C577" s="1"/>
      <c r="D577" s="1"/>
    </row>
    <row r="578" spans="2:4" ht="15.75" customHeight="1">
      <c r="B578" s="1"/>
      <c r="C578" s="1"/>
      <c r="D578" s="1"/>
    </row>
    <row r="579" spans="2:4" ht="15.75" customHeight="1">
      <c r="B579" s="1"/>
      <c r="C579" s="1"/>
      <c r="D579" s="1"/>
    </row>
    <row r="580" spans="2:4" ht="15.75" customHeight="1">
      <c r="B580" s="1"/>
      <c r="C580" s="1"/>
      <c r="D580" s="1"/>
    </row>
    <row r="581" spans="2:4" ht="15.75" customHeight="1">
      <c r="B581" s="1"/>
      <c r="C581" s="1"/>
      <c r="D581" s="1"/>
    </row>
    <row r="582" spans="2:4" ht="15.75" customHeight="1">
      <c r="B582" s="1"/>
      <c r="C582" s="1"/>
      <c r="D582" s="1"/>
    </row>
    <row r="583" spans="2:4" ht="15.75" customHeight="1">
      <c r="B583" s="1"/>
      <c r="C583" s="1"/>
      <c r="D583" s="1"/>
    </row>
    <row r="584" spans="2:4" ht="15.75" customHeight="1">
      <c r="B584" s="1"/>
      <c r="C584" s="1"/>
      <c r="D584" s="1"/>
    </row>
    <row r="585" spans="2:4" ht="15.75" customHeight="1">
      <c r="B585" s="1"/>
      <c r="C585" s="1"/>
      <c r="D585" s="1"/>
    </row>
    <row r="586" spans="2:4" ht="15.75" customHeight="1">
      <c r="B586" s="1"/>
      <c r="C586" s="1"/>
      <c r="D586" s="1"/>
    </row>
    <row r="587" spans="2:4" ht="15.75" customHeight="1">
      <c r="B587" s="1"/>
      <c r="C587" s="1"/>
      <c r="D587" s="1"/>
    </row>
    <row r="588" spans="2:4" ht="15.75" customHeight="1">
      <c r="B588" s="1"/>
      <c r="C588" s="1"/>
      <c r="D588" s="1"/>
    </row>
    <row r="589" spans="2:4" ht="15.75" customHeight="1">
      <c r="B589" s="1"/>
      <c r="C589" s="1"/>
      <c r="D589" s="1"/>
    </row>
    <row r="590" spans="2:4" ht="15.75" customHeight="1">
      <c r="B590" s="1"/>
      <c r="C590" s="1"/>
      <c r="D590" s="1"/>
    </row>
    <row r="591" spans="2:4" ht="15.75" customHeight="1">
      <c r="B591" s="1"/>
      <c r="C591" s="1"/>
      <c r="D591" s="1"/>
    </row>
    <row r="592" spans="2:4" ht="15.75" customHeight="1">
      <c r="B592" s="1"/>
      <c r="C592" s="1"/>
      <c r="D592" s="1"/>
    </row>
    <row r="593" spans="2:4" ht="15.75" customHeight="1">
      <c r="B593" s="1"/>
      <c r="C593" s="1"/>
      <c r="D593" s="1"/>
    </row>
    <row r="594" spans="2:4" ht="15.75" customHeight="1">
      <c r="B594" s="1"/>
      <c r="C594" s="1"/>
      <c r="D594" s="1"/>
    </row>
    <row r="595" spans="2:4" ht="15.75" customHeight="1">
      <c r="B595" s="1"/>
      <c r="C595" s="1"/>
      <c r="D595" s="1"/>
    </row>
    <row r="596" spans="2:4" ht="15.75" customHeight="1">
      <c r="B596" s="1"/>
      <c r="C596" s="1"/>
      <c r="D596" s="1"/>
    </row>
    <row r="597" spans="2:4" ht="15.75" customHeight="1">
      <c r="B597" s="1"/>
      <c r="C597" s="1"/>
      <c r="D597" s="1"/>
    </row>
    <row r="598" spans="2:4" ht="15.75" customHeight="1">
      <c r="B598" s="1"/>
      <c r="C598" s="1"/>
      <c r="D598" s="1"/>
    </row>
    <row r="599" spans="2:4" ht="15.75" customHeight="1">
      <c r="B599" s="1"/>
      <c r="C599" s="1"/>
      <c r="D599" s="1"/>
    </row>
    <row r="600" spans="2:4" ht="15.75" customHeight="1">
      <c r="B600" s="1"/>
      <c r="C600" s="1"/>
      <c r="D600" s="1"/>
    </row>
    <row r="601" spans="2:4" ht="15.75" customHeight="1">
      <c r="B601" s="1"/>
      <c r="C601" s="1"/>
      <c r="D601" s="1"/>
    </row>
    <row r="602" spans="2:4" ht="15.75" customHeight="1">
      <c r="B602" s="1"/>
      <c r="C602" s="1"/>
      <c r="D602" s="1"/>
    </row>
    <row r="603" spans="2:4" ht="15.75" customHeight="1">
      <c r="B603" s="1"/>
      <c r="C603" s="1"/>
      <c r="D603" s="1"/>
    </row>
    <row r="604" spans="2:4" ht="15.75" customHeight="1">
      <c r="B604" s="1"/>
      <c r="C604" s="1"/>
      <c r="D604" s="1"/>
    </row>
    <row r="605" spans="2:4" ht="15.75" customHeight="1">
      <c r="B605" s="1"/>
      <c r="C605" s="1"/>
      <c r="D605" s="1"/>
    </row>
    <row r="606" spans="2:4" ht="15.75" customHeight="1">
      <c r="B606" s="1"/>
      <c r="C606" s="1"/>
      <c r="D606" s="1"/>
    </row>
    <row r="607" spans="2:4" ht="15.75" customHeight="1">
      <c r="B607" s="1"/>
      <c r="C607" s="1"/>
      <c r="D607" s="1"/>
    </row>
    <row r="608" spans="2:4" ht="15.75" customHeight="1">
      <c r="B608" s="1"/>
      <c r="C608" s="1"/>
      <c r="D608" s="1"/>
    </row>
    <row r="609" spans="2:4" ht="15.75" customHeight="1">
      <c r="B609" s="1"/>
      <c r="C609" s="1"/>
      <c r="D609" s="1"/>
    </row>
    <row r="610" spans="2:4" ht="15.75" customHeight="1">
      <c r="B610" s="1"/>
      <c r="C610" s="1"/>
      <c r="D610" s="1"/>
    </row>
    <row r="611" spans="2:4" ht="15.75" customHeight="1">
      <c r="B611" s="1"/>
      <c r="C611" s="1"/>
      <c r="D611" s="1"/>
    </row>
    <row r="612" spans="2:4" ht="15.75" customHeight="1">
      <c r="B612" s="1"/>
      <c r="C612" s="1"/>
      <c r="D612" s="1"/>
    </row>
    <row r="613" spans="2:4" ht="15.75" customHeight="1">
      <c r="B613" s="1"/>
      <c r="C613" s="1"/>
      <c r="D613" s="1"/>
    </row>
    <row r="614" spans="2:4" ht="15.75" customHeight="1">
      <c r="B614" s="1"/>
      <c r="C614" s="1"/>
      <c r="D614" s="1"/>
    </row>
    <row r="615" spans="2:4" ht="15.75" customHeight="1">
      <c r="B615" s="1"/>
      <c r="C615" s="1"/>
      <c r="D615" s="1"/>
    </row>
    <row r="616" spans="2:4" ht="15.75" customHeight="1">
      <c r="B616" s="1"/>
      <c r="C616" s="1"/>
      <c r="D616" s="1"/>
    </row>
    <row r="617" spans="2:4" ht="15.75" customHeight="1">
      <c r="B617" s="1"/>
      <c r="C617" s="1"/>
      <c r="D617" s="1"/>
    </row>
    <row r="618" spans="2:4" ht="15.75" customHeight="1">
      <c r="B618" s="1"/>
      <c r="C618" s="1"/>
      <c r="D618" s="1"/>
    </row>
    <row r="619" spans="2:4" ht="15.75" customHeight="1">
      <c r="B619" s="1"/>
      <c r="C619" s="1"/>
      <c r="D619" s="1"/>
    </row>
    <row r="620" spans="2:4" ht="15.75" customHeight="1">
      <c r="B620" s="1"/>
      <c r="C620" s="1"/>
      <c r="D620" s="1"/>
    </row>
    <row r="621" spans="2:4" ht="15.75" customHeight="1">
      <c r="B621" s="1"/>
      <c r="C621" s="1"/>
      <c r="D621" s="1"/>
    </row>
    <row r="622" spans="2:4" ht="15.75" customHeight="1">
      <c r="B622" s="1"/>
      <c r="C622" s="1"/>
      <c r="D622" s="1"/>
    </row>
    <row r="623" spans="2:4" ht="15.75" customHeight="1">
      <c r="B623" s="1"/>
      <c r="C623" s="1"/>
      <c r="D623" s="1"/>
    </row>
    <row r="624" spans="2:4" ht="15.75" customHeight="1">
      <c r="B624" s="1"/>
      <c r="C624" s="1"/>
      <c r="D624" s="1"/>
    </row>
    <row r="625" spans="2:4" ht="15.75" customHeight="1">
      <c r="B625" s="1"/>
      <c r="C625" s="1"/>
      <c r="D625" s="1"/>
    </row>
    <row r="626" spans="2:4" ht="15.75" customHeight="1">
      <c r="B626" s="1"/>
      <c r="C626" s="1"/>
      <c r="D626" s="1"/>
    </row>
    <row r="627" spans="2:4" ht="15.75" customHeight="1">
      <c r="B627" s="1"/>
      <c r="C627" s="1"/>
      <c r="D627" s="1"/>
    </row>
    <row r="628" spans="2:4" ht="15.75" customHeight="1">
      <c r="B628" s="1"/>
      <c r="C628" s="1"/>
      <c r="D628" s="1"/>
    </row>
    <row r="629" spans="2:4" ht="15.75" customHeight="1">
      <c r="B629" s="1"/>
      <c r="C629" s="1"/>
      <c r="D629" s="1"/>
    </row>
    <row r="630" spans="2:4" ht="15.75" customHeight="1">
      <c r="B630" s="1"/>
      <c r="C630" s="1"/>
      <c r="D630" s="1"/>
    </row>
    <row r="631" spans="2:4" ht="15.75" customHeight="1">
      <c r="B631" s="1"/>
      <c r="C631" s="1"/>
      <c r="D631" s="1"/>
    </row>
    <row r="632" spans="2:4" ht="15.75" customHeight="1">
      <c r="B632" s="1"/>
      <c r="C632" s="1"/>
      <c r="D632" s="1"/>
    </row>
    <row r="633" spans="2:4" ht="15.75" customHeight="1">
      <c r="B633" s="1"/>
      <c r="C633" s="1"/>
      <c r="D633" s="1"/>
    </row>
    <row r="634" spans="2:4" ht="15.75" customHeight="1">
      <c r="B634" s="1"/>
      <c r="C634" s="1"/>
      <c r="D634" s="1"/>
    </row>
    <row r="635" spans="2:4" ht="15.75" customHeight="1">
      <c r="B635" s="1"/>
      <c r="C635" s="1"/>
      <c r="D635" s="1"/>
    </row>
    <row r="636" spans="2:4" ht="15.75" customHeight="1">
      <c r="B636" s="1"/>
      <c r="C636" s="1"/>
      <c r="D636" s="1"/>
    </row>
    <row r="637" spans="2:4" ht="15.75" customHeight="1">
      <c r="B637" s="1"/>
      <c r="C637" s="1"/>
      <c r="D637" s="1"/>
    </row>
    <row r="638" spans="2:4" ht="15.75" customHeight="1">
      <c r="B638" s="1"/>
      <c r="C638" s="1"/>
      <c r="D638" s="1"/>
    </row>
    <row r="639" spans="2:4" ht="15.75" customHeight="1">
      <c r="B639" s="1"/>
      <c r="C639" s="1"/>
      <c r="D639" s="1"/>
    </row>
    <row r="640" spans="2:4" ht="15.75" customHeight="1">
      <c r="B640" s="1"/>
      <c r="C640" s="1"/>
      <c r="D640" s="1"/>
    </row>
    <row r="641" spans="2:4" ht="15.75" customHeight="1">
      <c r="B641" s="1"/>
      <c r="C641" s="1"/>
      <c r="D641" s="1"/>
    </row>
    <row r="642" spans="2:4" ht="15.75" customHeight="1">
      <c r="B642" s="1"/>
      <c r="C642" s="1"/>
      <c r="D642" s="1"/>
    </row>
    <row r="643" spans="2:4" ht="15.75" customHeight="1">
      <c r="B643" s="1"/>
      <c r="C643" s="1"/>
      <c r="D643" s="1"/>
    </row>
    <row r="644" spans="2:4" ht="15.75" customHeight="1">
      <c r="B644" s="1"/>
      <c r="C644" s="1"/>
      <c r="D644" s="1"/>
    </row>
    <row r="645" spans="2:4" ht="15.75" customHeight="1">
      <c r="B645" s="1"/>
      <c r="C645" s="1"/>
      <c r="D645" s="1"/>
    </row>
    <row r="646" spans="2:4" ht="15.75" customHeight="1">
      <c r="B646" s="1"/>
      <c r="C646" s="1"/>
      <c r="D646" s="1"/>
    </row>
    <row r="647" spans="2:4" ht="15.75" customHeight="1">
      <c r="B647" s="1"/>
      <c r="C647" s="1"/>
      <c r="D647" s="1"/>
    </row>
    <row r="648" spans="2:4" ht="15.75" customHeight="1">
      <c r="B648" s="1"/>
      <c r="C648" s="1"/>
      <c r="D648" s="1"/>
    </row>
    <row r="649" spans="2:4" ht="15.75" customHeight="1">
      <c r="B649" s="1"/>
      <c r="C649" s="1"/>
      <c r="D649" s="1"/>
    </row>
    <row r="650" spans="2:4" ht="15.75" customHeight="1">
      <c r="B650" s="1"/>
      <c r="C650" s="1"/>
      <c r="D650" s="1"/>
    </row>
    <row r="651" spans="2:4" ht="15.75" customHeight="1">
      <c r="B651" s="1"/>
      <c r="C651" s="1"/>
      <c r="D651" s="1"/>
    </row>
    <row r="652" spans="2:4" ht="15.75" customHeight="1">
      <c r="B652" s="1"/>
      <c r="C652" s="1"/>
      <c r="D652" s="1"/>
    </row>
    <row r="653" spans="2:4" ht="15.75" customHeight="1">
      <c r="B653" s="1"/>
      <c r="C653" s="1"/>
      <c r="D653" s="1"/>
    </row>
    <row r="654" spans="2:4" ht="15.75" customHeight="1">
      <c r="B654" s="1"/>
      <c r="C654" s="1"/>
      <c r="D654" s="1"/>
    </row>
    <row r="655" spans="2:4" ht="15.75" customHeight="1">
      <c r="B655" s="1"/>
      <c r="C655" s="1"/>
      <c r="D655" s="1"/>
    </row>
    <row r="656" spans="2:4" ht="15.75" customHeight="1">
      <c r="B656" s="1"/>
      <c r="C656" s="1"/>
      <c r="D656" s="1"/>
    </row>
    <row r="657" spans="2:4" ht="15.75" customHeight="1">
      <c r="B657" s="1"/>
      <c r="C657" s="1"/>
      <c r="D657" s="1"/>
    </row>
    <row r="658" spans="2:4" ht="15.75" customHeight="1">
      <c r="B658" s="1"/>
      <c r="C658" s="1"/>
      <c r="D658" s="1"/>
    </row>
    <row r="659" spans="2:4" ht="15.75" customHeight="1">
      <c r="B659" s="1"/>
      <c r="C659" s="1"/>
      <c r="D659" s="1"/>
    </row>
    <row r="660" spans="2:4" ht="15.75" customHeight="1">
      <c r="B660" s="1"/>
      <c r="C660" s="1"/>
      <c r="D660" s="1"/>
    </row>
    <row r="661" spans="2:4" ht="15.75" customHeight="1">
      <c r="B661" s="1"/>
      <c r="C661" s="1"/>
      <c r="D661" s="1"/>
    </row>
    <row r="662" spans="2:4" ht="15.75" customHeight="1">
      <c r="B662" s="1"/>
      <c r="C662" s="1"/>
      <c r="D662" s="1"/>
    </row>
    <row r="663" spans="2:4" ht="15.75" customHeight="1">
      <c r="B663" s="1"/>
      <c r="C663" s="1"/>
      <c r="D663" s="1"/>
    </row>
    <row r="664" spans="2:4" ht="15.75" customHeight="1">
      <c r="B664" s="1"/>
      <c r="C664" s="1"/>
      <c r="D664" s="1"/>
    </row>
    <row r="665" spans="2:4" ht="15.75" customHeight="1">
      <c r="B665" s="1"/>
      <c r="C665" s="1"/>
      <c r="D665" s="1"/>
    </row>
    <row r="666" spans="2:4" ht="15.75" customHeight="1">
      <c r="B666" s="1"/>
      <c r="C666" s="1"/>
      <c r="D666" s="1"/>
    </row>
    <row r="667" spans="2:4" ht="15.75" customHeight="1">
      <c r="B667" s="1"/>
      <c r="C667" s="1"/>
      <c r="D667" s="1"/>
    </row>
    <row r="668" spans="2:4" ht="15.75" customHeight="1">
      <c r="B668" s="1"/>
      <c r="C668" s="1"/>
      <c r="D668" s="1"/>
    </row>
    <row r="669" spans="2:4" ht="15.75" customHeight="1">
      <c r="B669" s="1"/>
      <c r="C669" s="1"/>
      <c r="D669" s="1"/>
    </row>
    <row r="670" spans="2:4" ht="15.75" customHeight="1">
      <c r="B670" s="1"/>
      <c r="C670" s="1"/>
      <c r="D670" s="1"/>
    </row>
    <row r="671" spans="2:4" ht="15.75" customHeight="1">
      <c r="B671" s="1"/>
      <c r="C671" s="1"/>
      <c r="D671" s="1"/>
    </row>
    <row r="672" spans="2:4" ht="15.75" customHeight="1">
      <c r="B672" s="1"/>
      <c r="C672" s="1"/>
      <c r="D672" s="1"/>
    </row>
    <row r="673" spans="2:4" ht="15.75" customHeight="1">
      <c r="B673" s="1"/>
      <c r="C673" s="1"/>
      <c r="D673" s="1"/>
    </row>
    <row r="674" spans="2:4" ht="15.75" customHeight="1">
      <c r="B674" s="1"/>
      <c r="C674" s="1"/>
      <c r="D674" s="1"/>
    </row>
    <row r="675" spans="2:4" ht="15.75" customHeight="1">
      <c r="B675" s="1"/>
      <c r="C675" s="1"/>
      <c r="D675" s="1"/>
    </row>
    <row r="676" spans="2:4" ht="15.75" customHeight="1">
      <c r="B676" s="1"/>
      <c r="C676" s="1"/>
      <c r="D676" s="1"/>
    </row>
    <row r="677" spans="2:4" ht="15.75" customHeight="1">
      <c r="B677" s="1"/>
      <c r="C677" s="1"/>
      <c r="D677" s="1"/>
    </row>
    <row r="678" spans="2:4" ht="15.75" customHeight="1">
      <c r="B678" s="1"/>
      <c r="C678" s="1"/>
      <c r="D678" s="1"/>
    </row>
    <row r="679" spans="2:4" ht="15.75" customHeight="1">
      <c r="B679" s="1"/>
      <c r="C679" s="1"/>
      <c r="D679" s="1"/>
    </row>
    <row r="680" spans="2:4" ht="15.75" customHeight="1">
      <c r="B680" s="1"/>
      <c r="C680" s="1"/>
      <c r="D680" s="1"/>
    </row>
    <row r="681" spans="2:4" ht="15.75" customHeight="1">
      <c r="B681" s="1"/>
      <c r="C681" s="1"/>
      <c r="D681" s="1"/>
    </row>
    <row r="682" spans="2:4" ht="15.75" customHeight="1">
      <c r="B682" s="1"/>
      <c r="C682" s="1"/>
      <c r="D682" s="1"/>
    </row>
    <row r="683" spans="2:4" ht="15.75" customHeight="1">
      <c r="B683" s="1"/>
      <c r="C683" s="1"/>
      <c r="D683" s="1"/>
    </row>
    <row r="684" spans="2:4" ht="15.75" customHeight="1">
      <c r="B684" s="1"/>
      <c r="C684" s="1"/>
      <c r="D684" s="1"/>
    </row>
    <row r="685" spans="2:4" ht="15.75" customHeight="1">
      <c r="B685" s="1"/>
      <c r="C685" s="1"/>
      <c r="D685" s="1"/>
    </row>
    <row r="686" spans="2:4" ht="15.75" customHeight="1">
      <c r="B686" s="1"/>
      <c r="C686" s="1"/>
      <c r="D686" s="1"/>
    </row>
    <row r="687" spans="2:4" ht="15.75" customHeight="1">
      <c r="B687" s="1"/>
      <c r="C687" s="1"/>
      <c r="D687" s="1"/>
    </row>
    <row r="688" spans="2:4" ht="15.75" customHeight="1">
      <c r="B688" s="1"/>
      <c r="C688" s="1"/>
      <c r="D688" s="1"/>
    </row>
    <row r="689" spans="2:4" ht="15.75" customHeight="1">
      <c r="B689" s="1"/>
      <c r="C689" s="1"/>
      <c r="D689" s="1"/>
    </row>
    <row r="690" spans="2:4" ht="15.75" customHeight="1">
      <c r="B690" s="1"/>
      <c r="C690" s="1"/>
      <c r="D690" s="1"/>
    </row>
    <row r="691" spans="2:4" ht="15.75" customHeight="1">
      <c r="B691" s="1"/>
      <c r="C691" s="1"/>
      <c r="D691" s="1"/>
    </row>
    <row r="692" spans="2:4" ht="15.75" customHeight="1">
      <c r="B692" s="1"/>
      <c r="C692" s="1"/>
      <c r="D692" s="1"/>
    </row>
    <row r="693" spans="2:4" ht="15.75" customHeight="1">
      <c r="B693" s="1"/>
      <c r="C693" s="1"/>
      <c r="D693" s="1"/>
    </row>
    <row r="694" spans="2:4" ht="15.75" customHeight="1">
      <c r="B694" s="1"/>
      <c r="C694" s="1"/>
      <c r="D694" s="1"/>
    </row>
    <row r="695" spans="2:4" ht="15.75" customHeight="1">
      <c r="B695" s="1"/>
      <c r="C695" s="1"/>
      <c r="D695" s="1"/>
    </row>
    <row r="696" spans="2:4" ht="15.75" customHeight="1">
      <c r="B696" s="1"/>
      <c r="C696" s="1"/>
      <c r="D696" s="1"/>
    </row>
    <row r="697" spans="2:4" ht="15.75" customHeight="1">
      <c r="B697" s="1"/>
      <c r="C697" s="1"/>
      <c r="D697" s="1"/>
    </row>
    <row r="698" spans="2:4" ht="15.75" customHeight="1">
      <c r="B698" s="1"/>
      <c r="C698" s="1"/>
      <c r="D698" s="1"/>
    </row>
    <row r="699" spans="2:4" ht="15.75" customHeight="1">
      <c r="B699" s="1"/>
      <c r="C699" s="1"/>
      <c r="D699" s="1"/>
    </row>
    <row r="700" spans="2:4" ht="15.75" customHeight="1">
      <c r="B700" s="1"/>
      <c r="C700" s="1"/>
      <c r="D700" s="1"/>
    </row>
    <row r="701" spans="2:4" ht="15.75" customHeight="1">
      <c r="B701" s="1"/>
      <c r="C701" s="1"/>
      <c r="D701" s="1"/>
    </row>
    <row r="702" spans="2:4" ht="15.75" customHeight="1">
      <c r="B702" s="1"/>
      <c r="C702" s="1"/>
      <c r="D702" s="1"/>
    </row>
    <row r="703" spans="2:4" ht="15.75" customHeight="1">
      <c r="B703" s="1"/>
      <c r="C703" s="1"/>
      <c r="D703" s="1"/>
    </row>
    <row r="704" spans="2:4" ht="15.75" customHeight="1">
      <c r="B704" s="1"/>
      <c r="C704" s="1"/>
      <c r="D704" s="1"/>
    </row>
    <row r="705" spans="2:4" ht="15.75" customHeight="1">
      <c r="B705" s="1"/>
      <c r="C705" s="1"/>
      <c r="D705" s="1"/>
    </row>
    <row r="706" spans="2:4" ht="15.75" customHeight="1">
      <c r="B706" s="1"/>
      <c r="C706" s="1"/>
      <c r="D706" s="1"/>
    </row>
    <row r="707" spans="2:4" ht="15.75" customHeight="1">
      <c r="B707" s="1"/>
      <c r="C707" s="1"/>
      <c r="D707" s="1"/>
    </row>
    <row r="708" spans="2:4" ht="15.75" customHeight="1">
      <c r="B708" s="1"/>
      <c r="C708" s="1"/>
      <c r="D708" s="1"/>
    </row>
    <row r="709" spans="2:4" ht="15.75" customHeight="1">
      <c r="B709" s="1"/>
      <c r="C709" s="1"/>
      <c r="D709" s="1"/>
    </row>
    <row r="710" spans="2:4" ht="15.75" customHeight="1">
      <c r="B710" s="1"/>
      <c r="C710" s="1"/>
      <c r="D710" s="1"/>
    </row>
    <row r="711" spans="2:4" ht="15.75" customHeight="1">
      <c r="B711" s="1"/>
      <c r="C711" s="1"/>
      <c r="D711" s="1"/>
    </row>
    <row r="712" spans="2:4" ht="15.75" customHeight="1">
      <c r="B712" s="1"/>
      <c r="C712" s="1"/>
      <c r="D712" s="1"/>
    </row>
    <row r="713" spans="2:4" ht="15.75" customHeight="1">
      <c r="B713" s="1"/>
      <c r="C713" s="1"/>
      <c r="D713" s="1"/>
    </row>
    <row r="714" spans="2:4" ht="15.75" customHeight="1">
      <c r="B714" s="1"/>
      <c r="C714" s="1"/>
      <c r="D714" s="1"/>
    </row>
    <row r="715" spans="2:4" ht="15.75" customHeight="1">
      <c r="B715" s="1"/>
      <c r="C715" s="1"/>
      <c r="D715" s="1"/>
    </row>
    <row r="716" spans="2:4" ht="15.75" customHeight="1">
      <c r="B716" s="1"/>
      <c r="C716" s="1"/>
      <c r="D716" s="1"/>
    </row>
    <row r="717" spans="2:4" ht="15.75" customHeight="1">
      <c r="B717" s="1"/>
      <c r="C717" s="1"/>
      <c r="D717" s="1"/>
    </row>
    <row r="718" spans="2:4" ht="15.75" customHeight="1">
      <c r="B718" s="1"/>
      <c r="C718" s="1"/>
      <c r="D718" s="1"/>
    </row>
    <row r="719" spans="2:4" ht="15.75" customHeight="1">
      <c r="B719" s="1"/>
      <c r="C719" s="1"/>
      <c r="D719" s="1"/>
    </row>
    <row r="720" spans="2:4" ht="15.75" customHeight="1">
      <c r="B720" s="1"/>
      <c r="C720" s="1"/>
      <c r="D720" s="1"/>
    </row>
    <row r="721" spans="2:4" ht="15.75" customHeight="1">
      <c r="B721" s="1"/>
      <c r="C721" s="1"/>
      <c r="D721" s="1"/>
    </row>
    <row r="722" spans="2:4" ht="15.75" customHeight="1">
      <c r="B722" s="1"/>
      <c r="C722" s="1"/>
      <c r="D722" s="1"/>
    </row>
    <row r="723" spans="2:4" ht="15.75" customHeight="1">
      <c r="B723" s="1"/>
      <c r="C723" s="1"/>
      <c r="D723" s="1"/>
    </row>
    <row r="724" spans="2:4" ht="15.75" customHeight="1">
      <c r="B724" s="1"/>
      <c r="C724" s="1"/>
      <c r="D724" s="1"/>
    </row>
    <row r="725" spans="2:4" ht="15.75" customHeight="1">
      <c r="B725" s="1"/>
      <c r="C725" s="1"/>
      <c r="D725" s="1"/>
    </row>
    <row r="726" spans="2:4" ht="15.75" customHeight="1">
      <c r="B726" s="1"/>
      <c r="C726" s="1"/>
      <c r="D726" s="1"/>
    </row>
    <row r="727" spans="2:4" ht="15.75" customHeight="1">
      <c r="B727" s="1"/>
      <c r="C727" s="1"/>
      <c r="D727" s="1"/>
    </row>
    <row r="728" spans="2:4" ht="15.75" customHeight="1">
      <c r="B728" s="1"/>
      <c r="C728" s="1"/>
      <c r="D728" s="1"/>
    </row>
    <row r="729" spans="2:4" ht="15.75" customHeight="1">
      <c r="B729" s="1"/>
      <c r="C729" s="1"/>
      <c r="D729" s="1"/>
    </row>
    <row r="730" spans="2:4" ht="15.75" customHeight="1">
      <c r="B730" s="1"/>
      <c r="C730" s="1"/>
      <c r="D730" s="1"/>
    </row>
    <row r="731" spans="2:4" ht="15.75" customHeight="1">
      <c r="B731" s="1"/>
      <c r="C731" s="1"/>
      <c r="D731" s="1"/>
    </row>
    <row r="732" spans="2:4" ht="15.75" customHeight="1">
      <c r="B732" s="1"/>
      <c r="C732" s="1"/>
      <c r="D732" s="1"/>
    </row>
    <row r="733" spans="2:4" ht="15.75" customHeight="1">
      <c r="B733" s="1"/>
      <c r="C733" s="1"/>
      <c r="D733" s="1"/>
    </row>
    <row r="734" spans="2:4" ht="15.75" customHeight="1">
      <c r="B734" s="1"/>
      <c r="C734" s="1"/>
      <c r="D734" s="1"/>
    </row>
    <row r="735" spans="2:4" ht="15.75" customHeight="1">
      <c r="B735" s="1"/>
      <c r="C735" s="1"/>
      <c r="D735" s="1"/>
    </row>
    <row r="736" spans="2:4" ht="15.75" customHeight="1">
      <c r="B736" s="1"/>
      <c r="C736" s="1"/>
      <c r="D736" s="1"/>
    </row>
    <row r="737" spans="2:4" ht="15.75" customHeight="1">
      <c r="B737" s="1"/>
      <c r="C737" s="1"/>
      <c r="D737" s="1"/>
    </row>
    <row r="738" spans="2:4" ht="15.75" customHeight="1">
      <c r="B738" s="1"/>
      <c r="C738" s="1"/>
      <c r="D738" s="1"/>
    </row>
    <row r="739" spans="2:4" ht="15.75" customHeight="1">
      <c r="B739" s="1"/>
      <c r="C739" s="1"/>
      <c r="D739" s="1"/>
    </row>
    <row r="740" spans="2:4" ht="15.75" customHeight="1">
      <c r="B740" s="1"/>
      <c r="C740" s="1"/>
      <c r="D740" s="1"/>
    </row>
    <row r="741" spans="2:4" ht="15.75" customHeight="1">
      <c r="B741" s="1"/>
      <c r="C741" s="1"/>
      <c r="D741" s="1"/>
    </row>
    <row r="742" spans="2:4" ht="15.75" customHeight="1">
      <c r="B742" s="1"/>
      <c r="C742" s="1"/>
      <c r="D742" s="1"/>
    </row>
    <row r="743" spans="2:4" ht="15.75" customHeight="1">
      <c r="B743" s="1"/>
      <c r="C743" s="1"/>
      <c r="D743" s="1"/>
    </row>
    <row r="744" spans="2:4" ht="15.75" customHeight="1">
      <c r="B744" s="1"/>
      <c r="C744" s="1"/>
      <c r="D744" s="1"/>
    </row>
    <row r="745" spans="2:4" ht="15.75" customHeight="1">
      <c r="B745" s="1"/>
      <c r="C745" s="1"/>
      <c r="D745" s="1"/>
    </row>
    <row r="746" spans="2:4" ht="15.75" customHeight="1">
      <c r="B746" s="1"/>
      <c r="C746" s="1"/>
      <c r="D746" s="1"/>
    </row>
    <row r="747" spans="2:4" ht="15.75" customHeight="1">
      <c r="B747" s="1"/>
      <c r="C747" s="1"/>
      <c r="D747" s="1"/>
    </row>
    <row r="748" spans="2:4" ht="15.75" customHeight="1">
      <c r="B748" s="1"/>
      <c r="C748" s="1"/>
      <c r="D748" s="1"/>
    </row>
    <row r="749" spans="2:4" ht="15.75" customHeight="1">
      <c r="B749" s="1"/>
      <c r="C749" s="1"/>
      <c r="D749" s="1"/>
    </row>
    <row r="750" spans="2:4" ht="15.75" customHeight="1">
      <c r="B750" s="1"/>
      <c r="C750" s="1"/>
      <c r="D750" s="1"/>
    </row>
    <row r="751" spans="2:4" ht="15.75" customHeight="1">
      <c r="B751" s="1"/>
      <c r="C751" s="1"/>
      <c r="D751" s="1"/>
    </row>
    <row r="752" spans="2:4" ht="15.75" customHeight="1">
      <c r="B752" s="1"/>
      <c r="C752" s="1"/>
      <c r="D752" s="1"/>
    </row>
    <row r="753" spans="2:4" ht="15.75" customHeight="1">
      <c r="B753" s="1"/>
      <c r="C753" s="1"/>
      <c r="D753" s="1"/>
    </row>
    <row r="754" spans="2:4" ht="15.75" customHeight="1">
      <c r="B754" s="1"/>
      <c r="C754" s="1"/>
      <c r="D754" s="1"/>
    </row>
    <row r="755" spans="2:4" ht="15.75" customHeight="1">
      <c r="B755" s="1"/>
      <c r="C755" s="1"/>
      <c r="D755" s="1"/>
    </row>
    <row r="756" spans="2:4" ht="15.75" customHeight="1">
      <c r="B756" s="1"/>
      <c r="C756" s="1"/>
      <c r="D756" s="1"/>
    </row>
    <row r="757" spans="2:4" ht="15.75" customHeight="1">
      <c r="B757" s="1"/>
      <c r="C757" s="1"/>
      <c r="D757" s="1"/>
    </row>
    <row r="758" spans="2:4" ht="15.75" customHeight="1">
      <c r="B758" s="1"/>
      <c r="C758" s="1"/>
      <c r="D758" s="1"/>
    </row>
    <row r="759" spans="2:4" ht="15.75" customHeight="1">
      <c r="B759" s="1"/>
      <c r="C759" s="1"/>
      <c r="D759" s="1"/>
    </row>
    <row r="760" spans="2:4" ht="15.75" customHeight="1">
      <c r="B760" s="1"/>
      <c r="C760" s="1"/>
      <c r="D760" s="1"/>
    </row>
    <row r="761" spans="2:4" ht="15.75" customHeight="1">
      <c r="B761" s="1"/>
      <c r="C761" s="1"/>
      <c r="D761" s="1"/>
    </row>
    <row r="762" spans="2:4" ht="15.75" customHeight="1">
      <c r="B762" s="1"/>
      <c r="C762" s="1"/>
      <c r="D762" s="1"/>
    </row>
    <row r="763" spans="2:4" ht="15.75" customHeight="1">
      <c r="B763" s="1"/>
      <c r="C763" s="1"/>
      <c r="D763" s="1"/>
    </row>
    <row r="764" spans="2:4" ht="15.75" customHeight="1">
      <c r="B764" s="1"/>
      <c r="C764" s="1"/>
      <c r="D764" s="1"/>
    </row>
    <row r="765" spans="2:4" ht="15.75" customHeight="1">
      <c r="B765" s="1"/>
      <c r="C765" s="1"/>
      <c r="D765" s="1"/>
    </row>
    <row r="766" spans="2:4" ht="15.75" customHeight="1">
      <c r="B766" s="1"/>
      <c r="C766" s="1"/>
      <c r="D766" s="1"/>
    </row>
    <row r="767" spans="2:4" ht="15.75" customHeight="1">
      <c r="B767" s="1"/>
      <c r="C767" s="1"/>
      <c r="D767" s="1"/>
    </row>
    <row r="768" spans="2:4" ht="15.75" customHeight="1">
      <c r="B768" s="1"/>
      <c r="C768" s="1"/>
      <c r="D768" s="1"/>
    </row>
    <row r="769" spans="2:4" ht="15.75" customHeight="1">
      <c r="B769" s="1"/>
      <c r="C769" s="1"/>
      <c r="D769" s="1"/>
    </row>
    <row r="770" spans="2:4" ht="15.75" customHeight="1">
      <c r="B770" s="1"/>
      <c r="C770" s="1"/>
      <c r="D770" s="1"/>
    </row>
    <row r="771" spans="2:4" ht="15.75" customHeight="1">
      <c r="B771" s="1"/>
      <c r="C771" s="1"/>
      <c r="D771" s="1"/>
    </row>
    <row r="772" spans="2:4" ht="15.75" customHeight="1">
      <c r="B772" s="1"/>
      <c r="C772" s="1"/>
      <c r="D772" s="1"/>
    </row>
    <row r="773" spans="2:4" ht="15.75" customHeight="1">
      <c r="B773" s="1"/>
      <c r="C773" s="1"/>
      <c r="D773" s="1"/>
    </row>
    <row r="774" spans="2:4" ht="15.75" customHeight="1">
      <c r="B774" s="1"/>
      <c r="C774" s="1"/>
      <c r="D774" s="1"/>
    </row>
    <row r="775" spans="2:4" ht="15.75" customHeight="1">
      <c r="B775" s="1"/>
      <c r="C775" s="1"/>
      <c r="D775" s="1"/>
    </row>
    <row r="776" spans="2:4" ht="15.75" customHeight="1">
      <c r="B776" s="1"/>
      <c r="C776" s="1"/>
      <c r="D776" s="1"/>
    </row>
    <row r="777" spans="2:4" ht="15.75" customHeight="1">
      <c r="B777" s="1"/>
      <c r="C777" s="1"/>
      <c r="D777" s="1"/>
    </row>
    <row r="778" spans="2:4" ht="15.75" customHeight="1">
      <c r="B778" s="1"/>
      <c r="C778" s="1"/>
      <c r="D778" s="1"/>
    </row>
    <row r="779" spans="2:4" ht="15.75" customHeight="1">
      <c r="B779" s="1"/>
      <c r="C779" s="1"/>
      <c r="D779" s="1"/>
    </row>
    <row r="780" spans="2:4" ht="15.75" customHeight="1">
      <c r="B780" s="1"/>
      <c r="C780" s="1"/>
      <c r="D780" s="1"/>
    </row>
    <row r="781" spans="2:4" ht="15.75" customHeight="1">
      <c r="B781" s="1"/>
      <c r="C781" s="1"/>
      <c r="D781" s="1"/>
    </row>
    <row r="782" spans="2:4" ht="15.75" customHeight="1">
      <c r="B782" s="1"/>
      <c r="C782" s="1"/>
      <c r="D782" s="1"/>
    </row>
    <row r="783" spans="2:4" ht="15.75" customHeight="1">
      <c r="B783" s="1"/>
      <c r="C783" s="1"/>
      <c r="D783" s="1"/>
    </row>
    <row r="784" spans="2:4" ht="15.75" customHeight="1">
      <c r="B784" s="1"/>
      <c r="C784" s="1"/>
      <c r="D784" s="1"/>
    </row>
    <row r="785" spans="2:4" ht="15.75" customHeight="1">
      <c r="B785" s="1"/>
      <c r="C785" s="1"/>
      <c r="D785" s="1"/>
    </row>
    <row r="786" spans="2:4" ht="15.75" customHeight="1">
      <c r="B786" s="1"/>
      <c r="C786" s="1"/>
      <c r="D786" s="1"/>
    </row>
    <row r="787" spans="2:4" ht="15.75" customHeight="1">
      <c r="B787" s="1"/>
      <c r="C787" s="1"/>
      <c r="D787" s="1"/>
    </row>
    <row r="788" spans="2:4" ht="15.75" customHeight="1">
      <c r="B788" s="1"/>
      <c r="C788" s="1"/>
      <c r="D788" s="1"/>
    </row>
    <row r="789" spans="2:4" ht="15.75" customHeight="1">
      <c r="B789" s="1"/>
      <c r="C789" s="1"/>
      <c r="D789" s="1"/>
    </row>
    <row r="790" spans="2:4" ht="15.75" customHeight="1">
      <c r="B790" s="1"/>
      <c r="C790" s="1"/>
      <c r="D790" s="1"/>
    </row>
    <row r="791" spans="2:4" ht="15.75" customHeight="1">
      <c r="B791" s="1"/>
      <c r="C791" s="1"/>
      <c r="D791" s="1"/>
    </row>
    <row r="792" spans="2:4" ht="15.75" customHeight="1">
      <c r="B792" s="1"/>
      <c r="C792" s="1"/>
      <c r="D792" s="1"/>
    </row>
    <row r="793" spans="2:4" ht="15.75" customHeight="1">
      <c r="B793" s="1"/>
      <c r="C793" s="1"/>
      <c r="D793" s="1"/>
    </row>
    <row r="794" spans="2:4" ht="15.75" customHeight="1">
      <c r="B794" s="1"/>
      <c r="C794" s="1"/>
      <c r="D794" s="1"/>
    </row>
    <row r="795" spans="2:4" ht="15.75" customHeight="1">
      <c r="B795" s="1"/>
      <c r="C795" s="1"/>
      <c r="D795" s="1"/>
    </row>
    <row r="796" spans="2:4" ht="15.75" customHeight="1">
      <c r="B796" s="1"/>
      <c r="C796" s="1"/>
      <c r="D796" s="1"/>
    </row>
    <row r="797" spans="2:4" ht="15.75" customHeight="1">
      <c r="B797" s="1"/>
      <c r="C797" s="1"/>
      <c r="D797" s="1"/>
    </row>
    <row r="798" spans="2:4" ht="15.75" customHeight="1">
      <c r="B798" s="1"/>
      <c r="C798" s="1"/>
      <c r="D798" s="1"/>
    </row>
    <row r="799" spans="2:4" ht="15.75" customHeight="1">
      <c r="B799" s="1"/>
      <c r="C799" s="1"/>
      <c r="D799" s="1"/>
    </row>
    <row r="800" spans="2:4" ht="15.75" customHeight="1">
      <c r="B800" s="1"/>
      <c r="C800" s="1"/>
      <c r="D800" s="1"/>
    </row>
    <row r="801" spans="2:4" ht="15.75" customHeight="1">
      <c r="B801" s="1"/>
      <c r="C801" s="1"/>
      <c r="D801" s="1"/>
    </row>
    <row r="802" spans="2:4" ht="15.75" customHeight="1">
      <c r="B802" s="1"/>
      <c r="C802" s="1"/>
      <c r="D802" s="1"/>
    </row>
    <row r="803" spans="2:4" ht="15.75" customHeight="1">
      <c r="B803" s="1"/>
      <c r="C803" s="1"/>
      <c r="D803" s="1"/>
    </row>
    <row r="804" spans="2:4" ht="15.75" customHeight="1">
      <c r="B804" s="1"/>
      <c r="C804" s="1"/>
      <c r="D804" s="1"/>
    </row>
    <row r="805" spans="2:4" ht="15.75" customHeight="1">
      <c r="B805" s="1"/>
      <c r="C805" s="1"/>
      <c r="D805" s="1"/>
    </row>
    <row r="806" spans="2:4" ht="15.75" customHeight="1">
      <c r="B806" s="1"/>
      <c r="C806" s="1"/>
      <c r="D806" s="1"/>
    </row>
    <row r="807" spans="2:4" ht="15.75" customHeight="1">
      <c r="B807" s="1"/>
      <c r="C807" s="1"/>
      <c r="D807" s="1"/>
    </row>
    <row r="808" spans="2:4" ht="15.75" customHeight="1">
      <c r="B808" s="1"/>
      <c r="C808" s="1"/>
      <c r="D808" s="1"/>
    </row>
    <row r="809" spans="2:4" ht="15.75" customHeight="1">
      <c r="B809" s="1"/>
      <c r="C809" s="1"/>
      <c r="D809" s="1"/>
    </row>
    <row r="810" spans="2:4" ht="15.75" customHeight="1">
      <c r="B810" s="1"/>
      <c r="C810" s="1"/>
      <c r="D810" s="1"/>
    </row>
    <row r="811" spans="2:4" ht="15.75" customHeight="1">
      <c r="B811" s="1"/>
      <c r="C811" s="1"/>
      <c r="D811" s="1"/>
    </row>
    <row r="812" spans="2:4" ht="15.75" customHeight="1">
      <c r="B812" s="1"/>
      <c r="C812" s="1"/>
      <c r="D812" s="1"/>
    </row>
    <row r="813" spans="2:4" ht="15.75" customHeight="1">
      <c r="B813" s="1"/>
      <c r="C813" s="1"/>
      <c r="D813" s="1"/>
    </row>
    <row r="814" spans="2:4" ht="15.75" customHeight="1">
      <c r="B814" s="1"/>
      <c r="C814" s="1"/>
      <c r="D814" s="1"/>
    </row>
    <row r="815" spans="2:4" ht="15.75" customHeight="1">
      <c r="B815" s="1"/>
      <c r="C815" s="1"/>
      <c r="D815" s="1"/>
    </row>
    <row r="816" spans="2:4" ht="15.75" customHeight="1">
      <c r="B816" s="1"/>
      <c r="C816" s="1"/>
      <c r="D816" s="1"/>
    </row>
    <row r="817" spans="2:4" ht="15.75" customHeight="1">
      <c r="B817" s="1"/>
      <c r="C817" s="1"/>
      <c r="D817" s="1"/>
    </row>
    <row r="818" spans="2:4" ht="15.75" customHeight="1">
      <c r="B818" s="1"/>
      <c r="C818" s="1"/>
      <c r="D818" s="1"/>
    </row>
    <row r="819" spans="2:4" ht="15.75" customHeight="1">
      <c r="B819" s="1"/>
      <c r="C819" s="1"/>
      <c r="D819" s="1"/>
    </row>
    <row r="820" spans="2:4" ht="15.75" customHeight="1">
      <c r="B820" s="1"/>
      <c r="C820" s="1"/>
      <c r="D820" s="1"/>
    </row>
    <row r="821" spans="2:4" ht="15.75" customHeight="1">
      <c r="B821" s="1"/>
      <c r="C821" s="1"/>
      <c r="D821" s="1"/>
    </row>
    <row r="822" spans="2:4" ht="15.75" customHeight="1">
      <c r="B822" s="1"/>
      <c r="C822" s="1"/>
      <c r="D822" s="1"/>
    </row>
    <row r="823" spans="2:4" ht="15.75" customHeight="1">
      <c r="B823" s="1"/>
      <c r="C823" s="1"/>
      <c r="D823" s="1"/>
    </row>
    <row r="824" spans="2:4" ht="15.75" customHeight="1">
      <c r="B824" s="1"/>
      <c r="C824" s="1"/>
      <c r="D824" s="1"/>
    </row>
    <row r="825" spans="2:4" ht="15.75" customHeight="1">
      <c r="B825" s="1"/>
      <c r="C825" s="1"/>
      <c r="D825" s="1"/>
    </row>
    <row r="826" spans="2:4" ht="15.75" customHeight="1">
      <c r="B826" s="1"/>
      <c r="C826" s="1"/>
      <c r="D826" s="1"/>
    </row>
    <row r="827" spans="2:4" ht="15.75" customHeight="1">
      <c r="B827" s="1"/>
      <c r="C827" s="1"/>
      <c r="D827" s="1"/>
    </row>
    <row r="828" spans="2:4" ht="15.75" customHeight="1">
      <c r="B828" s="1"/>
      <c r="C828" s="1"/>
      <c r="D828" s="1"/>
    </row>
    <row r="829" spans="2:4" ht="15.75" customHeight="1">
      <c r="B829" s="1"/>
      <c r="C829" s="1"/>
      <c r="D829" s="1"/>
    </row>
    <row r="830" spans="2:4" ht="15.75" customHeight="1">
      <c r="B830" s="1"/>
      <c r="C830" s="1"/>
      <c r="D830" s="1"/>
    </row>
    <row r="831" spans="2:4" ht="15.75" customHeight="1">
      <c r="B831" s="1"/>
      <c r="C831" s="1"/>
      <c r="D831" s="1"/>
    </row>
    <row r="832" spans="2:4" ht="15.75" customHeight="1">
      <c r="B832" s="1"/>
      <c r="C832" s="1"/>
      <c r="D832" s="1"/>
    </row>
    <row r="833" spans="2:4" ht="15.75" customHeight="1">
      <c r="B833" s="1"/>
      <c r="C833" s="1"/>
      <c r="D833" s="1"/>
    </row>
    <row r="834" spans="2:4" ht="15.75" customHeight="1">
      <c r="B834" s="1"/>
      <c r="C834" s="1"/>
      <c r="D834" s="1"/>
    </row>
    <row r="835" spans="2:4" ht="15.75" customHeight="1">
      <c r="B835" s="1"/>
      <c r="C835" s="1"/>
      <c r="D835" s="1"/>
    </row>
    <row r="836" spans="2:4" ht="15.75" customHeight="1">
      <c r="B836" s="1"/>
      <c r="C836" s="1"/>
      <c r="D836" s="1"/>
    </row>
    <row r="837" spans="2:4" ht="15.75" customHeight="1">
      <c r="B837" s="1"/>
      <c r="C837" s="1"/>
      <c r="D837" s="1"/>
    </row>
    <row r="838" spans="2:4" ht="15.75" customHeight="1">
      <c r="B838" s="1"/>
      <c r="C838" s="1"/>
      <c r="D838" s="1"/>
    </row>
    <row r="839" spans="2:4" ht="15.75" customHeight="1">
      <c r="B839" s="1"/>
      <c r="C839" s="1"/>
      <c r="D839" s="1"/>
    </row>
    <row r="840" spans="2:4" ht="15.75" customHeight="1">
      <c r="B840" s="1"/>
      <c r="C840" s="1"/>
      <c r="D840" s="1"/>
    </row>
    <row r="841" spans="2:4" ht="15.75" customHeight="1">
      <c r="B841" s="1"/>
      <c r="C841" s="1"/>
      <c r="D841" s="1"/>
    </row>
    <row r="842" spans="2:4" ht="15.75" customHeight="1">
      <c r="B842" s="1"/>
      <c r="C842" s="1"/>
      <c r="D842" s="1"/>
    </row>
    <row r="843" spans="2:4" ht="15.75" customHeight="1">
      <c r="B843" s="1"/>
      <c r="C843" s="1"/>
      <c r="D843" s="1"/>
    </row>
    <row r="844" spans="2:4" ht="15.75" customHeight="1">
      <c r="B844" s="1"/>
      <c r="C844" s="1"/>
      <c r="D844" s="1"/>
    </row>
    <row r="845" spans="2:4" ht="15.75" customHeight="1">
      <c r="B845" s="1"/>
      <c r="C845" s="1"/>
      <c r="D845" s="1"/>
    </row>
    <row r="846" spans="2:4" ht="15.75" customHeight="1">
      <c r="B846" s="1"/>
      <c r="C846" s="1"/>
      <c r="D846" s="1"/>
    </row>
    <row r="847" spans="2:4" ht="15.75" customHeight="1">
      <c r="B847" s="1"/>
      <c r="C847" s="1"/>
      <c r="D847" s="1"/>
    </row>
    <row r="848" spans="2:4" ht="15.75" customHeight="1">
      <c r="B848" s="1"/>
      <c r="C848" s="1"/>
      <c r="D848" s="1"/>
    </row>
    <row r="849" spans="2:4" ht="15.75" customHeight="1">
      <c r="B849" s="1"/>
      <c r="C849" s="1"/>
      <c r="D849" s="1"/>
    </row>
    <row r="850" spans="2:4" ht="15.75" customHeight="1">
      <c r="B850" s="1"/>
      <c r="C850" s="1"/>
      <c r="D850" s="1"/>
    </row>
    <row r="851" spans="2:4" ht="15.75" customHeight="1">
      <c r="B851" s="1"/>
      <c r="C851" s="1"/>
      <c r="D851" s="1"/>
    </row>
    <row r="852" spans="2:4" ht="15.75" customHeight="1">
      <c r="B852" s="1"/>
      <c r="C852" s="1"/>
      <c r="D852" s="1"/>
    </row>
    <row r="853" spans="2:4" ht="15.75" customHeight="1">
      <c r="B853" s="1"/>
      <c r="C853" s="1"/>
      <c r="D853" s="1"/>
    </row>
    <row r="854" spans="2:4" ht="15.75" customHeight="1">
      <c r="B854" s="1"/>
      <c r="C854" s="1"/>
      <c r="D854" s="1"/>
    </row>
    <row r="855" spans="2:4" ht="15.75" customHeight="1">
      <c r="B855" s="1"/>
      <c r="C855" s="1"/>
      <c r="D855" s="1"/>
    </row>
    <row r="856" spans="2:4" ht="15.75" customHeight="1">
      <c r="B856" s="1"/>
      <c r="C856" s="1"/>
      <c r="D856" s="1"/>
    </row>
    <row r="857" spans="2:4" ht="15.75" customHeight="1">
      <c r="B857" s="1"/>
      <c r="C857" s="1"/>
      <c r="D857" s="1"/>
    </row>
    <row r="858" spans="2:4" ht="15.75" customHeight="1">
      <c r="B858" s="1"/>
      <c r="C858" s="1"/>
      <c r="D858" s="1"/>
    </row>
    <row r="859" spans="2:4" ht="15.75" customHeight="1">
      <c r="B859" s="1"/>
      <c r="C859" s="1"/>
      <c r="D859" s="1"/>
    </row>
    <row r="860" spans="2:4" ht="15.75" customHeight="1">
      <c r="B860" s="1"/>
      <c r="C860" s="1"/>
      <c r="D860" s="1"/>
    </row>
    <row r="861" spans="2:4" ht="15.75" customHeight="1">
      <c r="B861" s="1"/>
      <c r="C861" s="1"/>
      <c r="D861" s="1"/>
    </row>
    <row r="862" spans="2:4" ht="15.75" customHeight="1">
      <c r="B862" s="1"/>
      <c r="C862" s="1"/>
      <c r="D862" s="1"/>
    </row>
    <row r="863" spans="2:4" ht="15.75" customHeight="1">
      <c r="B863" s="1"/>
      <c r="C863" s="1"/>
      <c r="D863" s="1"/>
    </row>
    <row r="864" spans="2:4" ht="15.75" customHeight="1">
      <c r="B864" s="1"/>
      <c r="C864" s="1"/>
      <c r="D864" s="1"/>
    </row>
    <row r="865" spans="2:4" ht="15.75" customHeight="1">
      <c r="B865" s="1"/>
      <c r="C865" s="1"/>
      <c r="D865" s="1"/>
    </row>
    <row r="866" spans="2:4" ht="15.75" customHeight="1">
      <c r="B866" s="1"/>
      <c r="C866" s="1"/>
      <c r="D866" s="1"/>
    </row>
    <row r="867" spans="2:4" ht="15.75" customHeight="1">
      <c r="B867" s="1"/>
      <c r="C867" s="1"/>
      <c r="D867" s="1"/>
    </row>
    <row r="868" spans="2:4" ht="15.75" customHeight="1">
      <c r="B868" s="1"/>
      <c r="C868" s="1"/>
      <c r="D868" s="1"/>
    </row>
    <row r="869" spans="2:4" ht="15.75" customHeight="1">
      <c r="B869" s="1"/>
      <c r="C869" s="1"/>
      <c r="D869" s="1"/>
    </row>
    <row r="870" spans="2:4" ht="15.75" customHeight="1">
      <c r="B870" s="1"/>
      <c r="C870" s="1"/>
      <c r="D870" s="1"/>
    </row>
    <row r="871" spans="2:4" ht="15.75" customHeight="1">
      <c r="B871" s="1"/>
      <c r="C871" s="1"/>
      <c r="D871" s="1"/>
    </row>
    <row r="872" spans="2:4" ht="15.75" customHeight="1">
      <c r="B872" s="1"/>
      <c r="C872" s="1"/>
      <c r="D872" s="1"/>
    </row>
    <row r="873" spans="2:4" ht="15.75" customHeight="1">
      <c r="B873" s="1"/>
      <c r="C873" s="1"/>
      <c r="D873" s="1"/>
    </row>
    <row r="874" spans="2:4" ht="15.75" customHeight="1">
      <c r="B874" s="1"/>
      <c r="C874" s="1"/>
      <c r="D874" s="1"/>
    </row>
    <row r="875" spans="2:4" ht="15.75" customHeight="1">
      <c r="B875" s="1"/>
      <c r="C875" s="1"/>
      <c r="D875" s="1"/>
    </row>
    <row r="876" spans="2:4" ht="15.75" customHeight="1">
      <c r="B876" s="1"/>
      <c r="C876" s="1"/>
      <c r="D876" s="1"/>
    </row>
    <row r="877" spans="2:4" ht="15.75" customHeight="1">
      <c r="B877" s="1"/>
      <c r="C877" s="1"/>
      <c r="D877" s="1"/>
    </row>
    <row r="878" spans="2:4" ht="15.75" customHeight="1">
      <c r="B878" s="1"/>
      <c r="C878" s="1"/>
      <c r="D878" s="1"/>
    </row>
    <row r="879" spans="2:4" ht="15.75" customHeight="1">
      <c r="B879" s="1"/>
      <c r="C879" s="1"/>
      <c r="D879" s="1"/>
    </row>
    <row r="880" spans="2:4" ht="15.75" customHeight="1">
      <c r="B880" s="1"/>
      <c r="C880" s="1"/>
      <c r="D880" s="1"/>
    </row>
    <row r="881" spans="2:4" ht="15.75" customHeight="1">
      <c r="B881" s="1"/>
      <c r="C881" s="1"/>
      <c r="D881" s="1"/>
    </row>
    <row r="882" spans="2:4" ht="15.75" customHeight="1">
      <c r="B882" s="1"/>
      <c r="C882" s="1"/>
      <c r="D882" s="1"/>
    </row>
    <row r="883" spans="2:4" ht="15.75" customHeight="1">
      <c r="B883" s="1"/>
      <c r="C883" s="1"/>
      <c r="D883" s="1"/>
    </row>
    <row r="884" spans="2:4" ht="15.75" customHeight="1">
      <c r="B884" s="1"/>
      <c r="C884" s="1"/>
      <c r="D884" s="1"/>
    </row>
    <row r="885" spans="2:4" ht="15.75" customHeight="1">
      <c r="B885" s="1"/>
      <c r="C885" s="1"/>
      <c r="D885" s="1"/>
    </row>
    <row r="886" spans="2:4" ht="15.75" customHeight="1">
      <c r="B886" s="1"/>
      <c r="C886" s="1"/>
      <c r="D886" s="1"/>
    </row>
    <row r="887" spans="2:4" ht="15.75" customHeight="1">
      <c r="B887" s="1"/>
      <c r="C887" s="1"/>
      <c r="D887" s="1"/>
    </row>
    <row r="888" spans="2:4" ht="15.75" customHeight="1">
      <c r="B888" s="1"/>
      <c r="C888" s="1"/>
      <c r="D888" s="1"/>
    </row>
    <row r="889" spans="2:4" ht="15.75" customHeight="1">
      <c r="B889" s="1"/>
      <c r="C889" s="1"/>
      <c r="D889" s="1"/>
    </row>
    <row r="890" spans="2:4" ht="15.75" customHeight="1">
      <c r="B890" s="1"/>
      <c r="C890" s="1"/>
      <c r="D890" s="1"/>
    </row>
    <row r="891" spans="2:4" ht="15.75" customHeight="1">
      <c r="B891" s="1"/>
      <c r="C891" s="1"/>
      <c r="D891" s="1"/>
    </row>
    <row r="892" spans="2:4" ht="15.75" customHeight="1">
      <c r="B892" s="1"/>
      <c r="C892" s="1"/>
      <c r="D892" s="1"/>
    </row>
    <row r="893" spans="2:4" ht="15.75" customHeight="1">
      <c r="B893" s="1"/>
      <c r="C893" s="1"/>
      <c r="D893" s="1"/>
    </row>
    <row r="894" spans="2:4" ht="15.75" customHeight="1">
      <c r="B894" s="1"/>
      <c r="C894" s="1"/>
      <c r="D894" s="1"/>
    </row>
    <row r="895" spans="2:4" ht="15.75" customHeight="1">
      <c r="B895" s="1"/>
      <c r="C895" s="1"/>
      <c r="D895" s="1"/>
    </row>
    <row r="896" spans="2:4" ht="15.75" customHeight="1">
      <c r="B896" s="1"/>
      <c r="C896" s="1"/>
      <c r="D896" s="1"/>
    </row>
    <row r="897" spans="2:4" ht="15.75" customHeight="1">
      <c r="B897" s="1"/>
      <c r="C897" s="1"/>
      <c r="D897" s="1"/>
    </row>
    <row r="898" spans="2:4" ht="15.75" customHeight="1">
      <c r="B898" s="1"/>
      <c r="C898" s="1"/>
      <c r="D898" s="1"/>
    </row>
    <row r="899" spans="2:4" ht="15.75" customHeight="1">
      <c r="B899" s="1"/>
      <c r="C899" s="1"/>
      <c r="D899" s="1"/>
    </row>
    <row r="900" spans="2:4" ht="15.75" customHeight="1">
      <c r="B900" s="1"/>
      <c r="C900" s="1"/>
      <c r="D900" s="1"/>
    </row>
    <row r="901" spans="2:4" ht="15.75" customHeight="1">
      <c r="B901" s="1"/>
      <c r="C901" s="1"/>
      <c r="D901" s="1"/>
    </row>
    <row r="902" spans="2:4" ht="15.75" customHeight="1">
      <c r="B902" s="1"/>
      <c r="C902" s="1"/>
      <c r="D902" s="1"/>
    </row>
    <row r="903" spans="2:4" ht="15.75" customHeight="1">
      <c r="B903" s="1"/>
      <c r="C903" s="1"/>
      <c r="D903" s="1"/>
    </row>
    <row r="904" spans="2:4" ht="15.75" customHeight="1">
      <c r="B904" s="1"/>
      <c r="C904" s="1"/>
      <c r="D904" s="1"/>
    </row>
    <row r="905" spans="2:4" ht="15.75" customHeight="1">
      <c r="B905" s="1"/>
      <c r="C905" s="1"/>
      <c r="D905" s="1"/>
    </row>
    <row r="906" spans="2:4" ht="15.75" customHeight="1">
      <c r="B906" s="1"/>
      <c r="C906" s="1"/>
      <c r="D906" s="1"/>
    </row>
    <row r="907" spans="2:4" ht="15.75" customHeight="1">
      <c r="B907" s="1"/>
      <c r="C907" s="1"/>
      <c r="D907" s="1"/>
    </row>
    <row r="908" spans="2:4" ht="15.75" customHeight="1">
      <c r="B908" s="1"/>
      <c r="C908" s="1"/>
      <c r="D908" s="1"/>
    </row>
    <row r="909" spans="2:4" ht="15.75" customHeight="1">
      <c r="B909" s="1"/>
      <c r="C909" s="1"/>
      <c r="D909" s="1"/>
    </row>
    <row r="910" spans="2:4" ht="15.75" customHeight="1">
      <c r="B910" s="1"/>
      <c r="C910" s="1"/>
      <c r="D910" s="1"/>
    </row>
    <row r="911" spans="2:4" ht="15.75" customHeight="1">
      <c r="B911" s="1"/>
      <c r="C911" s="1"/>
      <c r="D911" s="1"/>
    </row>
    <row r="912" spans="2:4" ht="15.75" customHeight="1">
      <c r="B912" s="1"/>
      <c r="C912" s="1"/>
      <c r="D912" s="1"/>
    </row>
    <row r="913" spans="2:4" ht="15.75" customHeight="1">
      <c r="B913" s="1"/>
      <c r="C913" s="1"/>
      <c r="D913" s="1"/>
    </row>
    <row r="914" spans="2:4" ht="15.75" customHeight="1">
      <c r="B914" s="1"/>
      <c r="C914" s="1"/>
      <c r="D914" s="1"/>
    </row>
    <row r="915" spans="2:4" ht="15.75" customHeight="1">
      <c r="B915" s="1"/>
      <c r="C915" s="1"/>
      <c r="D915" s="1"/>
    </row>
    <row r="916" spans="2:4" ht="15.75" customHeight="1">
      <c r="B916" s="1"/>
      <c r="C916" s="1"/>
      <c r="D916" s="1"/>
    </row>
    <row r="917" spans="2:4" ht="15.75" customHeight="1">
      <c r="B917" s="1"/>
      <c r="C917" s="1"/>
      <c r="D917" s="1"/>
    </row>
    <row r="918" spans="2:4" ht="15.75" customHeight="1">
      <c r="B918" s="1"/>
      <c r="C918" s="1"/>
      <c r="D918" s="1"/>
    </row>
    <row r="919" spans="2:4" ht="15.75" customHeight="1">
      <c r="B919" s="1"/>
      <c r="C919" s="1"/>
      <c r="D919" s="1"/>
    </row>
    <row r="920" spans="2:4" ht="15.75" customHeight="1">
      <c r="B920" s="1"/>
      <c r="C920" s="1"/>
      <c r="D920" s="1"/>
    </row>
    <row r="921" spans="2:4" ht="15.75" customHeight="1">
      <c r="B921" s="1"/>
      <c r="C921" s="1"/>
      <c r="D921" s="1"/>
    </row>
    <row r="922" spans="2:4" ht="15.75" customHeight="1">
      <c r="B922" s="1"/>
      <c r="C922" s="1"/>
      <c r="D922" s="1"/>
    </row>
    <row r="923" spans="2:4" ht="15.75" customHeight="1">
      <c r="B923" s="1"/>
      <c r="C923" s="1"/>
      <c r="D923" s="1"/>
    </row>
    <row r="924" spans="2:4" ht="15.75" customHeight="1">
      <c r="B924" s="1"/>
      <c r="C924" s="1"/>
      <c r="D924" s="1"/>
    </row>
    <row r="925" spans="2:4" ht="15.75" customHeight="1">
      <c r="B925" s="1"/>
      <c r="C925" s="1"/>
      <c r="D925" s="1"/>
    </row>
    <row r="926" spans="2:4" ht="15.75" customHeight="1">
      <c r="B926" s="1"/>
      <c r="C926" s="1"/>
      <c r="D926" s="1"/>
    </row>
    <row r="927" spans="2:4" ht="15.75" customHeight="1">
      <c r="B927" s="1"/>
      <c r="C927" s="1"/>
      <c r="D927" s="1"/>
    </row>
    <row r="928" spans="2:4" ht="15.75" customHeight="1">
      <c r="B928" s="1"/>
      <c r="C928" s="1"/>
      <c r="D928" s="1"/>
    </row>
    <row r="929" spans="2:4" ht="15.75" customHeight="1">
      <c r="B929" s="1"/>
      <c r="C929" s="1"/>
      <c r="D929" s="1"/>
    </row>
    <row r="930" spans="2:4" ht="15.75" customHeight="1">
      <c r="B930" s="1"/>
      <c r="C930" s="1"/>
      <c r="D930" s="1"/>
    </row>
    <row r="931" spans="2:4" ht="15.75" customHeight="1">
      <c r="B931" s="1"/>
      <c r="C931" s="1"/>
      <c r="D931" s="1"/>
    </row>
    <row r="932" spans="2:4" ht="15.75" customHeight="1">
      <c r="B932" s="1"/>
      <c r="C932" s="1"/>
      <c r="D932" s="1"/>
    </row>
    <row r="933" spans="2:4" ht="15.75" customHeight="1">
      <c r="B933" s="1"/>
      <c r="C933" s="1"/>
      <c r="D933" s="1"/>
    </row>
    <row r="934" spans="2:4" ht="15.75" customHeight="1">
      <c r="B934" s="1"/>
      <c r="C934" s="1"/>
      <c r="D934" s="1"/>
    </row>
    <row r="935" spans="2:4" ht="15.75" customHeight="1">
      <c r="B935" s="1"/>
      <c r="C935" s="1"/>
      <c r="D935" s="1"/>
    </row>
    <row r="936" spans="2:4" ht="15.75" customHeight="1">
      <c r="B936" s="1"/>
      <c r="C936" s="1"/>
      <c r="D936" s="1"/>
    </row>
    <row r="937" spans="2:4" ht="15.75" customHeight="1">
      <c r="B937" s="1"/>
      <c r="C937" s="1"/>
      <c r="D937" s="1"/>
    </row>
    <row r="938" spans="2:4" ht="15.75" customHeight="1">
      <c r="B938" s="1"/>
      <c r="C938" s="1"/>
      <c r="D938" s="1"/>
    </row>
    <row r="939" spans="2:4" ht="15.75" customHeight="1">
      <c r="B939" s="1"/>
      <c r="C939" s="1"/>
      <c r="D939" s="1"/>
    </row>
    <row r="940" spans="2:4" ht="15.75" customHeight="1">
      <c r="B940" s="1"/>
      <c r="C940" s="1"/>
      <c r="D940" s="1"/>
    </row>
    <row r="941" spans="2:4" ht="15.75" customHeight="1">
      <c r="B941" s="1"/>
      <c r="C941" s="1"/>
      <c r="D941" s="1"/>
    </row>
    <row r="942" spans="2:4" ht="15.75" customHeight="1">
      <c r="B942" s="1"/>
      <c r="C942" s="1"/>
      <c r="D942" s="1"/>
    </row>
    <row r="943" spans="2:4" ht="15.75" customHeight="1">
      <c r="B943" s="1"/>
      <c r="C943" s="1"/>
      <c r="D943" s="1"/>
    </row>
    <row r="944" spans="2:4" ht="15.75" customHeight="1">
      <c r="B944" s="1"/>
      <c r="C944" s="1"/>
      <c r="D944" s="1"/>
    </row>
    <row r="945" spans="2:4" ht="15.75" customHeight="1">
      <c r="B945" s="1"/>
      <c r="C945" s="1"/>
      <c r="D945" s="1"/>
    </row>
    <row r="946" spans="2:4" ht="15.75" customHeight="1">
      <c r="B946" s="1"/>
      <c r="C946" s="1"/>
      <c r="D946" s="1"/>
    </row>
    <row r="947" spans="2:4" ht="15.75" customHeight="1">
      <c r="B947" s="1"/>
      <c r="C947" s="1"/>
      <c r="D947" s="1"/>
    </row>
    <row r="948" spans="2:4" ht="15.75" customHeight="1">
      <c r="B948" s="1"/>
      <c r="C948" s="1"/>
      <c r="D948" s="1"/>
    </row>
    <row r="949" spans="2:4" ht="15.75" customHeight="1">
      <c r="B949" s="1"/>
      <c r="C949" s="1"/>
      <c r="D949" s="1"/>
    </row>
    <row r="950" spans="2:4" ht="15.75" customHeight="1">
      <c r="B950" s="1"/>
      <c r="C950" s="1"/>
      <c r="D950" s="1"/>
    </row>
    <row r="951" spans="2:4" ht="15.75" customHeight="1">
      <c r="B951" s="1"/>
      <c r="C951" s="1"/>
      <c r="D951" s="1"/>
    </row>
    <row r="952" spans="2:4" ht="15.75" customHeight="1">
      <c r="B952" s="1"/>
      <c r="C952" s="1"/>
      <c r="D952" s="1"/>
    </row>
    <row r="953" spans="2:4" ht="15.75" customHeight="1">
      <c r="B953" s="1"/>
      <c r="C953" s="1"/>
      <c r="D953" s="1"/>
    </row>
    <row r="954" spans="2:4" ht="15.75" customHeight="1">
      <c r="B954" s="1"/>
      <c r="C954" s="1"/>
      <c r="D954" s="1"/>
    </row>
    <row r="955" spans="2:4" ht="15.75" customHeight="1">
      <c r="B955" s="1"/>
      <c r="C955" s="1"/>
      <c r="D955" s="1"/>
    </row>
    <row r="956" spans="2:4" ht="15.75" customHeight="1">
      <c r="B956" s="1"/>
      <c r="C956" s="1"/>
      <c r="D956" s="1"/>
    </row>
    <row r="957" spans="2:4" ht="15.75" customHeight="1">
      <c r="B957" s="1"/>
      <c r="C957" s="1"/>
      <c r="D957" s="1"/>
    </row>
    <row r="958" spans="2:4" ht="15.75" customHeight="1">
      <c r="B958" s="1"/>
      <c r="C958" s="1"/>
      <c r="D958" s="1"/>
    </row>
    <row r="959" spans="2:4" ht="15.75" customHeight="1">
      <c r="B959" s="1"/>
      <c r="C959" s="1"/>
      <c r="D959" s="1"/>
    </row>
    <row r="960" spans="2:4" ht="15.75" customHeight="1">
      <c r="B960" s="1"/>
      <c r="C960" s="1"/>
      <c r="D960" s="1"/>
    </row>
    <row r="961" spans="2:4" ht="15.75" customHeight="1">
      <c r="B961" s="1"/>
      <c r="C961" s="1"/>
      <c r="D961" s="1"/>
    </row>
    <row r="962" spans="2:4" ht="15.75" customHeight="1">
      <c r="B962" s="1"/>
      <c r="C962" s="1"/>
      <c r="D962" s="1"/>
    </row>
    <row r="963" spans="2:4" ht="15.75" customHeight="1">
      <c r="B963" s="1"/>
      <c r="C963" s="1"/>
      <c r="D963" s="1"/>
    </row>
    <row r="964" spans="2:4" ht="15.75" customHeight="1">
      <c r="B964" s="1"/>
      <c r="C964" s="1"/>
      <c r="D964" s="1"/>
    </row>
    <row r="965" spans="2:4" ht="15.75" customHeight="1">
      <c r="B965" s="1"/>
      <c r="C965" s="1"/>
      <c r="D965" s="1"/>
    </row>
    <row r="966" spans="2:4" ht="15.75" customHeight="1">
      <c r="B966" s="1"/>
      <c r="C966" s="1"/>
      <c r="D966" s="1"/>
    </row>
    <row r="967" spans="2:4" ht="15.75" customHeight="1">
      <c r="B967" s="1"/>
      <c r="C967" s="1"/>
      <c r="D967" s="1"/>
    </row>
    <row r="968" spans="2:4" ht="15.75" customHeight="1">
      <c r="B968" s="1"/>
      <c r="C968" s="1"/>
      <c r="D968" s="1"/>
    </row>
    <row r="969" spans="2:4" ht="15.75" customHeight="1">
      <c r="B969" s="1"/>
      <c r="C969" s="1"/>
      <c r="D969" s="1"/>
    </row>
    <row r="970" spans="2:4" ht="15.75" customHeight="1">
      <c r="B970" s="1"/>
      <c r="C970" s="1"/>
      <c r="D970" s="1"/>
    </row>
    <row r="971" spans="2:4" ht="15.75" customHeight="1">
      <c r="B971" s="1"/>
      <c r="C971" s="1"/>
      <c r="D971" s="1"/>
    </row>
    <row r="972" spans="2:4" ht="15.75" customHeight="1">
      <c r="B972" s="1"/>
      <c r="C972" s="1"/>
      <c r="D972" s="1"/>
    </row>
    <row r="973" spans="2:4" ht="15.75" customHeight="1">
      <c r="B973" s="1"/>
      <c r="C973" s="1"/>
      <c r="D973" s="1"/>
    </row>
    <row r="974" spans="2:4" ht="15.75" customHeight="1">
      <c r="B974" s="1"/>
      <c r="C974" s="1"/>
      <c r="D974" s="1"/>
    </row>
    <row r="975" spans="2:4" ht="15.75" customHeight="1">
      <c r="B975" s="1"/>
      <c r="C975" s="1"/>
      <c r="D975" s="1"/>
    </row>
    <row r="976" spans="2:4" ht="15.75" customHeight="1">
      <c r="B976" s="1"/>
      <c r="C976" s="1"/>
      <c r="D976" s="1"/>
    </row>
    <row r="977" spans="2:4" ht="15.75" customHeight="1">
      <c r="B977" s="1"/>
      <c r="C977" s="1"/>
      <c r="D977" s="1"/>
    </row>
    <row r="978" spans="2:4" ht="15.75" customHeight="1">
      <c r="B978" s="1"/>
      <c r="C978" s="1"/>
      <c r="D978" s="1"/>
    </row>
    <row r="979" spans="2:4" ht="15.75" customHeight="1">
      <c r="B979" s="1"/>
      <c r="C979" s="1"/>
      <c r="D979" s="1"/>
    </row>
    <row r="980" spans="2:4" ht="15.75" customHeight="1">
      <c r="B980" s="1"/>
      <c r="C980" s="1"/>
      <c r="D980" s="1"/>
    </row>
    <row r="981" spans="2:4" ht="15.75" customHeight="1">
      <c r="B981" s="1"/>
      <c r="C981" s="1"/>
      <c r="D981" s="1"/>
    </row>
    <row r="982" spans="2:4" ht="15.75" customHeight="1">
      <c r="B982" s="1"/>
      <c r="C982" s="1"/>
      <c r="D982" s="1"/>
    </row>
    <row r="983" spans="2:4" ht="15.75" customHeight="1">
      <c r="B983" s="1"/>
      <c r="C983" s="1"/>
      <c r="D983" s="1"/>
    </row>
    <row r="984" spans="2:4" ht="15.75" customHeight="1">
      <c r="B984" s="1"/>
      <c r="C984" s="1"/>
      <c r="D984" s="1"/>
    </row>
    <row r="985" spans="2:4" ht="15.75" customHeight="1">
      <c r="B985" s="1"/>
      <c r="C985" s="1"/>
      <c r="D985" s="1"/>
    </row>
    <row r="986" spans="2:4" ht="15.75" customHeight="1">
      <c r="B986" s="1"/>
      <c r="C986" s="1"/>
      <c r="D986" s="1"/>
    </row>
    <row r="987" spans="2:4" ht="15.75" customHeight="1">
      <c r="B987" s="1"/>
      <c r="C987" s="1"/>
      <c r="D987" s="1"/>
    </row>
    <row r="988" spans="2:4" ht="15.75" customHeight="1">
      <c r="B988" s="1"/>
      <c r="C988" s="1"/>
      <c r="D988" s="1"/>
    </row>
    <row r="989" spans="2:4" ht="15.75" customHeight="1">
      <c r="B989" s="1"/>
      <c r="C989" s="1"/>
      <c r="D989" s="1"/>
    </row>
    <row r="990" spans="2:4" ht="15.75" customHeight="1">
      <c r="B990" s="1"/>
      <c r="C990" s="1"/>
      <c r="D990" s="1"/>
    </row>
    <row r="991" spans="2:4" ht="15.75" customHeight="1">
      <c r="B991" s="1"/>
      <c r="C991" s="1"/>
      <c r="D991" s="1"/>
    </row>
    <row r="992" spans="2:4" ht="15.75" customHeight="1">
      <c r="B992" s="1"/>
      <c r="C992" s="1"/>
      <c r="D992" s="1"/>
    </row>
    <row r="993" spans="2:4" ht="15.75" customHeight="1">
      <c r="B993" s="1"/>
      <c r="C993" s="1"/>
      <c r="D993" s="1"/>
    </row>
    <row r="994" spans="2:4" ht="15.75" customHeight="1">
      <c r="B994" s="1"/>
      <c r="C994" s="1"/>
      <c r="D994" s="1"/>
    </row>
    <row r="995" spans="2:4" ht="15.75" customHeight="1">
      <c r="B995" s="1"/>
      <c r="C995" s="1"/>
      <c r="D995" s="1"/>
    </row>
    <row r="996" spans="2:4" ht="15.75" customHeight="1">
      <c r="B996" s="1"/>
      <c r="C996" s="1"/>
      <c r="D996" s="1"/>
    </row>
    <row r="997" spans="2:4" ht="15.75" customHeight="1">
      <c r="B997" s="1"/>
      <c r="C997" s="1"/>
      <c r="D997" s="1"/>
    </row>
    <row r="998" spans="2:4" ht="15.75" customHeight="1">
      <c r="B998" s="1"/>
      <c r="C998" s="1"/>
      <c r="D998" s="1"/>
    </row>
    <row r="999" spans="2:4" ht="15.75" customHeight="1">
      <c r="B999" s="1"/>
      <c r="C999" s="1"/>
      <c r="D999" s="1"/>
    </row>
    <row r="1000" spans="2:4" ht="15.75" customHeight="1">
      <c r="B1000" s="1"/>
      <c r="C1000" s="1"/>
      <c r="D1000"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200"/>
  <sheetViews>
    <sheetView tabSelected="1" zoomScale="90" zoomScaleNormal="90" workbookViewId="0">
      <pane xSplit="3" ySplit="4" topLeftCell="D21" activePane="bottomRight" state="frozen"/>
      <selection pane="topRight" activeCell="C1" sqref="C1"/>
      <selection pane="bottomLeft" activeCell="A5" sqref="A5"/>
      <selection pane="bottomRight" activeCell="N29" sqref="N29"/>
    </sheetView>
  </sheetViews>
  <sheetFormatPr baseColWidth="10" defaultColWidth="15" defaultRowHeight="15" customHeight="1"/>
  <cols>
    <col min="1" max="1" width="1.875" style="145" customWidth="1"/>
    <col min="2" max="2" width="28.25" style="286" customWidth="1"/>
    <col min="3" max="3" width="25.625" style="145" customWidth="1"/>
    <col min="4" max="4" width="19.75" style="145" hidden="1" customWidth="1"/>
    <col min="5" max="5" width="18.875" style="145" hidden="1" customWidth="1"/>
    <col min="6" max="6" width="15.875" style="145" customWidth="1"/>
    <col min="7" max="7" width="19.5" style="145" customWidth="1"/>
    <col min="8" max="8" width="12.25" style="145" customWidth="1"/>
    <col min="9" max="9" width="21.75" style="145" hidden="1" customWidth="1"/>
    <col min="10" max="10" width="18" style="145" hidden="1" customWidth="1"/>
    <col min="11" max="11" width="17.875" style="145" hidden="1" customWidth="1"/>
    <col min="12" max="12" width="12.75" style="145" hidden="1" customWidth="1"/>
    <col min="13" max="13" width="17.625" style="145" customWidth="1"/>
    <col min="14" max="14" width="16.75" style="145" customWidth="1"/>
    <col min="15" max="15" width="13.375" style="145" customWidth="1"/>
    <col min="16" max="16" width="11.25" style="145" customWidth="1"/>
    <col min="17" max="17" width="10.5" style="145" customWidth="1"/>
    <col min="18" max="18" width="17.125" style="145" customWidth="1"/>
    <col min="19" max="16384" width="15" style="145"/>
  </cols>
  <sheetData>
    <row r="1" spans="2:18" s="138" customFormat="1" ht="15" customHeight="1">
      <c r="B1" s="285"/>
      <c r="D1" s="291"/>
      <c r="E1" s="291"/>
      <c r="F1" s="291"/>
      <c r="G1" s="291"/>
      <c r="H1" s="291"/>
      <c r="I1" s="291"/>
      <c r="J1" s="291"/>
      <c r="K1" s="291"/>
      <c r="L1" s="291"/>
      <c r="M1" s="291"/>
      <c r="N1" s="291"/>
      <c r="O1" s="291"/>
      <c r="P1" s="291"/>
      <c r="Q1" s="291"/>
      <c r="R1" s="291"/>
    </row>
    <row r="2" spans="2:18" s="140" customFormat="1" ht="70.5" customHeight="1">
      <c r="B2" s="286"/>
      <c r="C2" s="139" t="s">
        <v>3539</v>
      </c>
      <c r="D2" s="292" t="s">
        <v>3176</v>
      </c>
      <c r="E2" s="292"/>
      <c r="F2" s="293" t="s">
        <v>166</v>
      </c>
      <c r="G2" s="294"/>
      <c r="H2" s="295"/>
      <c r="I2" s="122" t="s">
        <v>170</v>
      </c>
      <c r="J2" s="122" t="s">
        <v>170</v>
      </c>
      <c r="K2" s="122" t="s">
        <v>170</v>
      </c>
      <c r="L2" s="122" t="s">
        <v>202</v>
      </c>
      <c r="M2" s="122" t="s">
        <v>204</v>
      </c>
      <c r="N2" s="122" t="s">
        <v>207</v>
      </c>
      <c r="O2" s="292" t="s">
        <v>210</v>
      </c>
      <c r="P2" s="292"/>
      <c r="Q2" s="292"/>
      <c r="R2" s="122" t="s">
        <v>214</v>
      </c>
    </row>
    <row r="3" spans="2:18" s="140" customFormat="1" ht="77.25" customHeight="1">
      <c r="B3" s="286"/>
      <c r="C3" s="141" t="s">
        <v>3540</v>
      </c>
      <c r="D3" s="124" t="s">
        <v>3177</v>
      </c>
      <c r="E3" s="250" t="s">
        <v>3179</v>
      </c>
      <c r="F3" s="290" t="s">
        <v>167</v>
      </c>
      <c r="G3" s="290" t="s">
        <v>168</v>
      </c>
      <c r="H3" s="134" t="s">
        <v>169</v>
      </c>
      <c r="I3" s="134" t="s">
        <v>3541</v>
      </c>
      <c r="J3" s="134" t="s">
        <v>3541</v>
      </c>
      <c r="K3" s="134" t="s">
        <v>3541</v>
      </c>
      <c r="L3" s="134" t="s">
        <v>203</v>
      </c>
      <c r="M3" s="134" t="s">
        <v>205</v>
      </c>
      <c r="N3" s="290" t="s">
        <v>208</v>
      </c>
      <c r="O3" s="134" t="s">
        <v>211</v>
      </c>
      <c r="P3" s="134" t="s">
        <v>212</v>
      </c>
      <c r="Q3" s="134" t="s">
        <v>213</v>
      </c>
      <c r="R3" s="134" t="s">
        <v>215</v>
      </c>
    </row>
    <row r="4" spans="2:18" s="140" customFormat="1" ht="69.75" customHeight="1">
      <c r="B4" s="286"/>
      <c r="C4" s="141" t="s">
        <v>3542</v>
      </c>
      <c r="D4" s="251" t="s">
        <v>3178</v>
      </c>
      <c r="E4" s="251" t="s">
        <v>3537</v>
      </c>
      <c r="F4" s="251" t="s">
        <v>2434</v>
      </c>
      <c r="G4" s="251" t="s">
        <v>2443</v>
      </c>
      <c r="H4" s="251" t="s">
        <v>2450</v>
      </c>
      <c r="I4" s="251" t="s">
        <v>2402</v>
      </c>
      <c r="J4" s="251" t="s">
        <v>3180</v>
      </c>
      <c r="K4" s="251" t="s">
        <v>3538</v>
      </c>
      <c r="L4" s="251" t="s">
        <v>2683</v>
      </c>
      <c r="M4" s="251" t="s">
        <v>2413</v>
      </c>
      <c r="N4" s="251" t="s">
        <v>2459</v>
      </c>
      <c r="O4" s="251" t="s">
        <v>2473</v>
      </c>
      <c r="P4" s="251" t="s">
        <v>2480</v>
      </c>
      <c r="Q4" s="251" t="s">
        <v>2487</v>
      </c>
      <c r="R4" s="251" t="s">
        <v>2394</v>
      </c>
    </row>
    <row r="5" spans="2:18" s="140" customFormat="1" ht="15" customHeight="1">
      <c r="B5" s="286" t="s">
        <v>3650</v>
      </c>
      <c r="C5" s="224" t="s">
        <v>3614</v>
      </c>
      <c r="D5" s="233"/>
      <c r="E5" s="113"/>
      <c r="F5" s="234">
        <v>51</v>
      </c>
      <c r="G5" s="235">
        <v>30</v>
      </c>
      <c r="H5" s="236"/>
      <c r="I5" s="237"/>
      <c r="J5" s="237"/>
      <c r="K5" s="237"/>
      <c r="L5" s="237"/>
      <c r="M5" s="235">
        <v>85</v>
      </c>
      <c r="N5" s="236">
        <v>26</v>
      </c>
      <c r="O5" s="235"/>
      <c r="P5" s="235"/>
      <c r="Q5" s="235"/>
      <c r="R5" s="230"/>
    </row>
    <row r="6" spans="2:18" s="140" customFormat="1" ht="15" customHeight="1">
      <c r="B6" s="286" t="s">
        <v>3696</v>
      </c>
      <c r="C6" s="224" t="s">
        <v>3615</v>
      </c>
      <c r="D6" s="233"/>
      <c r="E6" s="113"/>
      <c r="F6" s="234">
        <v>80</v>
      </c>
      <c r="G6" s="235">
        <v>49</v>
      </c>
      <c r="H6" s="236"/>
      <c r="I6" s="237"/>
      <c r="J6" s="237"/>
      <c r="K6" s="237"/>
      <c r="L6" s="237"/>
      <c r="M6" s="235">
        <v>107</v>
      </c>
      <c r="N6" s="236">
        <v>38</v>
      </c>
      <c r="O6" s="235"/>
      <c r="P6" s="235"/>
      <c r="Q6" s="235"/>
      <c r="R6" s="230"/>
    </row>
    <row r="7" spans="2:18" s="140" customFormat="1" ht="15" customHeight="1">
      <c r="B7" s="286" t="s">
        <v>3646</v>
      </c>
      <c r="C7" s="224" t="s">
        <v>3590</v>
      </c>
      <c r="D7" s="233"/>
      <c r="E7" s="113"/>
      <c r="F7" s="234">
        <v>39</v>
      </c>
      <c r="G7" s="235">
        <v>24</v>
      </c>
      <c r="H7" s="236"/>
      <c r="I7" s="237"/>
      <c r="J7" s="237"/>
      <c r="K7" s="237"/>
      <c r="L7" s="237"/>
      <c r="M7" s="235">
        <v>57</v>
      </c>
      <c r="N7" s="236">
        <v>25</v>
      </c>
      <c r="O7" s="235"/>
      <c r="P7" s="235"/>
      <c r="Q7" s="235"/>
      <c r="R7" s="230"/>
    </row>
    <row r="8" spans="2:18" s="140" customFormat="1" ht="15" customHeight="1">
      <c r="B8" s="286" t="s">
        <v>3661</v>
      </c>
      <c r="C8" s="224" t="s">
        <v>3554</v>
      </c>
      <c r="D8" s="233"/>
      <c r="E8" s="113"/>
      <c r="F8" s="234">
        <v>193</v>
      </c>
      <c r="G8" s="235"/>
      <c r="H8" s="236">
        <v>115</v>
      </c>
      <c r="I8" s="237"/>
      <c r="J8" s="237"/>
      <c r="K8" s="237"/>
      <c r="L8" s="237"/>
      <c r="M8" s="235">
        <v>266</v>
      </c>
      <c r="N8" s="236">
        <v>106</v>
      </c>
      <c r="O8" s="235">
        <v>93</v>
      </c>
      <c r="P8" s="235">
        <v>54</v>
      </c>
      <c r="Q8" s="235">
        <v>390</v>
      </c>
      <c r="R8" s="230">
        <v>14</v>
      </c>
    </row>
    <row r="9" spans="2:18" s="140" customFormat="1" ht="15" customHeight="1">
      <c r="B9" s="286" t="s">
        <v>3647</v>
      </c>
      <c r="C9" s="224" t="s">
        <v>3616</v>
      </c>
      <c r="D9" s="233"/>
      <c r="E9" s="113"/>
      <c r="F9" s="234">
        <v>24</v>
      </c>
      <c r="G9" s="235">
        <v>15</v>
      </c>
      <c r="H9" s="236"/>
      <c r="I9" s="237"/>
      <c r="J9" s="237"/>
      <c r="K9" s="237"/>
      <c r="L9" s="237"/>
      <c r="M9" s="235">
        <v>32</v>
      </c>
      <c r="N9" s="236">
        <v>12</v>
      </c>
      <c r="O9" s="235"/>
      <c r="P9" s="235"/>
      <c r="Q9" s="235"/>
      <c r="R9" s="230"/>
    </row>
    <row r="10" spans="2:18" s="140" customFormat="1" ht="15" customHeight="1">
      <c r="B10" s="286" t="s">
        <v>3654</v>
      </c>
      <c r="C10" s="224" t="s">
        <v>3591</v>
      </c>
      <c r="D10" s="233"/>
      <c r="E10" s="113"/>
      <c r="F10" s="234">
        <v>43</v>
      </c>
      <c r="G10" s="235">
        <v>30</v>
      </c>
      <c r="H10" s="236"/>
      <c r="I10" s="237"/>
      <c r="J10" s="237"/>
      <c r="K10" s="237"/>
      <c r="L10" s="237"/>
      <c r="M10" s="235">
        <v>60</v>
      </c>
      <c r="N10" s="236">
        <v>22</v>
      </c>
      <c r="O10" s="235"/>
      <c r="P10" s="235"/>
      <c r="Q10" s="235"/>
      <c r="R10" s="230"/>
    </row>
    <row r="11" spans="2:18" s="140" customFormat="1" ht="15" customHeight="1">
      <c r="B11" s="286" t="s">
        <v>3697</v>
      </c>
      <c r="C11" s="224" t="s">
        <v>3592</v>
      </c>
      <c r="D11" s="233"/>
      <c r="E11" s="113"/>
      <c r="F11" s="234">
        <v>41</v>
      </c>
      <c r="G11" s="235">
        <v>25</v>
      </c>
      <c r="H11" s="236"/>
      <c r="I11" s="237"/>
      <c r="J11" s="237"/>
      <c r="K11" s="237"/>
      <c r="L11" s="237"/>
      <c r="M11" s="235">
        <v>56</v>
      </c>
      <c r="N11" s="236">
        <v>15</v>
      </c>
      <c r="O11" s="235"/>
      <c r="P11" s="235"/>
      <c r="Q11" s="235"/>
      <c r="R11" s="230"/>
    </row>
    <row r="12" spans="2:18" s="140" customFormat="1" ht="15" customHeight="1">
      <c r="B12" s="286" t="s">
        <v>3640</v>
      </c>
      <c r="C12" s="224" t="s">
        <v>3593</v>
      </c>
      <c r="D12" s="233"/>
      <c r="E12" s="113"/>
      <c r="F12" s="234">
        <v>36</v>
      </c>
      <c r="G12" s="235">
        <v>23</v>
      </c>
      <c r="H12" s="236"/>
      <c r="I12" s="237"/>
      <c r="J12" s="237"/>
      <c r="K12" s="237"/>
      <c r="L12" s="237"/>
      <c r="M12" s="235">
        <v>50</v>
      </c>
      <c r="N12" s="236">
        <v>18</v>
      </c>
      <c r="O12" s="235"/>
      <c r="P12" s="235"/>
      <c r="Q12" s="235"/>
      <c r="R12" s="230"/>
    </row>
    <row r="13" spans="2:18" s="140" customFormat="1" ht="15" customHeight="1">
      <c r="B13" s="286" t="s">
        <v>3649</v>
      </c>
      <c r="C13" s="224" t="s">
        <v>3618</v>
      </c>
      <c r="D13" s="233"/>
      <c r="E13" s="113"/>
      <c r="F13" s="234">
        <v>93</v>
      </c>
      <c r="G13" s="235">
        <v>56</v>
      </c>
      <c r="H13" s="236"/>
      <c r="I13" s="237"/>
      <c r="J13" s="237"/>
      <c r="K13" s="237"/>
      <c r="L13" s="237"/>
      <c r="M13" s="235">
        <v>138</v>
      </c>
      <c r="N13" s="236">
        <v>52</v>
      </c>
      <c r="O13" s="235">
        <v>46</v>
      </c>
      <c r="P13" s="235">
        <v>30</v>
      </c>
      <c r="Q13" s="235">
        <v>200</v>
      </c>
      <c r="R13" s="230"/>
    </row>
    <row r="14" spans="2:18" s="140" customFormat="1" ht="15" customHeight="1">
      <c r="B14" s="286" t="s">
        <v>3582</v>
      </c>
      <c r="C14" s="224" t="s">
        <v>3619</v>
      </c>
      <c r="D14" s="233"/>
      <c r="E14" s="113"/>
      <c r="F14" s="234">
        <v>339</v>
      </c>
      <c r="G14" s="235"/>
      <c r="H14" s="236">
        <v>193</v>
      </c>
      <c r="I14" s="237"/>
      <c r="J14" s="237"/>
      <c r="K14" s="237"/>
      <c r="L14" s="237"/>
      <c r="M14" s="235">
        <v>542</v>
      </c>
      <c r="N14" s="236">
        <v>181</v>
      </c>
      <c r="O14" s="235">
        <v>175</v>
      </c>
      <c r="P14" s="235">
        <v>110</v>
      </c>
      <c r="Q14" s="235">
        <v>797</v>
      </c>
      <c r="R14" s="230">
        <v>29</v>
      </c>
    </row>
    <row r="15" spans="2:18" s="140" customFormat="1" ht="15" customHeight="1">
      <c r="B15" s="286" t="s">
        <v>3652</v>
      </c>
      <c r="C15" s="224" t="s">
        <v>3594</v>
      </c>
      <c r="D15" s="233"/>
      <c r="E15" s="113"/>
      <c r="F15" s="234">
        <v>66</v>
      </c>
      <c r="G15" s="235">
        <v>41</v>
      </c>
      <c r="H15" s="236"/>
      <c r="I15" s="237"/>
      <c r="J15" s="237"/>
      <c r="K15" s="237"/>
      <c r="L15" s="237"/>
      <c r="M15" s="235">
        <v>93</v>
      </c>
      <c r="N15" s="236">
        <v>33</v>
      </c>
      <c r="O15" s="235"/>
      <c r="P15" s="235"/>
      <c r="Q15" s="235"/>
      <c r="R15" s="230"/>
    </row>
    <row r="16" spans="2:18" s="140" customFormat="1" ht="15" customHeight="1">
      <c r="B16" s="286" t="s">
        <v>3642</v>
      </c>
      <c r="C16" s="224" t="s">
        <v>3555</v>
      </c>
      <c r="D16" s="233"/>
      <c r="E16" s="113"/>
      <c r="F16" s="234">
        <v>80</v>
      </c>
      <c r="G16" s="235">
        <v>45</v>
      </c>
      <c r="H16" s="236"/>
      <c r="I16" s="237"/>
      <c r="J16" s="237"/>
      <c r="K16" s="237"/>
      <c r="L16" s="237"/>
      <c r="M16" s="235">
        <v>107</v>
      </c>
      <c r="N16" s="236">
        <v>48</v>
      </c>
      <c r="O16" s="235">
        <v>42</v>
      </c>
      <c r="P16" s="235">
        <v>25</v>
      </c>
      <c r="Q16" s="235">
        <v>155</v>
      </c>
      <c r="R16" s="230"/>
    </row>
    <row r="17" spans="2:18" s="140" customFormat="1" ht="15" customHeight="1">
      <c r="B17" s="286" t="s">
        <v>3698</v>
      </c>
      <c r="C17" s="224" t="s">
        <v>3595</v>
      </c>
      <c r="D17" s="233"/>
      <c r="E17" s="113"/>
      <c r="F17" s="234">
        <v>29</v>
      </c>
      <c r="G17" s="235">
        <v>18</v>
      </c>
      <c r="H17" s="236"/>
      <c r="I17" s="237"/>
      <c r="J17" s="237"/>
      <c r="K17" s="237"/>
      <c r="L17" s="237"/>
      <c r="M17" s="235">
        <v>146</v>
      </c>
      <c r="N17" s="236">
        <v>16</v>
      </c>
      <c r="O17" s="235"/>
      <c r="P17" s="235"/>
      <c r="Q17" s="235"/>
      <c r="R17" s="230"/>
    </row>
    <row r="18" spans="2:18" s="140" customFormat="1" ht="15" customHeight="1">
      <c r="B18" s="286" t="s">
        <v>3644</v>
      </c>
      <c r="C18" s="224" t="s">
        <v>3550</v>
      </c>
      <c r="D18" s="233"/>
      <c r="E18" s="113"/>
      <c r="F18" s="234">
        <v>68</v>
      </c>
      <c r="G18" s="235">
        <v>40</v>
      </c>
      <c r="H18" s="236"/>
      <c r="I18" s="237"/>
      <c r="J18" s="237"/>
      <c r="K18" s="237"/>
      <c r="L18" s="237"/>
      <c r="M18" s="235">
        <v>86</v>
      </c>
      <c r="N18" s="236">
        <v>38</v>
      </c>
      <c r="O18" s="235">
        <v>30</v>
      </c>
      <c r="P18" s="235">
        <v>17</v>
      </c>
      <c r="Q18" s="235">
        <v>125</v>
      </c>
      <c r="R18" s="230"/>
    </row>
    <row r="19" spans="2:18" s="140" customFormat="1" ht="15" customHeight="1">
      <c r="B19" s="286" t="s">
        <v>3699</v>
      </c>
      <c r="C19" s="228" t="s">
        <v>3596</v>
      </c>
      <c r="D19" s="233"/>
      <c r="E19" s="113"/>
      <c r="F19" s="234">
        <v>64</v>
      </c>
      <c r="G19" s="235">
        <v>41</v>
      </c>
      <c r="H19" s="236"/>
      <c r="I19" s="237"/>
      <c r="J19" s="237"/>
      <c r="K19" s="237"/>
      <c r="L19" s="237"/>
      <c r="M19" s="235">
        <v>52</v>
      </c>
      <c r="N19" s="236">
        <v>15</v>
      </c>
      <c r="O19" s="235"/>
      <c r="P19" s="235"/>
      <c r="Q19" s="235"/>
      <c r="R19" s="230"/>
    </row>
    <row r="20" spans="2:18" s="140" customFormat="1" ht="15" customHeight="1">
      <c r="B20" s="286" t="s">
        <v>3581</v>
      </c>
      <c r="C20" s="228" t="s">
        <v>3617</v>
      </c>
      <c r="D20" s="233"/>
      <c r="E20" s="113"/>
      <c r="F20" s="234">
        <v>2247</v>
      </c>
      <c r="G20" s="235"/>
      <c r="H20" s="236">
        <v>1260</v>
      </c>
      <c r="I20" s="237"/>
      <c r="J20" s="237"/>
      <c r="K20" s="237"/>
      <c r="L20" s="237"/>
      <c r="M20" s="235">
        <v>3272</v>
      </c>
      <c r="N20" s="236">
        <v>1144</v>
      </c>
      <c r="O20" s="235">
        <v>1006</v>
      </c>
      <c r="P20" s="235">
        <v>459</v>
      </c>
      <c r="Q20" s="235">
        <v>4798</v>
      </c>
      <c r="R20" s="230">
        <v>189</v>
      </c>
    </row>
    <row r="21" spans="2:18" s="140" customFormat="1" ht="15" customHeight="1">
      <c r="B21" s="286" t="s">
        <v>3648</v>
      </c>
      <c r="C21" s="228" t="s">
        <v>3597</v>
      </c>
      <c r="D21" s="233"/>
      <c r="E21" s="113"/>
      <c r="F21" s="234">
        <v>62</v>
      </c>
      <c r="G21" s="235">
        <v>36</v>
      </c>
      <c r="H21" s="236"/>
      <c r="I21" s="237"/>
      <c r="J21" s="237"/>
      <c r="K21" s="237"/>
      <c r="L21" s="237"/>
      <c r="M21" s="235">
        <v>82</v>
      </c>
      <c r="N21" s="236">
        <v>33</v>
      </c>
      <c r="O21" s="235"/>
      <c r="P21" s="235"/>
      <c r="Q21" s="235"/>
      <c r="R21" s="230"/>
    </row>
    <row r="22" spans="2:18" s="140" customFormat="1" ht="15" customHeight="1">
      <c r="B22" s="286" t="s">
        <v>3633</v>
      </c>
      <c r="C22" s="228" t="s">
        <v>3598</v>
      </c>
      <c r="D22" s="233"/>
      <c r="E22" s="113"/>
      <c r="F22" s="234">
        <v>41</v>
      </c>
      <c r="G22" s="235">
        <v>24</v>
      </c>
      <c r="H22" s="236"/>
      <c r="I22" s="237"/>
      <c r="J22" s="237"/>
      <c r="K22" s="237"/>
      <c r="L22" s="237"/>
      <c r="M22" s="235">
        <v>51</v>
      </c>
      <c r="N22" s="236">
        <v>20</v>
      </c>
      <c r="O22" s="235"/>
      <c r="P22" s="235"/>
      <c r="Q22" s="235"/>
      <c r="R22" s="230"/>
    </row>
    <row r="23" spans="2:18" s="140" customFormat="1" ht="15" customHeight="1">
      <c r="B23" s="286" t="s">
        <v>3666</v>
      </c>
      <c r="C23" s="228" t="s">
        <v>3599</v>
      </c>
      <c r="D23" s="233"/>
      <c r="E23" s="113"/>
      <c r="F23" s="234">
        <v>32</v>
      </c>
      <c r="G23" s="235">
        <v>14</v>
      </c>
      <c r="H23" s="236"/>
      <c r="I23" s="237"/>
      <c r="J23" s="237"/>
      <c r="K23" s="237"/>
      <c r="L23" s="237"/>
      <c r="M23" s="235">
        <v>83</v>
      </c>
      <c r="N23" s="236">
        <v>22</v>
      </c>
      <c r="O23" s="235"/>
      <c r="P23" s="235"/>
      <c r="Q23" s="235"/>
      <c r="R23" s="230"/>
    </row>
    <row r="24" spans="2:18" s="140" customFormat="1" ht="15" customHeight="1">
      <c r="B24" s="286" t="s">
        <v>3700</v>
      </c>
      <c r="C24" s="228" t="s">
        <v>3600</v>
      </c>
      <c r="D24" s="233"/>
      <c r="E24" s="113"/>
      <c r="F24" s="234">
        <v>28</v>
      </c>
      <c r="G24" s="235">
        <v>19</v>
      </c>
      <c r="H24" s="236"/>
      <c r="I24" s="237"/>
      <c r="J24" s="237"/>
      <c r="K24" s="237"/>
      <c r="L24" s="237"/>
      <c r="M24" s="235">
        <v>40</v>
      </c>
      <c r="N24" s="236">
        <v>11</v>
      </c>
      <c r="O24" s="235"/>
      <c r="P24" s="235"/>
      <c r="Q24" s="235"/>
      <c r="R24" s="230"/>
    </row>
    <row r="25" spans="2:18" s="140" customFormat="1" ht="15" customHeight="1">
      <c r="B25" s="286" t="s">
        <v>3705</v>
      </c>
      <c r="C25" s="228" t="s">
        <v>3553</v>
      </c>
      <c r="D25" s="233"/>
      <c r="E25" s="113"/>
      <c r="F25" s="234">
        <v>54</v>
      </c>
      <c r="G25" s="235">
        <v>33</v>
      </c>
      <c r="H25" s="236"/>
      <c r="I25" s="237"/>
      <c r="J25" s="237"/>
      <c r="K25" s="237"/>
      <c r="L25" s="237"/>
      <c r="M25" s="235">
        <v>74</v>
      </c>
      <c r="N25" s="236">
        <v>30</v>
      </c>
      <c r="O25" s="235"/>
      <c r="P25" s="235"/>
      <c r="Q25" s="235">
        <v>108</v>
      </c>
      <c r="R25" s="230"/>
    </row>
    <row r="26" spans="2:18" s="140" customFormat="1" ht="15" customHeight="1">
      <c r="B26" s="286" t="s">
        <v>3662</v>
      </c>
      <c r="C26" s="228" t="s">
        <v>3601</v>
      </c>
      <c r="D26" s="233"/>
      <c r="E26" s="113"/>
      <c r="F26" s="234">
        <v>17</v>
      </c>
      <c r="G26" s="235">
        <v>10</v>
      </c>
      <c r="H26" s="236"/>
      <c r="I26" s="237"/>
      <c r="J26" s="237"/>
      <c r="K26" s="237"/>
      <c r="L26" s="237"/>
      <c r="M26" s="235">
        <v>23</v>
      </c>
      <c r="N26" s="236">
        <v>11</v>
      </c>
      <c r="O26" s="235"/>
      <c r="P26" s="235"/>
      <c r="Q26" s="235"/>
      <c r="R26" s="230"/>
    </row>
    <row r="27" spans="2:18" s="140" customFormat="1" ht="15" customHeight="1">
      <c r="B27" s="286" t="s">
        <v>3657</v>
      </c>
      <c r="C27" s="228" t="s">
        <v>3602</v>
      </c>
      <c r="D27" s="233"/>
      <c r="E27" s="113"/>
      <c r="F27" s="234">
        <v>66</v>
      </c>
      <c r="G27" s="235">
        <v>39</v>
      </c>
      <c r="H27" s="236"/>
      <c r="I27" s="237"/>
      <c r="J27" s="237"/>
      <c r="K27" s="237"/>
      <c r="L27" s="237"/>
      <c r="M27" s="235">
        <v>90</v>
      </c>
      <c r="N27" s="236">
        <v>34</v>
      </c>
      <c r="O27" s="235"/>
      <c r="P27" s="235"/>
      <c r="Q27" s="235"/>
      <c r="R27" s="230"/>
    </row>
    <row r="28" spans="2:18" s="140" customFormat="1" ht="15" customHeight="1">
      <c r="B28" s="286" t="s">
        <v>3707</v>
      </c>
      <c r="C28" s="228" t="s">
        <v>3603</v>
      </c>
      <c r="D28" s="233"/>
      <c r="E28" s="113"/>
      <c r="F28" s="234">
        <v>145</v>
      </c>
      <c r="G28" s="235">
        <v>90</v>
      </c>
      <c r="H28" s="236"/>
      <c r="I28" s="237"/>
      <c r="J28" s="237"/>
      <c r="K28" s="237"/>
      <c r="L28" s="237"/>
      <c r="M28" s="235">
        <v>186</v>
      </c>
      <c r="N28" s="236">
        <v>67</v>
      </c>
      <c r="O28" s="235">
        <v>52</v>
      </c>
      <c r="P28" s="235">
        <v>30</v>
      </c>
      <c r="Q28" s="235">
        <v>271</v>
      </c>
      <c r="R28" s="230"/>
    </row>
    <row r="29" spans="2:18" s="140" customFormat="1" ht="15" customHeight="1">
      <c r="B29" s="286" t="s">
        <v>3634</v>
      </c>
      <c r="C29" s="228" t="s">
        <v>3604</v>
      </c>
      <c r="D29" s="233"/>
      <c r="E29" s="113"/>
      <c r="F29" s="234">
        <v>25</v>
      </c>
      <c r="G29" s="235">
        <v>15</v>
      </c>
      <c r="H29" s="236"/>
      <c r="I29" s="237"/>
      <c r="J29" s="237"/>
      <c r="K29" s="237"/>
      <c r="L29" s="237"/>
      <c r="M29" s="235">
        <v>38</v>
      </c>
      <c r="N29" s="236">
        <v>13</v>
      </c>
      <c r="O29" s="235"/>
      <c r="P29" s="235"/>
      <c r="Q29" s="235"/>
      <c r="R29" s="230"/>
    </row>
    <row r="30" spans="2:18" s="140" customFormat="1" ht="15" customHeight="1">
      <c r="B30" s="286" t="s">
        <v>3643</v>
      </c>
      <c r="C30" s="228" t="s">
        <v>3605</v>
      </c>
      <c r="D30" s="233"/>
      <c r="E30" s="113"/>
      <c r="F30" s="234">
        <v>39</v>
      </c>
      <c r="G30" s="235">
        <v>22</v>
      </c>
      <c r="H30" s="236"/>
      <c r="I30" s="237"/>
      <c r="J30" s="237"/>
      <c r="K30" s="237"/>
      <c r="L30" s="237"/>
      <c r="M30" s="235">
        <v>51</v>
      </c>
      <c r="N30" s="236">
        <v>22</v>
      </c>
      <c r="O30" s="235"/>
      <c r="P30" s="235"/>
      <c r="Q30" s="235"/>
      <c r="R30" s="230"/>
    </row>
    <row r="31" spans="2:18" s="140" customFormat="1" ht="15" customHeight="1">
      <c r="B31" s="286" t="s">
        <v>3653</v>
      </c>
      <c r="C31" s="228" t="s">
        <v>3620</v>
      </c>
      <c r="D31" s="233"/>
      <c r="E31" s="113"/>
      <c r="F31" s="234">
        <v>95</v>
      </c>
      <c r="G31" s="235">
        <v>54</v>
      </c>
      <c r="H31" s="236"/>
      <c r="I31" s="237"/>
      <c r="J31" s="237"/>
      <c r="K31" s="237"/>
      <c r="L31" s="237"/>
      <c r="M31" s="235">
        <v>120</v>
      </c>
      <c r="N31" s="236">
        <v>54</v>
      </c>
      <c r="O31" s="235"/>
      <c r="P31" s="235"/>
      <c r="Q31" s="235">
        <v>175</v>
      </c>
      <c r="R31" s="230"/>
    </row>
    <row r="32" spans="2:18" s="140" customFormat="1" ht="15" customHeight="1">
      <c r="B32" s="286" t="s">
        <v>3637</v>
      </c>
      <c r="C32" s="224" t="s">
        <v>3606</v>
      </c>
      <c r="D32" s="233"/>
      <c r="E32" s="113"/>
      <c r="F32" s="234">
        <v>12</v>
      </c>
      <c r="G32" s="235">
        <v>7</v>
      </c>
      <c r="H32" s="236"/>
      <c r="I32" s="237"/>
      <c r="J32" s="237"/>
      <c r="K32" s="237"/>
      <c r="L32" s="237"/>
      <c r="M32" s="235">
        <v>28</v>
      </c>
      <c r="N32" s="236">
        <v>7</v>
      </c>
      <c r="O32" s="235"/>
      <c r="P32" s="235"/>
      <c r="Q32" s="235"/>
      <c r="R32" s="230"/>
    </row>
    <row r="33" spans="2:18" s="140" customFormat="1" ht="15" customHeight="1">
      <c r="B33" s="286" t="s">
        <v>3701</v>
      </c>
      <c r="C33" s="224" t="s">
        <v>3607</v>
      </c>
      <c r="D33" s="233"/>
      <c r="E33" s="113"/>
      <c r="F33" s="234">
        <v>11</v>
      </c>
      <c r="G33" s="235">
        <v>6</v>
      </c>
      <c r="H33" s="236"/>
      <c r="I33" s="237"/>
      <c r="J33" s="237"/>
      <c r="K33" s="237"/>
      <c r="L33" s="237"/>
      <c r="M33" s="235">
        <v>19</v>
      </c>
      <c r="N33" s="236">
        <v>6</v>
      </c>
      <c r="O33" s="235"/>
      <c r="P33" s="235"/>
      <c r="Q33" s="235"/>
      <c r="R33" s="230"/>
    </row>
    <row r="34" spans="2:18" s="140" customFormat="1" ht="15" customHeight="1">
      <c r="B34" s="286" t="s">
        <v>3702</v>
      </c>
      <c r="C34" s="224" t="s">
        <v>3608</v>
      </c>
      <c r="D34" s="233"/>
      <c r="E34" s="113"/>
      <c r="F34" s="234">
        <v>22</v>
      </c>
      <c r="G34" s="235">
        <v>15</v>
      </c>
      <c r="H34" s="236"/>
      <c r="I34" s="237"/>
      <c r="J34" s="237"/>
      <c r="K34" s="237"/>
      <c r="L34" s="237"/>
      <c r="M34" s="235">
        <v>32</v>
      </c>
      <c r="N34" s="236">
        <v>12</v>
      </c>
      <c r="O34" s="235"/>
      <c r="P34" s="235"/>
      <c r="Q34" s="235"/>
      <c r="R34" s="230"/>
    </row>
    <row r="35" spans="2:18" s="140" customFormat="1" ht="15" customHeight="1">
      <c r="B35" s="286" t="s">
        <v>3667</v>
      </c>
      <c r="C35" s="224" t="s">
        <v>3609</v>
      </c>
      <c r="D35" s="238"/>
      <c r="E35" s="227"/>
      <c r="F35" s="229">
        <v>21</v>
      </c>
      <c r="G35" s="239">
        <v>10</v>
      </c>
      <c r="H35" s="240"/>
      <c r="I35" s="241"/>
      <c r="J35" s="241"/>
      <c r="K35" s="241"/>
      <c r="L35" s="240"/>
      <c r="M35" s="239">
        <v>25</v>
      </c>
      <c r="N35" s="240">
        <v>7</v>
      </c>
      <c r="O35" s="227"/>
      <c r="P35" s="239"/>
      <c r="Q35" s="239"/>
      <c r="R35" s="230"/>
    </row>
    <row r="36" spans="2:18" ht="15" customHeight="1">
      <c r="B36" s="286" t="s">
        <v>3655</v>
      </c>
      <c r="C36" s="224" t="s">
        <v>3621</v>
      </c>
      <c r="D36" s="142"/>
      <c r="E36" s="143"/>
      <c r="F36" s="143">
        <v>103</v>
      </c>
      <c r="G36" s="141">
        <v>60</v>
      </c>
      <c r="H36" s="142"/>
      <c r="I36" s="144"/>
      <c r="J36" s="144"/>
      <c r="K36" s="144"/>
      <c r="L36" s="142"/>
      <c r="M36" s="142">
        <v>133</v>
      </c>
      <c r="N36" s="142">
        <v>59</v>
      </c>
      <c r="O36" s="142"/>
      <c r="P36" s="142"/>
      <c r="Q36" s="142">
        <v>193</v>
      </c>
      <c r="R36" s="230"/>
    </row>
    <row r="37" spans="2:18" ht="15" customHeight="1">
      <c r="B37" s="286" t="s">
        <v>3583</v>
      </c>
      <c r="C37" s="224" t="s">
        <v>3610</v>
      </c>
      <c r="D37" s="142"/>
      <c r="E37" s="143"/>
      <c r="F37" s="143">
        <v>854</v>
      </c>
      <c r="G37" s="141"/>
      <c r="H37" s="227">
        <v>494</v>
      </c>
      <c r="I37" s="144"/>
      <c r="J37" s="144"/>
      <c r="K37" s="144"/>
      <c r="L37" s="142"/>
      <c r="M37" s="142">
        <v>1230</v>
      </c>
      <c r="N37" s="142">
        <v>454</v>
      </c>
      <c r="O37" s="137">
        <v>386</v>
      </c>
      <c r="P37" s="142">
        <v>231</v>
      </c>
      <c r="Q37" s="142">
        <v>1802</v>
      </c>
      <c r="R37" s="230">
        <v>74</v>
      </c>
    </row>
    <row r="38" spans="2:18" ht="15" customHeight="1">
      <c r="B38" s="286" t="s">
        <v>3635</v>
      </c>
      <c r="C38" s="224" t="s">
        <v>3552</v>
      </c>
      <c r="D38" s="141"/>
      <c r="E38" s="143"/>
      <c r="F38" s="211">
        <v>53</v>
      </c>
      <c r="G38" s="141">
        <v>34</v>
      </c>
      <c r="H38" s="142"/>
      <c r="I38" s="144"/>
      <c r="J38" s="144"/>
      <c r="K38" s="144"/>
      <c r="L38" s="142"/>
      <c r="M38" s="142">
        <v>78</v>
      </c>
      <c r="N38" s="142">
        <v>26</v>
      </c>
      <c r="O38" s="137"/>
      <c r="P38" s="142"/>
      <c r="Q38" s="142">
        <v>114</v>
      </c>
      <c r="R38" s="230"/>
    </row>
    <row r="39" spans="2:18" ht="15" customHeight="1">
      <c r="B39" s="286" t="s">
        <v>3636</v>
      </c>
      <c r="C39" s="224" t="s">
        <v>3611</v>
      </c>
      <c r="D39" s="142"/>
      <c r="E39" s="143"/>
      <c r="F39" s="211">
        <v>67</v>
      </c>
      <c r="G39" s="141">
        <v>40</v>
      </c>
      <c r="H39" s="142"/>
      <c r="I39" s="144"/>
      <c r="J39" s="144"/>
      <c r="K39" s="144"/>
      <c r="L39" s="142"/>
      <c r="M39" s="142">
        <v>87</v>
      </c>
      <c r="N39" s="142">
        <v>32</v>
      </c>
      <c r="O39" s="137"/>
      <c r="P39" s="142"/>
      <c r="Q39" s="142"/>
      <c r="R39" s="230"/>
    </row>
    <row r="40" spans="2:18" ht="15" customHeight="1">
      <c r="B40" s="286" t="s">
        <v>3645</v>
      </c>
      <c r="C40" s="224" t="s">
        <v>3557</v>
      </c>
      <c r="D40" s="142"/>
      <c r="E40" s="143"/>
      <c r="F40" s="212">
        <v>168</v>
      </c>
      <c r="G40" s="141">
        <v>92</v>
      </c>
      <c r="H40" s="142"/>
      <c r="I40" s="226"/>
      <c r="J40" s="226"/>
      <c r="K40" s="226"/>
      <c r="L40" s="142"/>
      <c r="M40" s="142">
        <v>249</v>
      </c>
      <c r="N40" s="142">
        <v>91</v>
      </c>
      <c r="O40" s="137">
        <v>88</v>
      </c>
      <c r="P40" s="142">
        <v>52</v>
      </c>
      <c r="Q40" s="142">
        <v>364</v>
      </c>
    </row>
    <row r="41" spans="2:18" ht="15" customHeight="1">
      <c r="B41" s="286" t="s">
        <v>3703</v>
      </c>
      <c r="C41" s="228" t="s">
        <v>3612</v>
      </c>
      <c r="D41" s="142"/>
      <c r="E41" s="143"/>
      <c r="F41" s="211">
        <v>39</v>
      </c>
      <c r="G41" s="141">
        <v>24</v>
      </c>
      <c r="H41" s="142"/>
      <c r="I41" s="144"/>
      <c r="J41" s="144"/>
      <c r="K41" s="144"/>
      <c r="L41" s="142"/>
      <c r="M41" s="142">
        <v>52</v>
      </c>
      <c r="N41" s="142">
        <v>19</v>
      </c>
      <c r="O41" s="142"/>
      <c r="P41" s="142"/>
      <c r="Q41" s="142"/>
      <c r="R41" s="230"/>
    </row>
    <row r="42" spans="2:18" ht="15" customHeight="1">
      <c r="B42" s="286" t="s">
        <v>3704</v>
      </c>
      <c r="C42" s="228" t="s">
        <v>3613</v>
      </c>
      <c r="D42" s="142"/>
      <c r="E42" s="143"/>
      <c r="F42" s="143">
        <v>38</v>
      </c>
      <c r="G42" s="141">
        <v>24</v>
      </c>
      <c r="H42" s="142"/>
      <c r="I42" s="144"/>
      <c r="J42" s="144"/>
      <c r="K42" s="144"/>
      <c r="L42" s="142"/>
      <c r="M42" s="142">
        <v>60</v>
      </c>
      <c r="N42" s="142">
        <v>19</v>
      </c>
      <c r="O42" s="142"/>
      <c r="P42" s="142"/>
      <c r="Q42" s="142"/>
      <c r="R42" s="230"/>
    </row>
    <row r="43" spans="2:18" ht="15" customHeight="1">
      <c r="B43" s="286" t="s">
        <v>3658</v>
      </c>
      <c r="C43" s="228" t="s">
        <v>3556</v>
      </c>
      <c r="D43" s="142"/>
      <c r="E43" s="143"/>
      <c r="F43" s="143">
        <v>377</v>
      </c>
      <c r="G43" s="141">
        <v>220</v>
      </c>
      <c r="H43" s="142"/>
      <c r="I43" s="144"/>
      <c r="J43" s="144"/>
      <c r="K43" s="144"/>
      <c r="L43" s="142"/>
      <c r="M43" s="142">
        <v>595</v>
      </c>
      <c r="N43" s="142">
        <v>194</v>
      </c>
      <c r="O43" s="142">
        <v>181</v>
      </c>
      <c r="P43" s="142">
        <v>113</v>
      </c>
      <c r="Q43" s="142">
        <v>877</v>
      </c>
      <c r="R43" s="230"/>
    </row>
    <row r="44" spans="2:18" ht="15" customHeight="1">
      <c r="B44" s="286" t="s">
        <v>3690</v>
      </c>
      <c r="C44" s="228"/>
      <c r="D44" s="142"/>
      <c r="E44" s="143"/>
      <c r="F44" s="143"/>
      <c r="G44" s="141"/>
      <c r="H44" s="142"/>
      <c r="I44" s="144"/>
      <c r="J44" s="144"/>
      <c r="K44" s="144"/>
      <c r="L44" s="142"/>
      <c r="M44" s="142"/>
      <c r="N44" s="142"/>
      <c r="O44" s="142"/>
      <c r="P44" s="142"/>
      <c r="Q44" s="142"/>
      <c r="R44" s="230"/>
    </row>
    <row r="45" spans="2:18" ht="15" customHeight="1">
      <c r="C45" s="228"/>
      <c r="D45" s="142"/>
      <c r="E45" s="143"/>
      <c r="F45" s="143"/>
      <c r="G45" s="141"/>
      <c r="H45" s="142"/>
      <c r="I45" s="144"/>
      <c r="J45" s="144"/>
      <c r="K45" s="144"/>
      <c r="L45" s="142"/>
      <c r="M45" s="141"/>
      <c r="N45" s="142"/>
      <c r="O45" s="142"/>
      <c r="P45" s="141"/>
      <c r="Q45" s="141"/>
      <c r="R45" s="230"/>
    </row>
    <row r="46" spans="2:18" ht="15" customHeight="1">
      <c r="C46" s="225" t="s">
        <v>3622</v>
      </c>
      <c r="D46" s="146">
        <v>6</v>
      </c>
      <c r="E46" s="147">
        <v>2</v>
      </c>
      <c r="F46" s="146">
        <f>SUM(F5:F45)</f>
        <v>5862</v>
      </c>
      <c r="G46" s="146">
        <f>SUM(G5:G45)</f>
        <v>1325</v>
      </c>
      <c r="H46" s="146">
        <f>SUM(H5:H45)</f>
        <v>2062</v>
      </c>
      <c r="I46" s="148"/>
      <c r="J46" s="148"/>
      <c r="K46" s="148"/>
      <c r="L46" s="146">
        <f>SUM(L35:L45)</f>
        <v>0</v>
      </c>
      <c r="M46" s="146">
        <f>SUM(M5:M45)</f>
        <v>8575</v>
      </c>
      <c r="N46" s="146">
        <f>SUM(N5:N45)</f>
        <v>3032</v>
      </c>
      <c r="O46" s="146">
        <v>2099</v>
      </c>
      <c r="P46" s="146">
        <v>1121</v>
      </c>
      <c r="Q46" s="146">
        <v>10369</v>
      </c>
      <c r="R46" s="223">
        <f>SUM(R5:R45)</f>
        <v>306</v>
      </c>
    </row>
    <row r="47" spans="2:18" ht="15" customHeight="1">
      <c r="D47" s="149"/>
      <c r="E47" s="149"/>
      <c r="F47" s="149"/>
      <c r="G47" s="149"/>
      <c r="H47" s="149"/>
      <c r="I47" s="149"/>
      <c r="J47" s="149"/>
      <c r="K47" s="149"/>
      <c r="L47" s="149"/>
      <c r="O47" s="149"/>
      <c r="P47" s="149"/>
      <c r="Q47" s="149"/>
      <c r="R47" s="149"/>
    </row>
    <row r="48" spans="2:18" ht="15" customHeight="1">
      <c r="D48" s="149"/>
      <c r="E48" s="149"/>
      <c r="F48" s="149"/>
      <c r="G48" s="149"/>
      <c r="H48" s="149"/>
      <c r="I48" s="149">
        <v>2039</v>
      </c>
      <c r="J48" s="149"/>
      <c r="K48" s="149"/>
      <c r="L48" s="149"/>
      <c r="M48" s="149"/>
      <c r="N48" s="149"/>
      <c r="O48" s="149"/>
      <c r="P48" s="149"/>
      <c r="Q48" s="149"/>
      <c r="R48" s="149"/>
    </row>
    <row r="49" spans="4:18" ht="15" customHeight="1">
      <c r="D49" s="149"/>
      <c r="E49" s="149"/>
      <c r="F49" s="149"/>
      <c r="G49" s="149"/>
      <c r="H49" s="149"/>
      <c r="I49" s="149"/>
      <c r="J49" s="149"/>
      <c r="K49" s="149"/>
      <c r="L49" s="149"/>
      <c r="M49" s="149"/>
      <c r="N49" s="149"/>
      <c r="O49" s="149"/>
      <c r="P49" s="149"/>
      <c r="Q49" s="149"/>
      <c r="R49" s="149"/>
    </row>
    <row r="50" spans="4:18" ht="15" customHeight="1">
      <c r="D50" s="149"/>
      <c r="E50" s="149"/>
      <c r="F50" s="149"/>
      <c r="G50" s="149"/>
      <c r="H50" s="149"/>
      <c r="I50" s="149"/>
      <c r="J50" s="149"/>
      <c r="K50" s="149"/>
      <c r="L50" s="149"/>
      <c r="M50" s="149"/>
      <c r="N50" s="149"/>
      <c r="O50" s="149"/>
      <c r="P50" s="149"/>
      <c r="Q50" s="149"/>
      <c r="R50" s="149"/>
    </row>
    <row r="51" spans="4:18" ht="15" customHeight="1">
      <c r="D51" s="149"/>
      <c r="E51" s="149"/>
      <c r="F51" s="149"/>
      <c r="G51" s="149"/>
      <c r="H51" s="149"/>
      <c r="I51" s="149"/>
      <c r="J51" s="149"/>
      <c r="K51" s="149"/>
      <c r="L51" s="149"/>
      <c r="M51" s="149"/>
      <c r="N51" s="149"/>
      <c r="O51" s="149"/>
      <c r="P51" s="149"/>
      <c r="Q51" s="149"/>
      <c r="R51" s="149"/>
    </row>
    <row r="52" spans="4:18" ht="15" customHeight="1">
      <c r="D52" s="149"/>
      <c r="E52" s="149"/>
      <c r="F52" s="149"/>
      <c r="G52" s="149"/>
      <c r="H52" s="149"/>
      <c r="I52" s="149"/>
      <c r="J52" s="149"/>
      <c r="K52" s="149"/>
      <c r="L52" s="149"/>
      <c r="M52" s="149"/>
      <c r="N52" s="149"/>
      <c r="O52" s="149"/>
      <c r="P52" s="149"/>
      <c r="Q52" s="149"/>
      <c r="R52" s="149"/>
    </row>
    <row r="53" spans="4:18" ht="15" customHeight="1">
      <c r="D53" s="149"/>
      <c r="E53" s="149"/>
      <c r="F53" s="149"/>
      <c r="G53" s="149"/>
      <c r="H53" s="149"/>
      <c r="I53" s="149"/>
      <c r="J53" s="149"/>
      <c r="K53" s="149"/>
      <c r="L53" s="149"/>
      <c r="M53" s="149"/>
      <c r="N53" s="149"/>
      <c r="O53" s="149"/>
      <c r="P53" s="149"/>
      <c r="Q53" s="149"/>
      <c r="R53" s="149"/>
    </row>
    <row r="54" spans="4:18" ht="15" customHeight="1">
      <c r="D54" s="149"/>
      <c r="E54" s="149"/>
      <c r="F54" s="149"/>
      <c r="G54" s="149"/>
      <c r="H54" s="149"/>
      <c r="I54" s="149"/>
      <c r="J54" s="149"/>
      <c r="K54" s="149"/>
      <c r="L54" s="149"/>
      <c r="M54" s="149"/>
      <c r="N54" s="149"/>
      <c r="O54" s="149"/>
      <c r="P54" s="149"/>
      <c r="Q54" s="149"/>
      <c r="R54" s="149"/>
    </row>
    <row r="55" spans="4:18" ht="15" customHeight="1">
      <c r="D55" s="149"/>
      <c r="E55" s="149"/>
      <c r="F55" s="149"/>
      <c r="G55" s="149"/>
      <c r="H55" s="149"/>
      <c r="I55" s="149"/>
      <c r="J55" s="149"/>
      <c r="K55" s="149"/>
      <c r="L55" s="149"/>
      <c r="M55" s="149"/>
      <c r="N55" s="149"/>
      <c r="O55" s="149"/>
      <c r="P55" s="149"/>
      <c r="Q55" s="149"/>
      <c r="R55" s="149"/>
    </row>
    <row r="56" spans="4:18" ht="15" customHeight="1">
      <c r="D56" s="149"/>
      <c r="E56" s="149"/>
      <c r="F56" s="149"/>
      <c r="G56" s="149"/>
      <c r="H56" s="149"/>
      <c r="I56" s="149"/>
      <c r="J56" s="149"/>
      <c r="K56" s="149"/>
      <c r="L56" s="149"/>
      <c r="M56" s="149"/>
      <c r="N56" s="149"/>
      <c r="O56" s="149"/>
      <c r="P56" s="149"/>
      <c r="Q56" s="149"/>
      <c r="R56" s="149"/>
    </row>
    <row r="57" spans="4:18" ht="15" customHeight="1">
      <c r="D57" s="149"/>
      <c r="E57" s="149"/>
      <c r="F57" s="149"/>
      <c r="G57" s="149"/>
      <c r="H57" s="149"/>
      <c r="I57" s="149"/>
      <c r="J57" s="149"/>
      <c r="K57" s="149"/>
      <c r="L57" s="149"/>
      <c r="M57" s="149"/>
      <c r="N57" s="149"/>
      <c r="O57" s="149"/>
      <c r="P57" s="149"/>
      <c r="Q57" s="149"/>
      <c r="R57" s="149"/>
    </row>
    <row r="58" spans="4:18" ht="15" customHeight="1">
      <c r="D58" s="149"/>
      <c r="E58" s="149"/>
      <c r="F58" s="149"/>
      <c r="G58" s="149"/>
      <c r="H58" s="149"/>
      <c r="I58" s="149"/>
      <c r="J58" s="149"/>
      <c r="K58" s="149"/>
      <c r="L58" s="149"/>
      <c r="M58" s="149"/>
      <c r="N58" s="149"/>
      <c r="O58" s="149"/>
      <c r="P58" s="149"/>
      <c r="Q58" s="149"/>
      <c r="R58" s="149"/>
    </row>
    <row r="59" spans="4:18" ht="15" customHeight="1">
      <c r="D59" s="149"/>
      <c r="E59" s="149"/>
      <c r="F59" s="149"/>
      <c r="G59" s="149"/>
      <c r="H59" s="149"/>
      <c r="I59" s="149"/>
      <c r="J59" s="149"/>
      <c r="K59" s="149"/>
      <c r="L59" s="149"/>
      <c r="M59" s="149"/>
      <c r="N59" s="149"/>
      <c r="O59" s="149"/>
      <c r="P59" s="149"/>
      <c r="Q59" s="149"/>
      <c r="R59" s="149"/>
    </row>
    <row r="60" spans="4:18" ht="15" customHeight="1">
      <c r="D60" s="149"/>
      <c r="E60" s="149"/>
      <c r="F60" s="149"/>
      <c r="G60" s="149"/>
      <c r="H60" s="149"/>
      <c r="I60" s="149"/>
      <c r="J60" s="149"/>
      <c r="K60" s="149"/>
      <c r="L60" s="149"/>
      <c r="M60" s="149"/>
      <c r="N60" s="149"/>
      <c r="O60" s="149"/>
      <c r="P60" s="149"/>
      <c r="Q60" s="149"/>
      <c r="R60" s="149"/>
    </row>
    <row r="61" spans="4:18" ht="15" customHeight="1">
      <c r="D61" s="149"/>
      <c r="E61" s="149"/>
      <c r="F61" s="149"/>
      <c r="G61" s="149"/>
      <c r="H61" s="149"/>
      <c r="I61" s="149"/>
      <c r="J61" s="149"/>
      <c r="K61" s="149"/>
      <c r="L61" s="149"/>
      <c r="M61" s="149"/>
      <c r="N61" s="149"/>
      <c r="O61" s="149"/>
      <c r="P61" s="149"/>
      <c r="Q61" s="149"/>
      <c r="R61" s="149"/>
    </row>
    <row r="62" spans="4:18" ht="15" customHeight="1">
      <c r="D62" s="149"/>
      <c r="E62" s="149"/>
      <c r="F62" s="149"/>
      <c r="G62" s="149"/>
      <c r="H62" s="149"/>
      <c r="I62" s="149"/>
      <c r="J62" s="149"/>
      <c r="K62" s="149"/>
      <c r="L62" s="149"/>
      <c r="M62" s="149"/>
      <c r="N62" s="149"/>
      <c r="O62" s="149"/>
      <c r="P62" s="149"/>
      <c r="Q62" s="149"/>
      <c r="R62" s="149"/>
    </row>
    <row r="63" spans="4:18" ht="15" customHeight="1">
      <c r="D63" s="149"/>
      <c r="E63" s="149"/>
      <c r="F63" s="149"/>
      <c r="G63" s="149"/>
      <c r="H63" s="149"/>
      <c r="I63" s="149"/>
      <c r="J63" s="149"/>
      <c r="K63" s="149"/>
      <c r="L63" s="149"/>
      <c r="M63" s="149"/>
      <c r="N63" s="149"/>
      <c r="O63" s="149"/>
      <c r="P63" s="149"/>
      <c r="Q63" s="149"/>
      <c r="R63" s="149"/>
    </row>
    <row r="64" spans="4:18" ht="15" customHeight="1">
      <c r="D64" s="149"/>
      <c r="E64" s="149"/>
      <c r="F64" s="149"/>
      <c r="G64" s="149"/>
      <c r="H64" s="149"/>
      <c r="I64" s="149"/>
      <c r="J64" s="149"/>
      <c r="K64" s="149"/>
      <c r="L64" s="149"/>
      <c r="M64" s="149"/>
      <c r="N64" s="149"/>
      <c r="O64" s="149"/>
      <c r="P64" s="149"/>
      <c r="Q64" s="149"/>
      <c r="R64" s="149"/>
    </row>
    <row r="65" spans="4:18" ht="15" customHeight="1">
      <c r="D65" s="149"/>
      <c r="E65" s="149"/>
      <c r="F65" s="149"/>
      <c r="G65" s="149"/>
      <c r="H65" s="149"/>
      <c r="I65" s="149"/>
      <c r="J65" s="149"/>
      <c r="K65" s="149"/>
      <c r="L65" s="149"/>
      <c r="M65" s="149"/>
      <c r="N65" s="149"/>
      <c r="O65" s="149"/>
      <c r="P65" s="149"/>
      <c r="Q65" s="149"/>
      <c r="R65" s="149"/>
    </row>
    <row r="66" spans="4:18" ht="15" customHeight="1">
      <c r="D66" s="149"/>
      <c r="E66" s="149"/>
      <c r="F66" s="149"/>
      <c r="G66" s="149"/>
      <c r="H66" s="149"/>
      <c r="I66" s="149"/>
      <c r="J66" s="149"/>
      <c r="K66" s="149"/>
      <c r="L66" s="149"/>
      <c r="M66" s="149"/>
      <c r="N66" s="149"/>
      <c r="O66" s="149"/>
      <c r="P66" s="149"/>
      <c r="Q66" s="149"/>
      <c r="R66" s="149"/>
    </row>
    <row r="67" spans="4:18" ht="15" customHeight="1">
      <c r="D67" s="149"/>
      <c r="E67" s="149"/>
      <c r="F67" s="149"/>
      <c r="G67" s="149"/>
      <c r="H67" s="149"/>
      <c r="I67" s="149"/>
      <c r="J67" s="149"/>
      <c r="K67" s="149"/>
      <c r="L67" s="149"/>
      <c r="M67" s="149"/>
      <c r="N67" s="149"/>
      <c r="O67" s="149"/>
      <c r="P67" s="149"/>
      <c r="Q67" s="149"/>
      <c r="R67" s="149"/>
    </row>
    <row r="68" spans="4:18" ht="15" customHeight="1">
      <c r="D68" s="149"/>
      <c r="E68" s="149"/>
      <c r="F68" s="149"/>
      <c r="G68" s="149"/>
      <c r="H68" s="149"/>
      <c r="I68" s="149"/>
      <c r="J68" s="149"/>
      <c r="K68" s="149"/>
      <c r="L68" s="149"/>
      <c r="M68" s="149"/>
      <c r="N68" s="149"/>
      <c r="O68" s="149"/>
      <c r="P68" s="149"/>
      <c r="Q68" s="149"/>
      <c r="R68" s="149"/>
    </row>
    <row r="69" spans="4:18" ht="15" customHeight="1">
      <c r="D69" s="149"/>
      <c r="E69" s="149"/>
      <c r="F69" s="149"/>
      <c r="G69" s="149"/>
      <c r="H69" s="149"/>
      <c r="I69" s="149"/>
      <c r="J69" s="149"/>
      <c r="K69" s="149"/>
      <c r="L69" s="149"/>
      <c r="M69" s="149"/>
      <c r="N69" s="149"/>
      <c r="O69" s="149"/>
      <c r="P69" s="149"/>
      <c r="Q69" s="149"/>
      <c r="R69" s="149"/>
    </row>
    <row r="70" spans="4:18" ht="15" customHeight="1">
      <c r="D70" s="149"/>
      <c r="E70" s="149"/>
      <c r="F70" s="149"/>
      <c r="G70" s="149"/>
      <c r="H70" s="149"/>
      <c r="I70" s="149"/>
      <c r="J70" s="149"/>
      <c r="K70" s="149"/>
      <c r="L70" s="149"/>
      <c r="M70" s="149"/>
      <c r="N70" s="149"/>
      <c r="O70" s="149"/>
      <c r="P70" s="149"/>
      <c r="Q70" s="149"/>
      <c r="R70" s="149"/>
    </row>
    <row r="71" spans="4:18" ht="15" customHeight="1">
      <c r="D71" s="149"/>
      <c r="E71" s="149"/>
      <c r="F71" s="149"/>
      <c r="G71" s="149"/>
      <c r="H71" s="149"/>
      <c r="I71" s="149"/>
      <c r="J71" s="149"/>
      <c r="K71" s="149"/>
      <c r="L71" s="149"/>
      <c r="M71" s="149"/>
      <c r="N71" s="149"/>
      <c r="O71" s="149"/>
      <c r="P71" s="149"/>
      <c r="Q71" s="149"/>
      <c r="R71" s="149"/>
    </row>
    <row r="72" spans="4:18" ht="15" customHeight="1">
      <c r="D72" s="149"/>
      <c r="E72" s="149"/>
      <c r="F72" s="149"/>
      <c r="G72" s="149"/>
      <c r="H72" s="149"/>
      <c r="I72" s="149"/>
      <c r="J72" s="149"/>
      <c r="K72" s="149"/>
      <c r="L72" s="149"/>
      <c r="M72" s="149"/>
      <c r="N72" s="149"/>
      <c r="O72" s="149"/>
      <c r="P72" s="149"/>
      <c r="Q72" s="149"/>
      <c r="R72" s="149"/>
    </row>
    <row r="73" spans="4:18" ht="15" customHeight="1">
      <c r="D73" s="149"/>
      <c r="E73" s="149"/>
      <c r="F73" s="149"/>
      <c r="G73" s="149"/>
      <c r="H73" s="149"/>
      <c r="I73" s="149"/>
      <c r="J73" s="149"/>
      <c r="K73" s="149"/>
      <c r="L73" s="149"/>
      <c r="M73" s="149"/>
      <c r="N73" s="149"/>
      <c r="O73" s="149"/>
      <c r="P73" s="149"/>
      <c r="Q73" s="149"/>
      <c r="R73" s="149"/>
    </row>
    <row r="74" spans="4:18" ht="15" customHeight="1">
      <c r="D74" s="149"/>
      <c r="E74" s="149"/>
      <c r="F74" s="149"/>
      <c r="G74" s="149"/>
      <c r="H74" s="149"/>
      <c r="I74" s="149"/>
      <c r="J74" s="149"/>
      <c r="K74" s="149"/>
      <c r="L74" s="149"/>
      <c r="M74" s="149"/>
      <c r="N74" s="149"/>
      <c r="O74" s="149"/>
      <c r="P74" s="149"/>
      <c r="Q74" s="149"/>
      <c r="R74" s="149"/>
    </row>
    <row r="75" spans="4:18" ht="15" customHeight="1">
      <c r="D75" s="149"/>
      <c r="E75" s="149"/>
      <c r="F75" s="149"/>
      <c r="G75" s="149"/>
      <c r="H75" s="149"/>
      <c r="I75" s="149"/>
      <c r="J75" s="149"/>
      <c r="K75" s="149"/>
      <c r="L75" s="149"/>
      <c r="M75" s="149"/>
      <c r="N75" s="149"/>
      <c r="O75" s="149"/>
      <c r="P75" s="149"/>
      <c r="Q75" s="149"/>
      <c r="R75" s="149"/>
    </row>
    <row r="76" spans="4:18" ht="15" customHeight="1">
      <c r="D76" s="149"/>
      <c r="E76" s="149"/>
      <c r="F76" s="149"/>
      <c r="G76" s="149"/>
      <c r="H76" s="149"/>
      <c r="I76" s="149"/>
      <c r="J76" s="149"/>
      <c r="K76" s="149"/>
      <c r="L76" s="149"/>
      <c r="M76" s="149"/>
      <c r="N76" s="149"/>
      <c r="O76" s="149"/>
      <c r="P76" s="149"/>
      <c r="Q76" s="149"/>
      <c r="R76" s="149"/>
    </row>
    <row r="77" spans="4:18" ht="15" customHeight="1">
      <c r="D77" s="149"/>
      <c r="E77" s="149"/>
      <c r="F77" s="149"/>
      <c r="G77" s="149"/>
      <c r="H77" s="149"/>
      <c r="I77" s="149"/>
      <c r="J77" s="149"/>
      <c r="K77" s="149"/>
      <c r="L77" s="149"/>
      <c r="M77" s="149"/>
      <c r="N77" s="149"/>
      <c r="O77" s="149"/>
      <c r="P77" s="149"/>
      <c r="Q77" s="149"/>
      <c r="R77" s="149"/>
    </row>
    <row r="78" spans="4:18" ht="15" customHeight="1">
      <c r="D78" s="149"/>
      <c r="E78" s="149"/>
      <c r="F78" s="149"/>
      <c r="G78" s="149"/>
      <c r="H78" s="149"/>
      <c r="I78" s="149"/>
      <c r="J78" s="149"/>
      <c r="K78" s="149"/>
      <c r="L78" s="149"/>
      <c r="M78" s="149"/>
      <c r="N78" s="149"/>
      <c r="O78" s="149"/>
      <c r="P78" s="149"/>
      <c r="Q78" s="149"/>
      <c r="R78" s="149"/>
    </row>
    <row r="79" spans="4:18" ht="15" customHeight="1">
      <c r="D79" s="149"/>
      <c r="E79" s="149"/>
      <c r="F79" s="149"/>
      <c r="G79" s="149"/>
      <c r="H79" s="149"/>
      <c r="I79" s="149"/>
      <c r="J79" s="149"/>
      <c r="K79" s="149"/>
      <c r="L79" s="149"/>
      <c r="M79" s="149"/>
      <c r="N79" s="149"/>
      <c r="O79" s="149"/>
      <c r="P79" s="149"/>
      <c r="Q79" s="149"/>
      <c r="R79" s="149"/>
    </row>
    <row r="80" spans="4:18" ht="15" customHeight="1">
      <c r="D80" s="149"/>
      <c r="E80" s="149"/>
      <c r="F80" s="149"/>
      <c r="G80" s="149"/>
      <c r="H80" s="149"/>
      <c r="I80" s="149"/>
      <c r="J80" s="149"/>
      <c r="K80" s="149"/>
      <c r="L80" s="149"/>
      <c r="M80" s="149"/>
      <c r="N80" s="149"/>
      <c r="O80" s="149"/>
      <c r="P80" s="149"/>
      <c r="Q80" s="149"/>
      <c r="R80" s="149"/>
    </row>
    <row r="81" spans="4:18" ht="15" customHeight="1">
      <c r="D81" s="149"/>
      <c r="E81" s="149"/>
      <c r="F81" s="149"/>
      <c r="G81" s="149"/>
      <c r="H81" s="149"/>
      <c r="I81" s="149"/>
      <c r="J81" s="149"/>
      <c r="K81" s="149"/>
      <c r="L81" s="149"/>
      <c r="M81" s="149"/>
      <c r="N81" s="149"/>
      <c r="O81" s="149"/>
      <c r="P81" s="149"/>
      <c r="Q81" s="149"/>
      <c r="R81" s="149"/>
    </row>
    <row r="82" spans="4:18" ht="15" customHeight="1">
      <c r="D82" s="149"/>
      <c r="E82" s="149"/>
      <c r="F82" s="149"/>
      <c r="G82" s="149"/>
      <c r="H82" s="149"/>
      <c r="I82" s="149"/>
      <c r="J82" s="149"/>
      <c r="K82" s="149"/>
      <c r="L82" s="149"/>
      <c r="M82" s="149"/>
      <c r="N82" s="149"/>
      <c r="O82" s="149"/>
      <c r="P82" s="149"/>
      <c r="Q82" s="149"/>
      <c r="R82" s="149"/>
    </row>
    <row r="83" spans="4:18" ht="15" customHeight="1">
      <c r="D83" s="149"/>
      <c r="E83" s="149"/>
      <c r="F83" s="149"/>
      <c r="G83" s="149"/>
      <c r="H83" s="149"/>
      <c r="I83" s="149"/>
      <c r="J83" s="149"/>
      <c r="K83" s="149"/>
      <c r="L83" s="149"/>
      <c r="M83" s="149"/>
      <c r="N83" s="149"/>
      <c r="O83" s="149"/>
      <c r="P83" s="149"/>
      <c r="Q83" s="149"/>
      <c r="R83" s="149"/>
    </row>
    <row r="84" spans="4:18" ht="15" customHeight="1">
      <c r="D84" s="149"/>
      <c r="E84" s="149"/>
      <c r="F84" s="149"/>
      <c r="G84" s="149"/>
      <c r="H84" s="149"/>
      <c r="I84" s="149"/>
      <c r="J84" s="149"/>
      <c r="K84" s="149"/>
      <c r="L84" s="149"/>
      <c r="M84" s="149"/>
      <c r="N84" s="149"/>
      <c r="O84" s="149"/>
      <c r="P84" s="149"/>
      <c r="Q84" s="149"/>
      <c r="R84" s="149"/>
    </row>
    <row r="85" spans="4:18" ht="15" customHeight="1">
      <c r="D85" s="149"/>
      <c r="E85" s="149"/>
      <c r="F85" s="149"/>
      <c r="G85" s="149"/>
      <c r="H85" s="149"/>
      <c r="I85" s="149"/>
      <c r="J85" s="149"/>
      <c r="K85" s="149"/>
      <c r="L85" s="149"/>
      <c r="M85" s="149"/>
      <c r="N85" s="149"/>
      <c r="O85" s="149"/>
      <c r="P85" s="149"/>
      <c r="Q85" s="149"/>
      <c r="R85" s="149"/>
    </row>
    <row r="86" spans="4:18" ht="15" customHeight="1">
      <c r="D86" s="149"/>
      <c r="E86" s="149"/>
      <c r="F86" s="149"/>
      <c r="G86" s="149"/>
      <c r="H86" s="149"/>
      <c r="I86" s="149"/>
      <c r="J86" s="149"/>
      <c r="K86" s="149"/>
      <c r="L86" s="149"/>
      <c r="M86" s="149"/>
      <c r="N86" s="149"/>
      <c r="O86" s="149"/>
      <c r="P86" s="149"/>
      <c r="Q86" s="149"/>
      <c r="R86" s="149"/>
    </row>
    <row r="87" spans="4:18" ht="15" customHeight="1">
      <c r="D87" s="149"/>
      <c r="E87" s="149"/>
      <c r="F87" s="149"/>
      <c r="G87" s="149"/>
      <c r="H87" s="149"/>
      <c r="I87" s="149"/>
      <c r="J87" s="149"/>
      <c r="K87" s="149"/>
      <c r="L87" s="149"/>
      <c r="M87" s="149"/>
      <c r="N87" s="149"/>
      <c r="O87" s="149"/>
      <c r="P87" s="149"/>
      <c r="Q87" s="149"/>
      <c r="R87" s="149"/>
    </row>
    <row r="88" spans="4:18" ht="15" customHeight="1">
      <c r="D88" s="149"/>
      <c r="E88" s="149"/>
      <c r="F88" s="149"/>
      <c r="G88" s="149"/>
      <c r="H88" s="149"/>
      <c r="I88" s="149"/>
      <c r="J88" s="149"/>
      <c r="K88" s="149"/>
      <c r="L88" s="149"/>
      <c r="M88" s="149"/>
      <c r="N88" s="149"/>
      <c r="O88" s="149"/>
      <c r="P88" s="149"/>
      <c r="Q88" s="149"/>
      <c r="R88" s="149"/>
    </row>
    <row r="89" spans="4:18" ht="15" customHeight="1">
      <c r="D89" s="149"/>
      <c r="E89" s="149"/>
      <c r="F89" s="149"/>
      <c r="G89" s="149"/>
      <c r="H89" s="149"/>
      <c r="I89" s="149"/>
      <c r="J89" s="149"/>
      <c r="K89" s="149"/>
      <c r="L89" s="149"/>
      <c r="M89" s="149"/>
      <c r="N89" s="149"/>
      <c r="O89" s="149"/>
      <c r="P89" s="149"/>
      <c r="Q89" s="149"/>
      <c r="R89" s="149"/>
    </row>
    <row r="90" spans="4:18" ht="15" customHeight="1">
      <c r="D90" s="149"/>
      <c r="E90" s="149"/>
      <c r="F90" s="149"/>
      <c r="G90" s="149"/>
      <c r="H90" s="149"/>
      <c r="I90" s="149"/>
      <c r="J90" s="149"/>
      <c r="K90" s="149"/>
      <c r="L90" s="149"/>
      <c r="M90" s="149"/>
      <c r="N90" s="149"/>
      <c r="O90" s="149"/>
      <c r="P90" s="149"/>
      <c r="Q90" s="149"/>
      <c r="R90" s="149"/>
    </row>
    <row r="91" spans="4:18" ht="15" customHeight="1">
      <c r="D91" s="149"/>
      <c r="E91" s="149"/>
      <c r="F91" s="149"/>
      <c r="G91" s="149"/>
      <c r="H91" s="149"/>
      <c r="I91" s="149"/>
      <c r="J91" s="149"/>
      <c r="K91" s="149"/>
      <c r="L91" s="149"/>
      <c r="M91" s="149"/>
      <c r="N91" s="149"/>
      <c r="O91" s="149"/>
      <c r="P91" s="149"/>
      <c r="Q91" s="149"/>
      <c r="R91" s="149"/>
    </row>
    <row r="92" spans="4:18" ht="15" customHeight="1">
      <c r="D92" s="149"/>
      <c r="E92" s="149"/>
      <c r="F92" s="149"/>
      <c r="G92" s="149"/>
      <c r="H92" s="149"/>
      <c r="I92" s="149"/>
      <c r="J92" s="149"/>
      <c r="K92" s="149"/>
      <c r="L92" s="149"/>
      <c r="M92" s="149"/>
      <c r="N92" s="149"/>
      <c r="O92" s="149"/>
      <c r="P92" s="149"/>
      <c r="Q92" s="149"/>
      <c r="R92" s="149"/>
    </row>
    <row r="93" spans="4:18" ht="15" customHeight="1">
      <c r="D93" s="149"/>
      <c r="E93" s="149"/>
      <c r="F93" s="149"/>
      <c r="G93" s="149"/>
      <c r="H93" s="149"/>
      <c r="I93" s="149"/>
      <c r="J93" s="149"/>
      <c r="K93" s="149"/>
      <c r="L93" s="149"/>
      <c r="M93" s="149"/>
      <c r="N93" s="149"/>
      <c r="O93" s="149"/>
      <c r="P93" s="149"/>
      <c r="Q93" s="149"/>
      <c r="R93" s="149"/>
    </row>
    <row r="94" spans="4:18" ht="15" customHeight="1">
      <c r="D94" s="149"/>
      <c r="E94" s="149"/>
      <c r="F94" s="149"/>
      <c r="G94" s="149"/>
      <c r="H94" s="149"/>
      <c r="I94" s="149"/>
      <c r="J94" s="149"/>
      <c r="K94" s="149"/>
      <c r="L94" s="149"/>
      <c r="M94" s="149"/>
      <c r="N94" s="149"/>
      <c r="O94" s="149"/>
      <c r="P94" s="149"/>
      <c r="Q94" s="149"/>
      <c r="R94" s="149"/>
    </row>
    <row r="95" spans="4:18" ht="15" customHeight="1">
      <c r="D95" s="149"/>
      <c r="E95" s="149"/>
      <c r="F95" s="149"/>
      <c r="G95" s="149"/>
      <c r="H95" s="149"/>
      <c r="I95" s="149"/>
      <c r="J95" s="149"/>
      <c r="K95" s="149"/>
      <c r="L95" s="149"/>
      <c r="M95" s="149"/>
      <c r="N95" s="149"/>
      <c r="O95" s="149"/>
      <c r="P95" s="149"/>
      <c r="Q95" s="149"/>
      <c r="R95" s="149"/>
    </row>
    <row r="96" spans="4:18" ht="15" customHeight="1">
      <c r="D96" s="149"/>
      <c r="E96" s="149"/>
      <c r="F96" s="149"/>
      <c r="G96" s="149"/>
      <c r="H96" s="149"/>
      <c r="I96" s="149"/>
      <c r="J96" s="149"/>
      <c r="K96" s="149"/>
      <c r="L96" s="149"/>
      <c r="M96" s="149"/>
      <c r="N96" s="149"/>
      <c r="O96" s="149"/>
      <c r="P96" s="149"/>
      <c r="Q96" s="149"/>
      <c r="R96" s="149"/>
    </row>
    <row r="97" spans="4:18" ht="15" customHeight="1">
      <c r="D97" s="149"/>
      <c r="E97" s="149"/>
      <c r="F97" s="149"/>
      <c r="G97" s="149"/>
      <c r="H97" s="149"/>
      <c r="I97" s="149"/>
      <c r="J97" s="149"/>
      <c r="K97" s="149"/>
      <c r="L97" s="149"/>
      <c r="M97" s="149"/>
      <c r="N97" s="149"/>
      <c r="O97" s="149"/>
      <c r="P97" s="149"/>
      <c r="Q97" s="149"/>
      <c r="R97" s="149"/>
    </row>
    <row r="98" spans="4:18" ht="15" customHeight="1">
      <c r="D98" s="149"/>
      <c r="E98" s="149"/>
      <c r="F98" s="149"/>
      <c r="G98" s="149"/>
      <c r="H98" s="149"/>
      <c r="I98" s="149"/>
      <c r="J98" s="149"/>
      <c r="K98" s="149"/>
      <c r="L98" s="149"/>
      <c r="M98" s="149"/>
      <c r="N98" s="149"/>
      <c r="O98" s="149"/>
      <c r="P98" s="149"/>
      <c r="Q98" s="149"/>
      <c r="R98" s="149"/>
    </row>
    <row r="99" spans="4:18" ht="15" customHeight="1">
      <c r="D99" s="149"/>
      <c r="E99" s="149"/>
      <c r="F99" s="149"/>
      <c r="G99" s="149"/>
      <c r="H99" s="149"/>
      <c r="I99" s="149"/>
      <c r="J99" s="149"/>
      <c r="K99" s="149"/>
      <c r="L99" s="149"/>
      <c r="M99" s="149"/>
      <c r="N99" s="149"/>
      <c r="O99" s="149"/>
      <c r="P99" s="149"/>
      <c r="Q99" s="149"/>
      <c r="R99" s="149"/>
    </row>
    <row r="100" spans="4:18" ht="15" customHeight="1">
      <c r="D100" s="149"/>
      <c r="E100" s="149"/>
      <c r="F100" s="149"/>
      <c r="G100" s="149"/>
      <c r="H100" s="149"/>
      <c r="I100" s="149"/>
      <c r="J100" s="149"/>
      <c r="K100" s="149"/>
      <c r="L100" s="149"/>
      <c r="M100" s="149"/>
      <c r="N100" s="149"/>
      <c r="O100" s="149"/>
      <c r="P100" s="149"/>
      <c r="Q100" s="149"/>
      <c r="R100" s="149"/>
    </row>
    <row r="101" spans="4:18" ht="15" customHeight="1">
      <c r="D101" s="149"/>
      <c r="E101" s="149"/>
      <c r="F101" s="149"/>
      <c r="G101" s="149"/>
      <c r="H101" s="149"/>
      <c r="I101" s="149"/>
      <c r="J101" s="149"/>
      <c r="K101" s="149"/>
      <c r="L101" s="149"/>
      <c r="M101" s="149"/>
      <c r="N101" s="149"/>
      <c r="O101" s="149"/>
      <c r="P101" s="149"/>
      <c r="Q101" s="149"/>
      <c r="R101" s="149"/>
    </row>
    <row r="102" spans="4:18" ht="15" customHeight="1">
      <c r="D102" s="149"/>
      <c r="E102" s="149"/>
      <c r="F102" s="149"/>
      <c r="G102" s="149"/>
      <c r="H102" s="149"/>
      <c r="I102" s="149"/>
      <c r="J102" s="149"/>
      <c r="K102" s="149"/>
      <c r="L102" s="149"/>
      <c r="M102" s="149"/>
      <c r="N102" s="149"/>
      <c r="O102" s="149"/>
      <c r="P102" s="149"/>
      <c r="Q102" s="149"/>
      <c r="R102" s="149"/>
    </row>
    <row r="103" spans="4:18" ht="15" customHeight="1">
      <c r="D103" s="149"/>
      <c r="E103" s="149"/>
      <c r="F103" s="149"/>
      <c r="G103" s="149"/>
      <c r="H103" s="149"/>
      <c r="I103" s="149"/>
      <c r="J103" s="149"/>
      <c r="K103" s="149"/>
      <c r="L103" s="149"/>
      <c r="M103" s="149"/>
      <c r="N103" s="149"/>
      <c r="O103" s="149"/>
      <c r="P103" s="149"/>
      <c r="Q103" s="149"/>
      <c r="R103" s="149"/>
    </row>
    <row r="104" spans="4:18" ht="15" customHeight="1">
      <c r="D104" s="149"/>
      <c r="E104" s="149"/>
      <c r="F104" s="149"/>
      <c r="G104" s="149"/>
      <c r="H104" s="149"/>
      <c r="I104" s="149"/>
      <c r="J104" s="149"/>
      <c r="K104" s="149"/>
      <c r="L104" s="149"/>
      <c r="M104" s="149"/>
      <c r="N104" s="149"/>
      <c r="O104" s="149"/>
      <c r="P104" s="149"/>
      <c r="Q104" s="149"/>
      <c r="R104" s="149"/>
    </row>
    <row r="105" spans="4:18" ht="15" customHeight="1">
      <c r="D105" s="149"/>
      <c r="E105" s="149"/>
      <c r="F105" s="149"/>
      <c r="G105" s="149"/>
      <c r="H105" s="149"/>
      <c r="I105" s="149"/>
      <c r="J105" s="149"/>
      <c r="K105" s="149"/>
      <c r="L105" s="149"/>
      <c r="M105" s="149"/>
      <c r="N105" s="149"/>
      <c r="O105" s="149"/>
      <c r="P105" s="149"/>
      <c r="Q105" s="149"/>
      <c r="R105" s="149"/>
    </row>
    <row r="106" spans="4:18" ht="15" customHeight="1">
      <c r="D106" s="149"/>
      <c r="E106" s="149"/>
      <c r="F106" s="149"/>
      <c r="G106" s="149"/>
      <c r="H106" s="149"/>
      <c r="I106" s="149"/>
      <c r="J106" s="149"/>
      <c r="K106" s="149"/>
      <c r="L106" s="149"/>
      <c r="M106" s="149"/>
      <c r="N106" s="149"/>
      <c r="O106" s="149"/>
      <c r="P106" s="149"/>
      <c r="Q106" s="149"/>
      <c r="R106" s="149"/>
    </row>
    <row r="107" spans="4:18" ht="15" customHeight="1">
      <c r="D107" s="149"/>
      <c r="E107" s="149"/>
      <c r="F107" s="149"/>
      <c r="G107" s="149"/>
      <c r="H107" s="149"/>
      <c r="I107" s="149"/>
      <c r="J107" s="149"/>
      <c r="K107" s="149"/>
      <c r="L107" s="149"/>
      <c r="M107" s="149"/>
      <c r="N107" s="149"/>
      <c r="O107" s="149"/>
      <c r="P107" s="149"/>
      <c r="Q107" s="149"/>
      <c r="R107" s="149"/>
    </row>
    <row r="108" spans="4:18" ht="15" customHeight="1">
      <c r="D108" s="149"/>
      <c r="E108" s="149"/>
      <c r="F108" s="149"/>
      <c r="G108" s="149"/>
      <c r="H108" s="149"/>
      <c r="I108" s="149"/>
      <c r="J108" s="149"/>
      <c r="K108" s="149"/>
      <c r="L108" s="149"/>
      <c r="M108" s="149"/>
      <c r="N108" s="149"/>
      <c r="O108" s="149"/>
      <c r="P108" s="149"/>
      <c r="Q108" s="149"/>
      <c r="R108" s="149"/>
    </row>
    <row r="109" spans="4:18" ht="15" customHeight="1">
      <c r="D109" s="149"/>
      <c r="E109" s="149"/>
      <c r="F109" s="149"/>
      <c r="G109" s="149"/>
      <c r="H109" s="149"/>
      <c r="I109" s="149"/>
      <c r="J109" s="149"/>
      <c r="K109" s="149"/>
      <c r="L109" s="149"/>
      <c r="M109" s="149"/>
      <c r="N109" s="149"/>
      <c r="O109" s="149"/>
      <c r="P109" s="149"/>
      <c r="Q109" s="149"/>
      <c r="R109" s="149"/>
    </row>
    <row r="110" spans="4:18" ht="15" customHeight="1">
      <c r="D110" s="149"/>
      <c r="E110" s="149"/>
      <c r="F110" s="149"/>
      <c r="G110" s="149"/>
      <c r="H110" s="149"/>
      <c r="I110" s="149"/>
      <c r="J110" s="149"/>
      <c r="K110" s="149"/>
      <c r="L110" s="149"/>
      <c r="M110" s="149"/>
      <c r="N110" s="149"/>
      <c r="O110" s="149"/>
      <c r="P110" s="149"/>
      <c r="Q110" s="149"/>
      <c r="R110" s="149"/>
    </row>
    <row r="111" spans="4:18" ht="15" customHeight="1">
      <c r="D111" s="149"/>
      <c r="E111" s="149"/>
      <c r="F111" s="149"/>
      <c r="G111" s="149"/>
      <c r="H111" s="149"/>
      <c r="I111" s="149"/>
      <c r="J111" s="149"/>
      <c r="K111" s="149"/>
      <c r="L111" s="149"/>
      <c r="M111" s="149"/>
      <c r="N111" s="149"/>
      <c r="O111" s="149"/>
      <c r="P111" s="149"/>
      <c r="Q111" s="149"/>
      <c r="R111" s="149"/>
    </row>
    <row r="112" spans="4:18" ht="15" customHeight="1">
      <c r="D112" s="149"/>
      <c r="E112" s="149"/>
      <c r="F112" s="149"/>
      <c r="G112" s="149"/>
      <c r="H112" s="149"/>
      <c r="I112" s="149"/>
      <c r="J112" s="149"/>
      <c r="K112" s="149"/>
      <c r="L112" s="149"/>
      <c r="M112" s="149"/>
      <c r="N112" s="149"/>
      <c r="O112" s="149"/>
      <c r="P112" s="149"/>
      <c r="Q112" s="149"/>
      <c r="R112" s="149"/>
    </row>
    <row r="113" spans="4:18" ht="15" customHeight="1">
      <c r="D113" s="149"/>
      <c r="E113" s="149"/>
      <c r="F113" s="149"/>
      <c r="G113" s="149"/>
      <c r="H113" s="149"/>
      <c r="I113" s="149"/>
      <c r="J113" s="149"/>
      <c r="K113" s="149"/>
      <c r="L113" s="149"/>
      <c r="M113" s="149"/>
      <c r="N113" s="149"/>
      <c r="O113" s="149"/>
      <c r="P113" s="149"/>
      <c r="Q113" s="149"/>
      <c r="R113" s="149"/>
    </row>
    <row r="114" spans="4:18" ht="15" customHeight="1">
      <c r="D114" s="149"/>
      <c r="E114" s="149"/>
      <c r="F114" s="149"/>
      <c r="G114" s="149"/>
      <c r="H114" s="149"/>
      <c r="I114" s="149"/>
      <c r="J114" s="149"/>
      <c r="K114" s="149"/>
      <c r="L114" s="149"/>
      <c r="M114" s="149"/>
      <c r="N114" s="149"/>
      <c r="O114" s="149"/>
      <c r="P114" s="149"/>
      <c r="Q114" s="149"/>
      <c r="R114" s="149"/>
    </row>
    <row r="115" spans="4:18" ht="15" customHeight="1">
      <c r="D115" s="149"/>
      <c r="E115" s="149"/>
      <c r="F115" s="149"/>
      <c r="G115" s="149"/>
      <c r="H115" s="149"/>
      <c r="I115" s="149"/>
      <c r="J115" s="149"/>
      <c r="K115" s="149"/>
      <c r="L115" s="149"/>
      <c r="M115" s="149"/>
      <c r="N115" s="149"/>
      <c r="O115" s="149"/>
      <c r="P115" s="149"/>
      <c r="Q115" s="149"/>
      <c r="R115" s="149"/>
    </row>
    <row r="116" spans="4:18" ht="15" customHeight="1">
      <c r="D116" s="149"/>
      <c r="E116" s="149"/>
      <c r="F116" s="149"/>
      <c r="G116" s="149"/>
      <c r="H116" s="149"/>
      <c r="I116" s="149"/>
      <c r="J116" s="149"/>
      <c r="K116" s="149"/>
      <c r="L116" s="149"/>
      <c r="M116" s="149"/>
      <c r="N116" s="149"/>
      <c r="O116" s="149"/>
      <c r="P116" s="149"/>
      <c r="Q116" s="149"/>
      <c r="R116" s="149"/>
    </row>
    <row r="117" spans="4:18" ht="15" customHeight="1">
      <c r="D117" s="149"/>
      <c r="E117" s="149"/>
      <c r="F117" s="149"/>
      <c r="G117" s="149"/>
      <c r="H117" s="149"/>
      <c r="I117" s="149"/>
      <c r="J117" s="149"/>
      <c r="K117" s="149"/>
      <c r="L117" s="149"/>
      <c r="M117" s="149"/>
      <c r="N117" s="149"/>
      <c r="O117" s="149"/>
      <c r="P117" s="149"/>
      <c r="Q117" s="149"/>
      <c r="R117" s="149"/>
    </row>
    <row r="118" spans="4:18" ht="15" customHeight="1">
      <c r="D118" s="149"/>
      <c r="E118" s="149"/>
      <c r="F118" s="149"/>
      <c r="G118" s="149"/>
      <c r="H118" s="149"/>
      <c r="I118" s="149"/>
      <c r="J118" s="149"/>
      <c r="K118" s="149"/>
      <c r="L118" s="149"/>
      <c r="M118" s="149"/>
      <c r="N118" s="149"/>
      <c r="O118" s="149"/>
      <c r="P118" s="149"/>
      <c r="Q118" s="149"/>
      <c r="R118" s="149"/>
    </row>
    <row r="119" spans="4:18" ht="15" customHeight="1">
      <c r="D119" s="149"/>
      <c r="E119" s="149"/>
      <c r="F119" s="149"/>
      <c r="G119" s="149"/>
      <c r="H119" s="149"/>
      <c r="I119" s="149"/>
      <c r="J119" s="149"/>
      <c r="K119" s="149"/>
      <c r="L119" s="149"/>
      <c r="M119" s="149"/>
      <c r="N119" s="149"/>
      <c r="O119" s="149"/>
      <c r="P119" s="149"/>
      <c r="Q119" s="149"/>
      <c r="R119" s="149"/>
    </row>
    <row r="120" spans="4:18" ht="15" customHeight="1">
      <c r="D120" s="149"/>
      <c r="E120" s="149"/>
      <c r="F120" s="149"/>
      <c r="G120" s="149"/>
      <c r="H120" s="149"/>
      <c r="I120" s="149"/>
      <c r="J120" s="149"/>
      <c r="K120" s="149"/>
      <c r="L120" s="149"/>
      <c r="M120" s="149"/>
      <c r="N120" s="149"/>
      <c r="O120" s="149"/>
      <c r="P120" s="149"/>
      <c r="Q120" s="149"/>
      <c r="R120" s="149"/>
    </row>
    <row r="121" spans="4:18" ht="15" customHeight="1">
      <c r="D121" s="149"/>
      <c r="E121" s="149"/>
      <c r="F121" s="149"/>
      <c r="G121" s="149"/>
      <c r="H121" s="149"/>
      <c r="I121" s="149"/>
      <c r="J121" s="149"/>
      <c r="K121" s="149"/>
      <c r="L121" s="149"/>
      <c r="M121" s="149"/>
      <c r="N121" s="149"/>
      <c r="O121" s="149"/>
      <c r="P121" s="149"/>
      <c r="Q121" s="149"/>
      <c r="R121" s="149"/>
    </row>
    <row r="122" spans="4:18" ht="15" customHeight="1">
      <c r="D122" s="149"/>
      <c r="E122" s="149"/>
      <c r="F122" s="149"/>
      <c r="G122" s="149"/>
      <c r="H122" s="149"/>
      <c r="I122" s="149"/>
      <c r="J122" s="149"/>
      <c r="K122" s="149"/>
      <c r="L122" s="149"/>
      <c r="M122" s="149"/>
      <c r="N122" s="149"/>
      <c r="O122" s="149"/>
      <c r="P122" s="149"/>
      <c r="Q122" s="149"/>
      <c r="R122" s="149"/>
    </row>
    <row r="123" spans="4:18" ht="15" customHeight="1">
      <c r="D123" s="149"/>
      <c r="E123" s="149"/>
      <c r="F123" s="149"/>
      <c r="G123" s="149"/>
      <c r="H123" s="149"/>
      <c r="I123" s="149"/>
      <c r="J123" s="149"/>
      <c r="K123" s="149"/>
      <c r="L123" s="149"/>
      <c r="M123" s="149"/>
      <c r="N123" s="149"/>
      <c r="O123" s="149"/>
      <c r="P123" s="149"/>
      <c r="Q123" s="149"/>
      <c r="R123" s="149"/>
    </row>
    <row r="124" spans="4:18" ht="15" customHeight="1">
      <c r="D124" s="149"/>
      <c r="E124" s="149"/>
      <c r="F124" s="149"/>
      <c r="G124" s="149"/>
      <c r="H124" s="149"/>
      <c r="I124" s="149"/>
      <c r="J124" s="149"/>
      <c r="K124" s="149"/>
      <c r="L124" s="149"/>
      <c r="M124" s="149"/>
      <c r="N124" s="149"/>
      <c r="O124" s="149"/>
      <c r="P124" s="149"/>
      <c r="Q124" s="149"/>
      <c r="R124" s="149"/>
    </row>
    <row r="125" spans="4:18" ht="15" customHeight="1">
      <c r="D125" s="149"/>
      <c r="E125" s="149"/>
      <c r="F125" s="149"/>
      <c r="G125" s="149"/>
      <c r="H125" s="149"/>
      <c r="I125" s="149"/>
      <c r="J125" s="149"/>
      <c r="K125" s="149"/>
      <c r="L125" s="149"/>
      <c r="M125" s="149"/>
      <c r="N125" s="149"/>
      <c r="O125" s="149"/>
      <c r="P125" s="149"/>
      <c r="Q125" s="149"/>
      <c r="R125" s="149"/>
    </row>
    <row r="126" spans="4:18" ht="15" customHeight="1">
      <c r="D126" s="149"/>
      <c r="E126" s="149"/>
      <c r="F126" s="149"/>
      <c r="G126" s="149"/>
      <c r="H126" s="149"/>
      <c r="I126" s="149"/>
      <c r="J126" s="149"/>
      <c r="K126" s="149"/>
      <c r="L126" s="149"/>
      <c r="M126" s="149"/>
      <c r="N126" s="149"/>
      <c r="O126" s="149"/>
      <c r="P126" s="149"/>
      <c r="Q126" s="149"/>
      <c r="R126" s="149"/>
    </row>
    <row r="127" spans="4:18" ht="15" customHeight="1">
      <c r="D127" s="149"/>
      <c r="E127" s="149"/>
      <c r="F127" s="149"/>
      <c r="G127" s="149"/>
      <c r="H127" s="149"/>
      <c r="I127" s="149"/>
      <c r="J127" s="149"/>
      <c r="K127" s="149"/>
      <c r="L127" s="149"/>
      <c r="M127" s="149"/>
      <c r="N127" s="149"/>
      <c r="O127" s="149"/>
      <c r="P127" s="149"/>
      <c r="Q127" s="149"/>
      <c r="R127" s="149"/>
    </row>
    <row r="128" spans="4:18" ht="15" customHeight="1">
      <c r="D128" s="149"/>
      <c r="E128" s="149"/>
      <c r="F128" s="149"/>
      <c r="G128" s="149"/>
      <c r="H128" s="149"/>
      <c r="I128" s="149"/>
      <c r="J128" s="149"/>
      <c r="K128" s="149"/>
      <c r="L128" s="149"/>
      <c r="M128" s="149"/>
      <c r="N128" s="149"/>
      <c r="O128" s="149"/>
      <c r="P128" s="149"/>
      <c r="Q128" s="149"/>
      <c r="R128" s="149"/>
    </row>
    <row r="129" spans="4:18" ht="15" customHeight="1">
      <c r="D129" s="149"/>
      <c r="E129" s="149"/>
      <c r="F129" s="149"/>
      <c r="G129" s="149"/>
      <c r="H129" s="149"/>
      <c r="I129" s="149"/>
      <c r="J129" s="149"/>
      <c r="K129" s="149"/>
      <c r="L129" s="149"/>
      <c r="M129" s="149"/>
      <c r="N129" s="149"/>
      <c r="O129" s="149"/>
      <c r="P129" s="149"/>
      <c r="Q129" s="149"/>
      <c r="R129" s="149"/>
    </row>
    <row r="130" spans="4:18" ht="15" customHeight="1">
      <c r="D130" s="149"/>
      <c r="E130" s="149"/>
      <c r="F130" s="149"/>
      <c r="G130" s="149"/>
      <c r="H130" s="149"/>
      <c r="I130" s="149"/>
      <c r="J130" s="149"/>
      <c r="K130" s="149"/>
      <c r="L130" s="149"/>
      <c r="M130" s="149"/>
      <c r="N130" s="149"/>
      <c r="O130" s="149"/>
      <c r="P130" s="149"/>
      <c r="Q130" s="149"/>
      <c r="R130" s="149"/>
    </row>
    <row r="131" spans="4:18" ht="15" customHeight="1">
      <c r="D131" s="149"/>
      <c r="E131" s="149"/>
      <c r="F131" s="149"/>
      <c r="G131" s="149"/>
      <c r="H131" s="149"/>
      <c r="I131" s="149"/>
      <c r="J131" s="149"/>
      <c r="K131" s="149"/>
      <c r="L131" s="149"/>
      <c r="M131" s="149"/>
      <c r="N131" s="149"/>
      <c r="O131" s="149"/>
      <c r="P131" s="149"/>
      <c r="Q131" s="149"/>
      <c r="R131" s="149"/>
    </row>
    <row r="132" spans="4:18" ht="15" customHeight="1">
      <c r="D132" s="149"/>
      <c r="E132" s="149"/>
      <c r="F132" s="149"/>
      <c r="G132" s="149"/>
      <c r="H132" s="149"/>
      <c r="I132" s="149"/>
      <c r="J132" s="149"/>
      <c r="K132" s="149"/>
      <c r="L132" s="149"/>
      <c r="M132" s="149"/>
      <c r="N132" s="149"/>
      <c r="O132" s="149"/>
      <c r="P132" s="149"/>
      <c r="Q132" s="149"/>
      <c r="R132" s="149"/>
    </row>
    <row r="133" spans="4:18" ht="15" customHeight="1">
      <c r="D133" s="149"/>
      <c r="E133" s="149"/>
      <c r="F133" s="149"/>
      <c r="G133" s="149"/>
      <c r="H133" s="149"/>
      <c r="I133" s="149"/>
      <c r="J133" s="149"/>
      <c r="K133" s="149"/>
      <c r="L133" s="149"/>
      <c r="M133" s="149"/>
      <c r="N133" s="149"/>
      <c r="O133" s="149"/>
      <c r="P133" s="149"/>
      <c r="Q133" s="149"/>
      <c r="R133" s="149"/>
    </row>
    <row r="134" spans="4:18" ht="15" customHeight="1">
      <c r="D134" s="149"/>
      <c r="E134" s="149"/>
      <c r="F134" s="149"/>
      <c r="G134" s="149"/>
      <c r="H134" s="149"/>
      <c r="I134" s="149"/>
      <c r="J134" s="149"/>
      <c r="K134" s="149"/>
      <c r="L134" s="149"/>
      <c r="M134" s="149"/>
      <c r="N134" s="149"/>
      <c r="O134" s="149"/>
      <c r="P134" s="149"/>
      <c r="Q134" s="149"/>
      <c r="R134" s="149"/>
    </row>
    <row r="135" spans="4:18" ht="15" customHeight="1">
      <c r="D135" s="149"/>
      <c r="E135" s="149"/>
      <c r="F135" s="149"/>
      <c r="G135" s="149"/>
      <c r="H135" s="149"/>
      <c r="I135" s="149"/>
      <c r="J135" s="149"/>
      <c r="K135" s="149"/>
      <c r="L135" s="149"/>
      <c r="M135" s="149"/>
      <c r="N135" s="149"/>
      <c r="O135" s="149"/>
      <c r="P135" s="149"/>
      <c r="Q135" s="149"/>
      <c r="R135" s="149"/>
    </row>
    <row r="136" spans="4:18" ht="15" customHeight="1">
      <c r="D136" s="149"/>
      <c r="E136" s="149"/>
      <c r="F136" s="149"/>
      <c r="G136" s="149"/>
      <c r="H136" s="149"/>
      <c r="I136" s="149"/>
      <c r="J136" s="149"/>
      <c r="K136" s="149"/>
      <c r="L136" s="149"/>
      <c r="M136" s="149"/>
      <c r="N136" s="149"/>
      <c r="O136" s="149"/>
      <c r="P136" s="149"/>
      <c r="Q136" s="149"/>
      <c r="R136" s="149"/>
    </row>
    <row r="137" spans="4:18" ht="15" customHeight="1">
      <c r="D137" s="149"/>
      <c r="E137" s="149"/>
      <c r="F137" s="149"/>
      <c r="G137" s="149"/>
      <c r="H137" s="149"/>
      <c r="I137" s="149"/>
      <c r="J137" s="149"/>
      <c r="K137" s="149"/>
      <c r="L137" s="149"/>
      <c r="M137" s="149"/>
      <c r="N137" s="149"/>
      <c r="O137" s="149"/>
      <c r="P137" s="149"/>
      <c r="Q137" s="149"/>
      <c r="R137" s="149"/>
    </row>
    <row r="138" spans="4:18" ht="15" customHeight="1">
      <c r="D138" s="149"/>
      <c r="E138" s="149"/>
      <c r="F138" s="149"/>
      <c r="G138" s="149"/>
      <c r="H138" s="149"/>
      <c r="I138" s="149"/>
      <c r="J138" s="149"/>
      <c r="K138" s="149"/>
      <c r="L138" s="149"/>
      <c r="M138" s="149"/>
      <c r="N138" s="149"/>
      <c r="O138" s="149"/>
      <c r="P138" s="149"/>
      <c r="Q138" s="149"/>
      <c r="R138" s="149"/>
    </row>
    <row r="139" spans="4:18" ht="15" customHeight="1">
      <c r="D139" s="149"/>
      <c r="E139" s="149"/>
      <c r="F139" s="149"/>
      <c r="G139" s="149"/>
      <c r="H139" s="149"/>
      <c r="I139" s="149"/>
      <c r="J139" s="149"/>
      <c r="K139" s="149"/>
      <c r="L139" s="149"/>
      <c r="M139" s="149"/>
      <c r="N139" s="149"/>
      <c r="O139" s="149"/>
      <c r="P139" s="149"/>
      <c r="Q139" s="149"/>
      <c r="R139" s="149"/>
    </row>
    <row r="140" spans="4:18" ht="15" customHeight="1">
      <c r="D140" s="149"/>
      <c r="E140" s="149"/>
      <c r="F140" s="149"/>
      <c r="G140" s="149"/>
      <c r="H140" s="149"/>
      <c r="I140" s="149"/>
      <c r="J140" s="149"/>
      <c r="K140" s="149"/>
      <c r="L140" s="149"/>
      <c r="M140" s="149"/>
      <c r="N140" s="149"/>
      <c r="O140" s="149"/>
      <c r="P140" s="149"/>
      <c r="Q140" s="149"/>
      <c r="R140" s="149"/>
    </row>
    <row r="141" spans="4:18" ht="15" customHeight="1">
      <c r="D141" s="149"/>
      <c r="E141" s="149"/>
      <c r="F141" s="149"/>
      <c r="G141" s="149"/>
      <c r="H141" s="149"/>
      <c r="I141" s="149"/>
      <c r="J141" s="149"/>
      <c r="K141" s="149"/>
      <c r="L141" s="149"/>
      <c r="M141" s="149"/>
      <c r="N141" s="149"/>
      <c r="O141" s="149"/>
      <c r="P141" s="149"/>
      <c r="Q141" s="149"/>
      <c r="R141" s="149"/>
    </row>
    <row r="142" spans="4:18" ht="15" customHeight="1">
      <c r="D142" s="149"/>
      <c r="E142" s="149"/>
      <c r="F142" s="149"/>
      <c r="G142" s="149"/>
      <c r="H142" s="149"/>
      <c r="I142" s="149"/>
      <c r="J142" s="149"/>
      <c r="K142" s="149"/>
      <c r="L142" s="149"/>
      <c r="M142" s="149"/>
      <c r="N142" s="149"/>
      <c r="O142" s="149"/>
      <c r="P142" s="149"/>
      <c r="Q142" s="149"/>
      <c r="R142" s="149"/>
    </row>
    <row r="143" spans="4:18" ht="15" customHeight="1">
      <c r="D143" s="149"/>
      <c r="E143" s="149"/>
      <c r="F143" s="149"/>
      <c r="G143" s="149"/>
      <c r="H143" s="149"/>
      <c r="I143" s="149"/>
      <c r="J143" s="149"/>
      <c r="K143" s="149"/>
      <c r="L143" s="149"/>
      <c r="M143" s="149"/>
      <c r="N143" s="149"/>
      <c r="O143" s="149"/>
      <c r="P143" s="149"/>
      <c r="Q143" s="149"/>
      <c r="R143" s="149"/>
    </row>
    <row r="144" spans="4:18" ht="15" customHeight="1">
      <c r="D144" s="149"/>
      <c r="E144" s="149"/>
      <c r="F144" s="149"/>
      <c r="G144" s="149"/>
      <c r="H144" s="149"/>
      <c r="I144" s="149"/>
      <c r="J144" s="149"/>
      <c r="K144" s="149"/>
      <c r="L144" s="149"/>
      <c r="M144" s="149"/>
      <c r="N144" s="149"/>
      <c r="O144" s="149"/>
      <c r="P144" s="149"/>
      <c r="Q144" s="149"/>
      <c r="R144" s="149"/>
    </row>
    <row r="145" spans="4:18" ht="15" customHeight="1">
      <c r="D145" s="149"/>
      <c r="E145" s="149"/>
      <c r="F145" s="149"/>
      <c r="G145" s="149"/>
      <c r="H145" s="149"/>
      <c r="I145" s="149"/>
      <c r="J145" s="149"/>
      <c r="K145" s="149"/>
      <c r="L145" s="149"/>
      <c r="M145" s="149"/>
      <c r="N145" s="149"/>
      <c r="O145" s="149"/>
      <c r="P145" s="149"/>
      <c r="Q145" s="149"/>
      <c r="R145" s="149"/>
    </row>
    <row r="146" spans="4:18" ht="15" customHeight="1">
      <c r="D146" s="149"/>
      <c r="E146" s="149"/>
      <c r="F146" s="149"/>
      <c r="G146" s="149"/>
      <c r="H146" s="149"/>
      <c r="I146" s="149"/>
      <c r="J146" s="149"/>
      <c r="K146" s="149"/>
      <c r="L146" s="149"/>
      <c r="M146" s="149"/>
      <c r="N146" s="149"/>
      <c r="O146" s="149"/>
      <c r="P146" s="149"/>
      <c r="Q146" s="149"/>
      <c r="R146" s="149"/>
    </row>
    <row r="147" spans="4:18" ht="15" customHeight="1">
      <c r="D147" s="149"/>
      <c r="E147" s="149"/>
      <c r="F147" s="149"/>
      <c r="G147" s="149"/>
      <c r="H147" s="149"/>
      <c r="I147" s="149"/>
      <c r="J147" s="149"/>
      <c r="K147" s="149"/>
      <c r="L147" s="149"/>
      <c r="M147" s="149"/>
      <c r="N147" s="149"/>
      <c r="O147" s="149"/>
      <c r="P147" s="149"/>
      <c r="Q147" s="149"/>
      <c r="R147" s="149"/>
    </row>
    <row r="148" spans="4:18" ht="15" customHeight="1">
      <c r="D148" s="149"/>
      <c r="E148" s="149"/>
      <c r="F148" s="149"/>
      <c r="G148" s="149"/>
      <c r="H148" s="149"/>
      <c r="I148" s="149"/>
      <c r="J148" s="149"/>
      <c r="K148" s="149"/>
      <c r="L148" s="149"/>
      <c r="M148" s="149"/>
      <c r="N148" s="149"/>
      <c r="O148" s="149"/>
      <c r="P148" s="149"/>
      <c r="Q148" s="149"/>
      <c r="R148" s="149"/>
    </row>
    <row r="149" spans="4:18" ht="15" customHeight="1">
      <c r="D149" s="149"/>
      <c r="E149" s="149"/>
      <c r="F149" s="149"/>
      <c r="G149" s="149"/>
      <c r="H149" s="149"/>
      <c r="I149" s="149"/>
      <c r="J149" s="149"/>
      <c r="K149" s="149"/>
      <c r="L149" s="149"/>
      <c r="M149" s="149"/>
      <c r="N149" s="149"/>
      <c r="O149" s="149"/>
      <c r="P149" s="149"/>
      <c r="Q149" s="149"/>
      <c r="R149" s="149"/>
    </row>
    <row r="150" spans="4:18" ht="15" customHeight="1">
      <c r="D150" s="149"/>
      <c r="E150" s="149"/>
      <c r="F150" s="149"/>
      <c r="G150" s="149"/>
      <c r="H150" s="149"/>
      <c r="I150" s="149"/>
      <c r="J150" s="149"/>
      <c r="K150" s="149"/>
      <c r="L150" s="149"/>
      <c r="M150" s="149"/>
      <c r="N150" s="149"/>
      <c r="O150" s="149"/>
      <c r="P150" s="149"/>
      <c r="Q150" s="149"/>
      <c r="R150" s="149"/>
    </row>
    <row r="151" spans="4:18" ht="15" customHeight="1">
      <c r="D151" s="149"/>
      <c r="E151" s="149"/>
      <c r="F151" s="149"/>
      <c r="G151" s="149"/>
      <c r="H151" s="149"/>
      <c r="I151" s="149"/>
      <c r="J151" s="149"/>
      <c r="K151" s="149"/>
      <c r="L151" s="149"/>
      <c r="M151" s="149"/>
      <c r="N151" s="149"/>
      <c r="O151" s="149"/>
      <c r="P151" s="149"/>
      <c r="Q151" s="149"/>
      <c r="R151" s="149"/>
    </row>
    <row r="152" spans="4:18" ht="15" customHeight="1">
      <c r="D152" s="149"/>
      <c r="E152" s="149"/>
      <c r="F152" s="149"/>
      <c r="G152" s="149"/>
      <c r="H152" s="149"/>
      <c r="I152" s="149"/>
      <c r="J152" s="149"/>
      <c r="K152" s="149"/>
      <c r="L152" s="149"/>
      <c r="M152" s="149"/>
      <c r="N152" s="149"/>
      <c r="O152" s="149"/>
      <c r="P152" s="149"/>
      <c r="Q152" s="149"/>
      <c r="R152" s="149"/>
    </row>
    <row r="153" spans="4:18" ht="15" customHeight="1">
      <c r="D153" s="149"/>
      <c r="E153" s="149"/>
      <c r="F153" s="149"/>
      <c r="G153" s="149"/>
      <c r="H153" s="149"/>
      <c r="I153" s="149"/>
      <c r="J153" s="149"/>
      <c r="K153" s="149"/>
      <c r="L153" s="149"/>
      <c r="M153" s="149"/>
      <c r="N153" s="149"/>
      <c r="O153" s="149"/>
      <c r="P153" s="149"/>
      <c r="Q153" s="149"/>
      <c r="R153" s="149"/>
    </row>
    <row r="154" spans="4:18" ht="15" customHeight="1">
      <c r="D154" s="149"/>
      <c r="E154" s="149"/>
      <c r="F154" s="149"/>
      <c r="G154" s="149"/>
      <c r="H154" s="149"/>
      <c r="I154" s="149"/>
      <c r="J154" s="149"/>
      <c r="K154" s="149"/>
      <c r="L154" s="149"/>
      <c r="M154" s="149"/>
      <c r="N154" s="149"/>
      <c r="O154" s="149"/>
      <c r="P154" s="149"/>
      <c r="Q154" s="149"/>
      <c r="R154" s="149"/>
    </row>
    <row r="155" spans="4:18" ht="15" customHeight="1">
      <c r="D155" s="149"/>
      <c r="E155" s="149"/>
      <c r="F155" s="149"/>
      <c r="G155" s="149"/>
      <c r="H155" s="149"/>
      <c r="I155" s="149"/>
      <c r="J155" s="149"/>
      <c r="K155" s="149"/>
      <c r="L155" s="149"/>
      <c r="M155" s="149"/>
      <c r="N155" s="149"/>
      <c r="O155" s="149"/>
      <c r="P155" s="149"/>
      <c r="Q155" s="149"/>
      <c r="R155" s="149"/>
    </row>
    <row r="156" spans="4:18" ht="15" customHeight="1">
      <c r="D156" s="149"/>
      <c r="E156" s="149"/>
      <c r="F156" s="149"/>
      <c r="G156" s="149"/>
      <c r="H156" s="149"/>
      <c r="I156" s="149"/>
      <c r="J156" s="149"/>
      <c r="K156" s="149"/>
      <c r="L156" s="149"/>
      <c r="M156" s="149"/>
      <c r="N156" s="149"/>
      <c r="O156" s="149"/>
      <c r="P156" s="149"/>
      <c r="Q156" s="149"/>
      <c r="R156" s="149"/>
    </row>
    <row r="157" spans="4:18" ht="15" customHeight="1">
      <c r="D157" s="149"/>
      <c r="E157" s="149"/>
      <c r="F157" s="149"/>
      <c r="G157" s="149"/>
      <c r="H157" s="149"/>
      <c r="I157" s="149"/>
      <c r="J157" s="149"/>
      <c r="K157" s="149"/>
      <c r="L157" s="149"/>
      <c r="M157" s="149"/>
      <c r="N157" s="149"/>
      <c r="O157" s="149"/>
      <c r="P157" s="149"/>
      <c r="Q157" s="149"/>
      <c r="R157" s="149"/>
    </row>
    <row r="158" spans="4:18" ht="15" customHeight="1">
      <c r="D158" s="149"/>
      <c r="E158" s="149"/>
      <c r="F158" s="149"/>
      <c r="G158" s="149"/>
      <c r="H158" s="149"/>
      <c r="I158" s="149"/>
      <c r="J158" s="149"/>
      <c r="K158" s="149"/>
      <c r="L158" s="149"/>
      <c r="M158" s="149"/>
      <c r="N158" s="149"/>
      <c r="O158" s="149"/>
      <c r="P158" s="149"/>
      <c r="Q158" s="149"/>
      <c r="R158" s="149"/>
    </row>
    <row r="159" spans="4:18" ht="15" customHeight="1">
      <c r="D159" s="149"/>
      <c r="E159" s="149"/>
      <c r="F159" s="149"/>
      <c r="G159" s="149"/>
      <c r="H159" s="149"/>
      <c r="I159" s="149"/>
      <c r="J159" s="149"/>
      <c r="K159" s="149"/>
      <c r="L159" s="149"/>
      <c r="M159" s="149"/>
      <c r="N159" s="149"/>
      <c r="O159" s="149"/>
      <c r="P159" s="149"/>
      <c r="Q159" s="149"/>
      <c r="R159" s="149"/>
    </row>
    <row r="160" spans="4:18" ht="15" customHeight="1">
      <c r="D160" s="149"/>
      <c r="E160" s="149"/>
      <c r="F160" s="149"/>
      <c r="G160" s="149"/>
      <c r="H160" s="149"/>
      <c r="I160" s="149"/>
      <c r="J160" s="149"/>
      <c r="K160" s="149"/>
      <c r="L160" s="149"/>
      <c r="M160" s="149"/>
      <c r="N160" s="149"/>
      <c r="O160" s="149"/>
      <c r="P160" s="149"/>
      <c r="Q160" s="149"/>
      <c r="R160" s="149"/>
    </row>
    <row r="161" spans="4:18" ht="15" customHeight="1">
      <c r="D161" s="149"/>
      <c r="E161" s="149"/>
      <c r="F161" s="149"/>
      <c r="G161" s="149"/>
      <c r="H161" s="149"/>
      <c r="I161" s="149"/>
      <c r="J161" s="149"/>
      <c r="K161" s="149"/>
      <c r="L161" s="149"/>
      <c r="M161" s="149"/>
      <c r="N161" s="149"/>
      <c r="O161" s="149"/>
      <c r="P161" s="149"/>
      <c r="Q161" s="149"/>
      <c r="R161" s="149"/>
    </row>
    <row r="162" spans="4:18" ht="15" customHeight="1">
      <c r="D162" s="149"/>
      <c r="E162" s="149"/>
      <c r="F162" s="149"/>
      <c r="G162" s="149"/>
      <c r="H162" s="149"/>
      <c r="I162" s="149"/>
      <c r="J162" s="149"/>
      <c r="K162" s="149"/>
      <c r="L162" s="149"/>
      <c r="M162" s="149"/>
      <c r="N162" s="149"/>
      <c r="O162" s="149"/>
      <c r="P162" s="149"/>
      <c r="Q162" s="149"/>
      <c r="R162" s="149"/>
    </row>
    <row r="163" spans="4:18" ht="15" customHeight="1">
      <c r="D163" s="149"/>
      <c r="E163" s="149"/>
      <c r="F163" s="149"/>
      <c r="G163" s="149"/>
      <c r="H163" s="149"/>
      <c r="I163" s="149"/>
      <c r="J163" s="149"/>
      <c r="K163" s="149"/>
      <c r="L163" s="149"/>
      <c r="M163" s="149"/>
      <c r="N163" s="149"/>
      <c r="O163" s="149"/>
      <c r="P163" s="149"/>
      <c r="Q163" s="149"/>
      <c r="R163" s="149"/>
    </row>
    <row r="164" spans="4:18" ht="15" customHeight="1">
      <c r="D164" s="149"/>
      <c r="E164" s="149"/>
      <c r="F164" s="149"/>
      <c r="G164" s="149"/>
      <c r="H164" s="149"/>
      <c r="I164" s="149"/>
      <c r="J164" s="149"/>
      <c r="K164" s="149"/>
      <c r="L164" s="149"/>
      <c r="M164" s="149"/>
      <c r="N164" s="149"/>
      <c r="O164" s="149"/>
      <c r="P164" s="149"/>
      <c r="Q164" s="149"/>
      <c r="R164" s="149"/>
    </row>
    <row r="165" spans="4:18" ht="15" customHeight="1">
      <c r="D165" s="149"/>
      <c r="E165" s="149"/>
      <c r="F165" s="149"/>
      <c r="G165" s="149"/>
      <c r="H165" s="149"/>
      <c r="I165" s="149"/>
      <c r="J165" s="149"/>
      <c r="K165" s="149"/>
      <c r="L165" s="149"/>
      <c r="M165" s="149"/>
      <c r="N165" s="149"/>
      <c r="O165" s="149"/>
      <c r="P165" s="149"/>
      <c r="Q165" s="149"/>
      <c r="R165" s="149"/>
    </row>
    <row r="166" spans="4:18" ht="15" customHeight="1">
      <c r="D166" s="149"/>
      <c r="E166" s="149"/>
      <c r="F166" s="149"/>
      <c r="G166" s="149"/>
      <c r="H166" s="149"/>
      <c r="I166" s="149"/>
      <c r="J166" s="149"/>
      <c r="K166" s="149"/>
      <c r="L166" s="149"/>
      <c r="M166" s="149"/>
      <c r="N166" s="149"/>
      <c r="O166" s="149"/>
      <c r="P166" s="149"/>
      <c r="Q166" s="149"/>
      <c r="R166" s="149"/>
    </row>
    <row r="167" spans="4:18" ht="15" customHeight="1">
      <c r="D167" s="149"/>
      <c r="E167" s="149"/>
      <c r="F167" s="149"/>
      <c r="G167" s="149"/>
      <c r="H167" s="149"/>
      <c r="I167" s="149"/>
      <c r="J167" s="149"/>
      <c r="K167" s="149"/>
      <c r="L167" s="149"/>
      <c r="M167" s="149"/>
      <c r="N167" s="149"/>
      <c r="O167" s="149"/>
      <c r="P167" s="149"/>
      <c r="Q167" s="149"/>
      <c r="R167" s="149"/>
    </row>
    <row r="168" spans="4:18" ht="15" customHeight="1">
      <c r="D168" s="149"/>
      <c r="E168" s="149"/>
      <c r="F168" s="149"/>
      <c r="G168" s="149"/>
      <c r="H168" s="149"/>
      <c r="I168" s="149"/>
      <c r="J168" s="149"/>
      <c r="K168" s="149"/>
      <c r="L168" s="149"/>
      <c r="M168" s="149"/>
      <c r="N168" s="149"/>
      <c r="O168" s="149"/>
      <c r="P168" s="149"/>
      <c r="Q168" s="149"/>
      <c r="R168" s="149"/>
    </row>
    <row r="169" spans="4:18" ht="15" customHeight="1">
      <c r="D169" s="149"/>
      <c r="E169" s="149"/>
      <c r="F169" s="149"/>
      <c r="G169" s="149"/>
      <c r="H169" s="149"/>
      <c r="I169" s="149"/>
      <c r="J169" s="149"/>
      <c r="K169" s="149"/>
      <c r="L169" s="149"/>
      <c r="M169" s="149"/>
      <c r="N169" s="149"/>
      <c r="O169" s="149"/>
      <c r="P169" s="149"/>
      <c r="Q169" s="149"/>
      <c r="R169" s="149"/>
    </row>
    <row r="170" spans="4:18" ht="15" customHeight="1">
      <c r="D170" s="149"/>
      <c r="E170" s="149"/>
      <c r="F170" s="149"/>
      <c r="G170" s="149"/>
      <c r="H170" s="149"/>
      <c r="I170" s="149"/>
      <c r="J170" s="149"/>
      <c r="K170" s="149"/>
      <c r="L170" s="149"/>
      <c r="M170" s="149"/>
      <c r="N170" s="149"/>
      <c r="O170" s="149"/>
      <c r="P170" s="149"/>
      <c r="Q170" s="149"/>
      <c r="R170" s="149"/>
    </row>
    <row r="171" spans="4:18" ht="15" customHeight="1">
      <c r="D171" s="149"/>
      <c r="E171" s="149"/>
      <c r="F171" s="149"/>
      <c r="G171" s="149"/>
      <c r="H171" s="149"/>
      <c r="I171" s="149"/>
      <c r="J171" s="149"/>
      <c r="K171" s="149"/>
      <c r="L171" s="149"/>
      <c r="M171" s="149"/>
      <c r="N171" s="149"/>
      <c r="O171" s="149"/>
      <c r="P171" s="149"/>
      <c r="Q171" s="149"/>
      <c r="R171" s="149"/>
    </row>
    <row r="172" spans="4:18" ht="15" customHeight="1">
      <c r="D172" s="149"/>
      <c r="E172" s="149"/>
      <c r="F172" s="149"/>
      <c r="G172" s="149"/>
      <c r="H172" s="149"/>
      <c r="I172" s="149"/>
      <c r="J172" s="149"/>
      <c r="K172" s="149"/>
      <c r="L172" s="149"/>
      <c r="M172" s="149"/>
      <c r="N172" s="149"/>
      <c r="O172" s="149"/>
      <c r="P172" s="149"/>
      <c r="Q172" s="149"/>
      <c r="R172" s="149"/>
    </row>
    <row r="173" spans="4:18" ht="15" customHeight="1">
      <c r="D173" s="149"/>
      <c r="E173" s="149"/>
      <c r="F173" s="149"/>
      <c r="G173" s="149"/>
      <c r="H173" s="149"/>
      <c r="I173" s="149"/>
      <c r="J173" s="149"/>
      <c r="K173" s="149"/>
      <c r="L173" s="149"/>
      <c r="M173" s="149"/>
      <c r="N173" s="149"/>
      <c r="O173" s="149"/>
      <c r="P173" s="149"/>
      <c r="Q173" s="149"/>
      <c r="R173" s="149"/>
    </row>
    <row r="174" spans="4:18" ht="15" customHeight="1">
      <c r="D174" s="149"/>
      <c r="E174" s="149"/>
      <c r="F174" s="149"/>
      <c r="G174" s="149"/>
      <c r="H174" s="149"/>
      <c r="I174" s="149"/>
      <c r="J174" s="149"/>
      <c r="K174" s="149"/>
      <c r="L174" s="149"/>
      <c r="M174" s="149"/>
      <c r="N174" s="149"/>
      <c r="O174" s="149"/>
      <c r="P174" s="149"/>
      <c r="Q174" s="149"/>
      <c r="R174" s="149"/>
    </row>
    <row r="175" spans="4:18" ht="15" customHeight="1">
      <c r="D175" s="149"/>
      <c r="E175" s="149"/>
      <c r="F175" s="149"/>
      <c r="G175" s="149"/>
      <c r="H175" s="149"/>
      <c r="I175" s="149"/>
      <c r="J175" s="149"/>
      <c r="K175" s="149"/>
      <c r="L175" s="149"/>
      <c r="M175" s="149"/>
      <c r="N175" s="149"/>
      <c r="O175" s="149"/>
      <c r="P175" s="149"/>
      <c r="Q175" s="149"/>
      <c r="R175" s="149"/>
    </row>
    <row r="176" spans="4:18" ht="15" customHeight="1">
      <c r="D176" s="149"/>
      <c r="E176" s="149"/>
      <c r="F176" s="149"/>
      <c r="G176" s="149"/>
      <c r="H176" s="149"/>
      <c r="I176" s="149"/>
      <c r="J176" s="149"/>
      <c r="K176" s="149"/>
      <c r="L176" s="149"/>
      <c r="M176" s="149"/>
      <c r="N176" s="149"/>
      <c r="O176" s="149"/>
      <c r="P176" s="149"/>
      <c r="Q176" s="149"/>
      <c r="R176" s="149"/>
    </row>
    <row r="177" spans="4:18" ht="15" customHeight="1">
      <c r="D177" s="149"/>
      <c r="E177" s="149"/>
      <c r="F177" s="149"/>
      <c r="G177" s="149"/>
      <c r="H177" s="149"/>
      <c r="I177" s="149"/>
      <c r="J177" s="149"/>
      <c r="K177" s="149"/>
      <c r="L177" s="149"/>
      <c r="M177" s="149"/>
      <c r="N177" s="149"/>
      <c r="O177" s="149"/>
      <c r="P177" s="149"/>
      <c r="Q177" s="149"/>
      <c r="R177" s="149"/>
    </row>
    <row r="178" spans="4:18" ht="15" customHeight="1">
      <c r="D178" s="149"/>
      <c r="E178" s="149"/>
      <c r="F178" s="149"/>
      <c r="G178" s="149"/>
      <c r="H178" s="149"/>
      <c r="I178" s="149"/>
      <c r="J178" s="149"/>
      <c r="K178" s="149"/>
      <c r="L178" s="149"/>
      <c r="M178" s="149"/>
      <c r="N178" s="149"/>
      <c r="O178" s="149"/>
      <c r="P178" s="149"/>
      <c r="Q178" s="149"/>
      <c r="R178" s="149"/>
    </row>
    <row r="179" spans="4:18" ht="15" customHeight="1">
      <c r="D179" s="149"/>
      <c r="E179" s="149"/>
      <c r="F179" s="149"/>
      <c r="G179" s="149"/>
      <c r="H179" s="149"/>
      <c r="I179" s="149"/>
      <c r="J179" s="149"/>
      <c r="K179" s="149"/>
      <c r="L179" s="149"/>
      <c r="M179" s="149"/>
      <c r="N179" s="149"/>
      <c r="O179" s="149"/>
      <c r="P179" s="149"/>
      <c r="Q179" s="149"/>
      <c r="R179" s="149"/>
    </row>
    <row r="180" spans="4:18" ht="15" customHeight="1">
      <c r="D180" s="149"/>
      <c r="E180" s="149"/>
      <c r="F180" s="149"/>
      <c r="G180" s="149"/>
      <c r="H180" s="149"/>
      <c r="I180" s="149"/>
      <c r="J180" s="149"/>
      <c r="K180" s="149"/>
      <c r="L180" s="149"/>
      <c r="M180" s="149"/>
      <c r="N180" s="149"/>
      <c r="O180" s="149"/>
      <c r="P180" s="149"/>
      <c r="Q180" s="149"/>
      <c r="R180" s="149"/>
    </row>
    <row r="181" spans="4:18" ht="15" customHeight="1">
      <c r="D181" s="149"/>
      <c r="E181" s="149"/>
      <c r="F181" s="149"/>
      <c r="G181" s="149"/>
      <c r="H181" s="149"/>
      <c r="I181" s="149"/>
      <c r="J181" s="149"/>
      <c r="K181" s="149"/>
      <c r="L181" s="149"/>
      <c r="M181" s="149"/>
      <c r="N181" s="149"/>
      <c r="O181" s="149"/>
      <c r="P181" s="149"/>
      <c r="Q181" s="149"/>
      <c r="R181" s="149"/>
    </row>
    <row r="182" spans="4:18" ht="15" customHeight="1">
      <c r="D182" s="149"/>
      <c r="E182" s="149"/>
      <c r="F182" s="149"/>
      <c r="G182" s="149"/>
      <c r="H182" s="149"/>
      <c r="I182" s="149"/>
      <c r="J182" s="149"/>
      <c r="K182" s="149"/>
      <c r="L182" s="149"/>
      <c r="M182" s="149"/>
      <c r="N182" s="149"/>
      <c r="O182" s="149"/>
      <c r="P182" s="149"/>
      <c r="Q182" s="149"/>
      <c r="R182" s="149"/>
    </row>
    <row r="183" spans="4:18" ht="15" customHeight="1">
      <c r="D183" s="149"/>
      <c r="E183" s="149"/>
      <c r="F183" s="149"/>
      <c r="G183" s="149"/>
      <c r="H183" s="149"/>
      <c r="I183" s="149"/>
      <c r="J183" s="149"/>
      <c r="K183" s="149"/>
      <c r="L183" s="149"/>
      <c r="M183" s="149"/>
      <c r="N183" s="149"/>
      <c r="O183" s="149"/>
      <c r="P183" s="149"/>
      <c r="Q183" s="149"/>
      <c r="R183" s="149"/>
    </row>
    <row r="184" spans="4:18" ht="15" customHeight="1">
      <c r="D184" s="149"/>
      <c r="E184" s="149"/>
      <c r="F184" s="149"/>
      <c r="G184" s="149"/>
      <c r="H184" s="149"/>
      <c r="I184" s="149"/>
      <c r="J184" s="149"/>
      <c r="K184" s="149"/>
      <c r="L184" s="149"/>
      <c r="M184" s="149"/>
      <c r="N184" s="149"/>
      <c r="O184" s="149"/>
      <c r="P184" s="149"/>
      <c r="Q184" s="149"/>
      <c r="R184" s="149"/>
    </row>
    <row r="185" spans="4:18" ht="15" customHeight="1">
      <c r="D185" s="149"/>
      <c r="E185" s="149"/>
      <c r="F185" s="149"/>
      <c r="G185" s="149"/>
      <c r="H185" s="149"/>
      <c r="I185" s="149"/>
      <c r="J185" s="149"/>
      <c r="K185" s="149"/>
      <c r="L185" s="149"/>
      <c r="M185" s="149"/>
      <c r="N185" s="149"/>
      <c r="O185" s="149"/>
      <c r="P185" s="149"/>
      <c r="Q185" s="149"/>
      <c r="R185" s="149"/>
    </row>
    <row r="186" spans="4:18" ht="15" customHeight="1">
      <c r="D186" s="149"/>
      <c r="E186" s="149"/>
      <c r="F186" s="149"/>
      <c r="G186" s="149"/>
      <c r="H186" s="149"/>
      <c r="I186" s="149"/>
      <c r="J186" s="149"/>
      <c r="K186" s="149"/>
      <c r="L186" s="149"/>
      <c r="M186" s="149"/>
      <c r="N186" s="149"/>
      <c r="O186" s="149"/>
      <c r="P186" s="149"/>
      <c r="Q186" s="149"/>
      <c r="R186" s="149"/>
    </row>
    <row r="187" spans="4:18" ht="15" customHeight="1">
      <c r="D187" s="149"/>
      <c r="E187" s="149"/>
      <c r="F187" s="149"/>
      <c r="G187" s="149"/>
      <c r="H187" s="149"/>
      <c r="I187" s="149"/>
      <c r="J187" s="149"/>
      <c r="K187" s="149"/>
      <c r="L187" s="149"/>
      <c r="M187" s="149"/>
      <c r="N187" s="149"/>
      <c r="O187" s="149"/>
      <c r="P187" s="149"/>
      <c r="Q187" s="149"/>
      <c r="R187" s="149"/>
    </row>
    <row r="188" spans="4:18" ht="15" customHeight="1">
      <c r="D188" s="149"/>
      <c r="E188" s="149"/>
      <c r="F188" s="149"/>
      <c r="G188" s="149"/>
      <c r="H188" s="149"/>
      <c r="I188" s="149"/>
      <c r="J188" s="149"/>
      <c r="K188" s="149"/>
      <c r="L188" s="149"/>
      <c r="M188" s="149"/>
      <c r="N188" s="149"/>
      <c r="O188" s="149"/>
      <c r="P188" s="149"/>
      <c r="Q188" s="149"/>
      <c r="R188" s="149"/>
    </row>
    <row r="189" spans="4:18" ht="15" customHeight="1">
      <c r="D189" s="149"/>
      <c r="E189" s="149"/>
      <c r="F189" s="149"/>
      <c r="G189" s="149"/>
      <c r="H189" s="149"/>
      <c r="I189" s="149"/>
      <c r="J189" s="149"/>
      <c r="K189" s="149"/>
      <c r="L189" s="149"/>
      <c r="M189" s="149"/>
      <c r="N189" s="149"/>
      <c r="O189" s="149"/>
      <c r="P189" s="149"/>
      <c r="Q189" s="149"/>
      <c r="R189" s="149"/>
    </row>
    <row r="190" spans="4:18" ht="15" customHeight="1">
      <c r="D190" s="149"/>
      <c r="E190" s="149"/>
      <c r="F190" s="149"/>
      <c r="G190" s="149"/>
      <c r="H190" s="149"/>
      <c r="I190" s="149"/>
      <c r="J190" s="149"/>
      <c r="K190" s="149"/>
      <c r="L190" s="149"/>
      <c r="M190" s="149"/>
      <c r="N190" s="149"/>
      <c r="O190" s="149"/>
      <c r="P190" s="149"/>
      <c r="Q190" s="149"/>
      <c r="R190" s="149"/>
    </row>
    <row r="191" spans="4:18" ht="15" customHeight="1">
      <c r="D191" s="149"/>
      <c r="E191" s="149"/>
      <c r="F191" s="149"/>
      <c r="G191" s="149"/>
      <c r="H191" s="149"/>
      <c r="I191" s="149"/>
      <c r="J191" s="149"/>
      <c r="K191" s="149"/>
      <c r="L191" s="149"/>
      <c r="M191" s="149"/>
      <c r="N191" s="149"/>
      <c r="O191" s="149"/>
      <c r="P191" s="149"/>
      <c r="Q191" s="149"/>
      <c r="R191" s="149"/>
    </row>
    <row r="192" spans="4:18" ht="15" customHeight="1">
      <c r="D192" s="149"/>
      <c r="E192" s="149"/>
      <c r="F192" s="149"/>
      <c r="G192" s="149"/>
      <c r="H192" s="149"/>
      <c r="I192" s="149"/>
      <c r="J192" s="149"/>
      <c r="K192" s="149"/>
      <c r="L192" s="149"/>
      <c r="M192" s="149"/>
      <c r="N192" s="149"/>
      <c r="O192" s="149"/>
      <c r="P192" s="149"/>
      <c r="Q192" s="149"/>
      <c r="R192" s="149"/>
    </row>
    <row r="193" spans="4:18" ht="15" customHeight="1">
      <c r="D193" s="149"/>
      <c r="E193" s="149"/>
      <c r="F193" s="149"/>
      <c r="G193" s="149"/>
      <c r="H193" s="149"/>
      <c r="I193" s="149"/>
      <c r="J193" s="149"/>
      <c r="K193" s="149"/>
      <c r="L193" s="149"/>
      <c r="M193" s="149"/>
      <c r="N193" s="149"/>
      <c r="O193" s="149"/>
      <c r="P193" s="149"/>
      <c r="Q193" s="149"/>
      <c r="R193" s="149"/>
    </row>
    <row r="194" spans="4:18" ht="15" customHeight="1">
      <c r="D194" s="149"/>
      <c r="E194" s="149"/>
      <c r="F194" s="149"/>
      <c r="G194" s="149"/>
      <c r="H194" s="149"/>
      <c r="I194" s="149"/>
      <c r="J194" s="149"/>
      <c r="K194" s="149"/>
      <c r="L194" s="149"/>
      <c r="M194" s="149"/>
      <c r="N194" s="149"/>
      <c r="O194" s="149"/>
      <c r="P194" s="149"/>
      <c r="Q194" s="149"/>
      <c r="R194" s="149"/>
    </row>
    <row r="195" spans="4:18" ht="15" customHeight="1">
      <c r="D195" s="149"/>
      <c r="E195" s="149"/>
      <c r="F195" s="149"/>
      <c r="G195" s="149"/>
      <c r="H195" s="149"/>
      <c r="I195" s="149"/>
      <c r="J195" s="149"/>
      <c r="K195" s="149"/>
      <c r="L195" s="149"/>
      <c r="M195" s="149"/>
      <c r="N195" s="149"/>
      <c r="O195" s="149"/>
      <c r="P195" s="149"/>
      <c r="Q195" s="149"/>
      <c r="R195" s="149"/>
    </row>
    <row r="196" spans="4:18" ht="15" customHeight="1">
      <c r="D196" s="149"/>
      <c r="E196" s="149"/>
      <c r="F196" s="149"/>
      <c r="G196" s="149"/>
      <c r="H196" s="149"/>
      <c r="I196" s="149"/>
      <c r="J196" s="149"/>
      <c r="K196" s="149"/>
      <c r="L196" s="149"/>
      <c r="M196" s="149"/>
      <c r="N196" s="149"/>
      <c r="O196" s="149"/>
      <c r="P196" s="149"/>
      <c r="Q196" s="149"/>
      <c r="R196" s="149"/>
    </row>
    <row r="197" spans="4:18" ht="15" customHeight="1">
      <c r="D197" s="149"/>
      <c r="E197" s="149"/>
      <c r="F197" s="149"/>
      <c r="G197" s="149"/>
      <c r="H197" s="149"/>
      <c r="I197" s="149"/>
      <c r="J197" s="149"/>
      <c r="K197" s="149"/>
      <c r="L197" s="149"/>
      <c r="M197" s="149"/>
      <c r="N197" s="149"/>
      <c r="O197" s="149"/>
      <c r="P197" s="149"/>
      <c r="Q197" s="149"/>
      <c r="R197" s="149"/>
    </row>
    <row r="198" spans="4:18" ht="15" customHeight="1">
      <c r="D198" s="149"/>
      <c r="E198" s="149"/>
      <c r="F198" s="149"/>
      <c r="G198" s="149"/>
      <c r="H198" s="149"/>
      <c r="I198" s="149"/>
      <c r="J198" s="149"/>
      <c r="K198" s="149"/>
      <c r="L198" s="149"/>
      <c r="M198" s="149"/>
      <c r="N198" s="149"/>
      <c r="O198" s="149"/>
      <c r="P198" s="149"/>
      <c r="Q198" s="149"/>
      <c r="R198" s="149"/>
    </row>
    <row r="199" spans="4:18" ht="15" customHeight="1">
      <c r="D199" s="149"/>
      <c r="E199" s="149"/>
      <c r="F199" s="149"/>
      <c r="G199" s="149"/>
      <c r="H199" s="149"/>
      <c r="I199" s="149"/>
      <c r="J199" s="149"/>
      <c r="K199" s="149"/>
      <c r="L199" s="149"/>
      <c r="M199" s="149"/>
      <c r="N199" s="149"/>
      <c r="O199" s="149"/>
      <c r="P199" s="149"/>
      <c r="Q199" s="149"/>
      <c r="R199" s="149"/>
    </row>
    <row r="200" spans="4:18" ht="15" customHeight="1">
      <c r="D200" s="149"/>
      <c r="E200" s="149"/>
      <c r="F200" s="149"/>
      <c r="G200" s="149"/>
      <c r="H200" s="149"/>
      <c r="I200" s="149"/>
      <c r="J200" s="149"/>
      <c r="K200" s="149"/>
      <c r="L200" s="149"/>
      <c r="M200" s="149"/>
      <c r="N200" s="149"/>
      <c r="O200" s="149"/>
      <c r="P200" s="149"/>
      <c r="Q200" s="149"/>
      <c r="R200" s="149"/>
    </row>
  </sheetData>
  <autoFilter ref="A4:R43" xr:uid="{00000000-0009-0000-0000-000001000000}"/>
  <mergeCells count="4">
    <mergeCell ref="D1:R1"/>
    <mergeCell ref="D2:E2"/>
    <mergeCell ref="F2:H2"/>
    <mergeCell ref="O2:Q2"/>
  </mergeCells>
  <pageMargins left="0" right="0" top="0" bottom="0" header="0.31496062992125984" footer="0.31496062992125984"/>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59"/>
  <sheetViews>
    <sheetView zoomScaleNormal="100" workbookViewId="0">
      <pane xSplit="2" ySplit="4" topLeftCell="C5" activePane="bottomRight" state="frozen"/>
      <selection pane="topRight" activeCell="C1" sqref="C1"/>
      <selection pane="bottomLeft" activeCell="A5" sqref="A5"/>
      <selection pane="bottomRight" activeCell="E17" sqref="E17"/>
    </sheetView>
  </sheetViews>
  <sheetFormatPr baseColWidth="10" defaultColWidth="15" defaultRowHeight="14.25"/>
  <cols>
    <col min="1" max="1" width="1.875" style="145" customWidth="1"/>
    <col min="2" max="2" width="15" style="145"/>
    <col min="3" max="3" width="19.75" style="145" customWidth="1"/>
    <col min="4" max="4" width="18.875" style="145" customWidth="1"/>
    <col min="5" max="5" width="15.875" style="145" customWidth="1"/>
    <col min="6" max="6" width="20.25" style="145" customWidth="1"/>
    <col min="7" max="7" width="14.875" style="145" customWidth="1"/>
    <col min="8" max="8" width="20.375" style="145" hidden="1" customWidth="1"/>
    <col min="9" max="10" width="15" style="145" hidden="1" customWidth="1"/>
    <col min="11" max="11" width="15" style="145"/>
    <col min="12" max="12" width="17.125" style="145" customWidth="1"/>
    <col min="13" max="13" width="16.75" style="145" customWidth="1"/>
    <col min="14" max="16" width="15" style="145"/>
    <col min="17" max="17" width="19.375" style="145" customWidth="1"/>
    <col min="18" max="16384" width="15" style="145"/>
  </cols>
  <sheetData>
    <row r="1" spans="2:17" s="138" customFormat="1" ht="37.5" customHeight="1">
      <c r="C1" s="291"/>
      <c r="D1" s="291"/>
      <c r="E1" s="291"/>
      <c r="F1" s="291"/>
      <c r="G1" s="291"/>
      <c r="H1" s="291"/>
      <c r="I1" s="291"/>
      <c r="J1" s="291"/>
      <c r="K1" s="291"/>
      <c r="L1" s="291"/>
      <c r="M1" s="291"/>
      <c r="N1" s="291"/>
      <c r="O1" s="291"/>
      <c r="P1" s="291"/>
      <c r="Q1" s="291"/>
    </row>
    <row r="2" spans="2:17" s="140" customFormat="1" ht="79.5" customHeight="1">
      <c r="B2" s="139" t="s">
        <v>3539</v>
      </c>
      <c r="C2" s="292" t="s">
        <v>3176</v>
      </c>
      <c r="D2" s="292"/>
      <c r="E2" s="293" t="s">
        <v>166</v>
      </c>
      <c r="F2" s="294"/>
      <c r="G2" s="295"/>
      <c r="H2" s="123" t="s">
        <v>170</v>
      </c>
      <c r="I2" s="123" t="s">
        <v>170</v>
      </c>
      <c r="J2" s="123" t="s">
        <v>170</v>
      </c>
      <c r="K2" s="123" t="s">
        <v>202</v>
      </c>
      <c r="L2" s="122" t="s">
        <v>204</v>
      </c>
      <c r="M2" s="122" t="s">
        <v>207</v>
      </c>
      <c r="N2" s="292" t="s">
        <v>210</v>
      </c>
      <c r="O2" s="292"/>
      <c r="P2" s="292"/>
      <c r="Q2" s="122" t="s">
        <v>214</v>
      </c>
    </row>
    <row r="3" spans="2:17" s="140" customFormat="1" ht="73.5" customHeight="1">
      <c r="B3" s="141" t="s">
        <v>3540</v>
      </c>
      <c r="C3" s="124" t="s">
        <v>3177</v>
      </c>
      <c r="D3" s="125" t="s">
        <v>3179</v>
      </c>
      <c r="E3" s="126" t="s">
        <v>167</v>
      </c>
      <c r="F3" s="126" t="s">
        <v>168</v>
      </c>
      <c r="G3" s="126" t="s">
        <v>169</v>
      </c>
      <c r="H3" s="126" t="s">
        <v>3541</v>
      </c>
      <c r="I3" s="126" t="s">
        <v>3541</v>
      </c>
      <c r="J3" s="126" t="s">
        <v>3541</v>
      </c>
      <c r="K3" s="126" t="s">
        <v>203</v>
      </c>
      <c r="L3" s="126" t="s">
        <v>205</v>
      </c>
      <c r="M3" s="126" t="s">
        <v>208</v>
      </c>
      <c r="N3" s="126" t="s">
        <v>211</v>
      </c>
      <c r="O3" s="126" t="s">
        <v>212</v>
      </c>
      <c r="P3" s="126" t="s">
        <v>213</v>
      </c>
      <c r="Q3" s="134" t="s">
        <v>215</v>
      </c>
    </row>
    <row r="4" spans="2:17" s="140" customFormat="1" ht="73.5" customHeight="1">
      <c r="B4" s="141" t="s">
        <v>3542</v>
      </c>
      <c r="C4" s="121" t="s">
        <v>3178</v>
      </c>
      <c r="D4" s="121" t="s">
        <v>3537</v>
      </c>
      <c r="E4" s="121" t="s">
        <v>2434</v>
      </c>
      <c r="F4" s="121" t="s">
        <v>2443</v>
      </c>
      <c r="G4" s="121" t="s">
        <v>2450</v>
      </c>
      <c r="H4" s="121" t="s">
        <v>2402</v>
      </c>
      <c r="I4" s="121" t="s">
        <v>3180</v>
      </c>
      <c r="J4" s="121" t="s">
        <v>3538</v>
      </c>
      <c r="K4" s="121" t="s">
        <v>2683</v>
      </c>
      <c r="L4" s="121" t="s">
        <v>2413</v>
      </c>
      <c r="M4" s="121" t="s">
        <v>2459</v>
      </c>
      <c r="N4" s="121" t="s">
        <v>2473</v>
      </c>
      <c r="O4" s="121" t="s">
        <v>2480</v>
      </c>
      <c r="P4" s="121" t="s">
        <v>2487</v>
      </c>
      <c r="Q4" s="121" t="s">
        <v>2394</v>
      </c>
    </row>
    <row r="5" spans="2:17" ht="15.75" customHeight="1">
      <c r="B5" s="243" t="s">
        <v>3544</v>
      </c>
      <c r="C5" s="227">
        <v>6</v>
      </c>
      <c r="D5" s="244">
        <v>2</v>
      </c>
      <c r="E5" s="244">
        <v>5964</v>
      </c>
      <c r="F5" s="239">
        <v>1406</v>
      </c>
      <c r="G5" s="227">
        <v>2039</v>
      </c>
      <c r="H5" s="245"/>
      <c r="I5" s="245"/>
      <c r="J5" s="245">
        <v>1173</v>
      </c>
      <c r="K5" s="227">
        <v>3371</v>
      </c>
      <c r="L5" s="227">
        <v>8716</v>
      </c>
      <c r="M5" s="227">
        <v>3089</v>
      </c>
      <c r="N5" s="227">
        <v>2099</v>
      </c>
      <c r="O5" s="227">
        <v>1121</v>
      </c>
      <c r="P5" s="227">
        <v>10369</v>
      </c>
      <c r="Q5" s="227">
        <v>306</v>
      </c>
    </row>
    <row r="6" spans="2:17" ht="12" customHeight="1">
      <c r="C6" s="149"/>
      <c r="D6" s="149"/>
      <c r="E6" s="149"/>
      <c r="F6" s="149"/>
      <c r="G6" s="149"/>
      <c r="H6" s="149"/>
      <c r="I6" s="149"/>
      <c r="J6" s="149"/>
      <c r="K6" s="149"/>
      <c r="N6" s="149"/>
      <c r="O6" s="149"/>
      <c r="P6" s="149"/>
      <c r="Q6" s="149"/>
    </row>
    <row r="7" spans="2:17" ht="15.75" customHeight="1">
      <c r="D7" s="149"/>
      <c r="E7" s="149"/>
      <c r="F7" s="149"/>
      <c r="G7" s="149"/>
      <c r="H7" s="149"/>
      <c r="I7" s="149"/>
      <c r="J7" s="149"/>
      <c r="K7" s="149"/>
      <c r="L7" s="149"/>
      <c r="M7" s="149"/>
      <c r="N7" s="242"/>
      <c r="O7" s="149"/>
      <c r="P7" s="149"/>
      <c r="Q7" s="149"/>
    </row>
    <row r="8" spans="2:17" ht="15.75" customHeight="1">
      <c r="D8" s="149"/>
      <c r="E8" s="149"/>
      <c r="F8" s="149"/>
      <c r="G8" s="149"/>
      <c r="H8" s="149"/>
      <c r="I8" s="149"/>
      <c r="J8" s="149"/>
      <c r="K8" s="149"/>
      <c r="L8" s="149"/>
      <c r="M8" s="149"/>
      <c r="N8" s="149"/>
      <c r="O8" s="149"/>
      <c r="P8" s="149"/>
      <c r="Q8" s="149"/>
    </row>
    <row r="9" spans="2:17" ht="15.75" customHeight="1">
      <c r="C9" s="149"/>
      <c r="D9" s="149"/>
      <c r="E9" s="149"/>
      <c r="F9" s="149"/>
      <c r="G9" s="149"/>
      <c r="H9" s="149"/>
      <c r="I9" s="149"/>
      <c r="J9" s="149"/>
      <c r="K9" s="149"/>
      <c r="L9" s="149"/>
      <c r="M9" s="149"/>
      <c r="N9" s="149"/>
      <c r="O9" s="149"/>
      <c r="P9" s="149"/>
      <c r="Q9" s="149"/>
    </row>
    <row r="10" spans="2:17" ht="15.75" customHeight="1">
      <c r="C10" s="149"/>
      <c r="D10" s="149"/>
      <c r="E10" s="149"/>
      <c r="F10" s="149"/>
      <c r="G10" s="149"/>
      <c r="H10" s="149"/>
      <c r="I10" s="149"/>
      <c r="J10" s="149"/>
      <c r="K10" s="149"/>
      <c r="L10" s="149"/>
      <c r="M10" s="149"/>
      <c r="N10" s="149"/>
      <c r="O10" s="149"/>
      <c r="P10" s="149"/>
      <c r="Q10" s="149"/>
    </row>
    <row r="11" spans="2:17" ht="15.75" customHeight="1">
      <c r="C11" s="149"/>
      <c r="D11" s="149"/>
      <c r="E11" s="149"/>
      <c r="F11" s="149"/>
      <c r="G11" s="149"/>
      <c r="H11" s="149"/>
      <c r="I11" s="149"/>
      <c r="J11" s="149"/>
      <c r="K11" s="149"/>
      <c r="L11" s="149"/>
      <c r="M11" s="149"/>
      <c r="N11" s="149"/>
      <c r="O11" s="149"/>
      <c r="P11" s="149"/>
      <c r="Q11" s="149"/>
    </row>
    <row r="12" spans="2:17" ht="15.75" customHeight="1">
      <c r="C12" s="149"/>
      <c r="D12" s="149"/>
      <c r="E12" s="149"/>
      <c r="F12" s="149"/>
      <c r="G12" s="149"/>
      <c r="H12" s="149"/>
      <c r="I12" s="149"/>
      <c r="J12" s="149"/>
      <c r="K12" s="149"/>
      <c r="L12" s="149"/>
      <c r="M12" s="149"/>
      <c r="N12" s="149"/>
      <c r="O12" s="149"/>
      <c r="P12" s="149"/>
      <c r="Q12" s="149"/>
    </row>
    <row r="13" spans="2:17" ht="15.75" customHeight="1">
      <c r="C13" s="149"/>
      <c r="D13" s="149"/>
      <c r="E13" s="149"/>
      <c r="F13" s="149"/>
      <c r="G13" s="149"/>
      <c r="H13" s="149"/>
      <c r="I13" s="149"/>
      <c r="J13" s="149"/>
      <c r="K13" s="149"/>
      <c r="L13" s="149"/>
      <c r="M13" s="149"/>
      <c r="N13" s="149"/>
      <c r="O13" s="149"/>
      <c r="P13" s="149"/>
      <c r="Q13" s="149"/>
    </row>
    <row r="14" spans="2:17" ht="15.75" customHeight="1">
      <c r="C14" s="149"/>
      <c r="D14" s="149"/>
      <c r="E14" s="149"/>
      <c r="F14" s="149"/>
      <c r="G14" s="149"/>
      <c r="H14" s="149"/>
      <c r="I14" s="149"/>
      <c r="J14" s="149"/>
      <c r="K14" s="149"/>
      <c r="L14" s="149"/>
      <c r="M14" s="149"/>
      <c r="N14" s="149"/>
      <c r="O14" s="149"/>
      <c r="P14" s="149"/>
      <c r="Q14" s="149"/>
    </row>
    <row r="15" spans="2:17" ht="15.75" customHeight="1">
      <c r="C15" s="149"/>
      <c r="D15" s="149"/>
      <c r="E15" s="149"/>
      <c r="F15" s="149"/>
      <c r="G15" s="149"/>
      <c r="H15" s="149"/>
      <c r="I15" s="149"/>
      <c r="J15" s="149"/>
      <c r="K15" s="149"/>
      <c r="L15" s="149"/>
      <c r="M15" s="149"/>
      <c r="N15" s="149"/>
      <c r="O15" s="149"/>
      <c r="P15" s="149"/>
      <c r="Q15" s="149"/>
    </row>
    <row r="16" spans="2:17" ht="15.75" customHeight="1">
      <c r="C16" s="149"/>
      <c r="D16" s="149"/>
      <c r="E16" s="149"/>
      <c r="F16" s="149"/>
      <c r="G16" s="149"/>
      <c r="H16" s="149"/>
      <c r="I16" s="149"/>
      <c r="J16" s="149"/>
      <c r="K16" s="149"/>
      <c r="L16" s="149"/>
      <c r="M16" s="149"/>
      <c r="N16" s="149"/>
      <c r="O16" s="149"/>
      <c r="P16" s="149"/>
      <c r="Q16" s="149"/>
    </row>
    <row r="17" spans="3:17" ht="15.75" customHeight="1">
      <c r="C17" s="149"/>
      <c r="D17" s="149"/>
      <c r="E17" s="149"/>
      <c r="F17" s="149"/>
      <c r="G17" s="149"/>
      <c r="H17" s="149"/>
      <c r="I17" s="149"/>
      <c r="J17" s="149"/>
      <c r="K17" s="149"/>
      <c r="L17" s="149"/>
      <c r="M17" s="149"/>
      <c r="N17" s="149"/>
      <c r="O17" s="149"/>
      <c r="P17" s="149"/>
      <c r="Q17" s="149"/>
    </row>
    <row r="18" spans="3:17" ht="15.75" customHeight="1">
      <c r="C18" s="149"/>
      <c r="D18" s="149"/>
      <c r="E18" s="149"/>
      <c r="F18" s="149"/>
      <c r="G18" s="149"/>
      <c r="H18" s="149"/>
      <c r="I18" s="149"/>
      <c r="J18" s="149"/>
      <c r="K18" s="149"/>
      <c r="L18" s="149"/>
      <c r="M18" s="149"/>
      <c r="N18" s="149"/>
      <c r="O18" s="149"/>
      <c r="P18" s="149"/>
      <c r="Q18" s="149"/>
    </row>
    <row r="19" spans="3:17" ht="15.75" customHeight="1">
      <c r="C19" s="149"/>
      <c r="D19" s="149"/>
      <c r="E19" s="149"/>
      <c r="F19" s="149"/>
      <c r="G19" s="149"/>
      <c r="H19" s="149"/>
      <c r="I19" s="149"/>
      <c r="J19" s="149"/>
      <c r="K19" s="149"/>
      <c r="L19" s="149"/>
      <c r="M19" s="149"/>
      <c r="N19" s="149"/>
      <c r="O19" s="149"/>
      <c r="P19" s="149"/>
      <c r="Q19" s="149"/>
    </row>
    <row r="20" spans="3:17" ht="15.75" customHeight="1">
      <c r="C20" s="149"/>
      <c r="D20" s="149"/>
      <c r="E20" s="149"/>
      <c r="F20" s="149"/>
      <c r="G20" s="149"/>
      <c r="H20" s="149"/>
      <c r="I20" s="149"/>
      <c r="J20" s="149"/>
      <c r="K20" s="149"/>
      <c r="L20" s="149"/>
      <c r="M20" s="149"/>
      <c r="N20" s="149"/>
      <c r="O20" s="149"/>
      <c r="P20" s="149"/>
      <c r="Q20" s="149"/>
    </row>
    <row r="21" spans="3:17" ht="15.75" customHeight="1">
      <c r="C21" s="149"/>
      <c r="D21" s="149"/>
      <c r="E21" s="149"/>
      <c r="F21" s="149"/>
      <c r="G21" s="149"/>
      <c r="H21" s="149"/>
      <c r="I21" s="149"/>
      <c r="J21" s="149"/>
      <c r="K21" s="149"/>
      <c r="L21" s="149"/>
      <c r="M21" s="149"/>
      <c r="N21" s="149"/>
      <c r="O21" s="149"/>
      <c r="P21" s="149"/>
      <c r="Q21" s="149"/>
    </row>
    <row r="22" spans="3:17" ht="15.75" customHeight="1">
      <c r="C22" s="149"/>
      <c r="D22" s="149"/>
      <c r="E22" s="149"/>
      <c r="F22" s="149"/>
      <c r="G22" s="149"/>
      <c r="H22" s="149"/>
      <c r="I22" s="149"/>
      <c r="J22" s="149"/>
      <c r="K22" s="149"/>
      <c r="L22" s="149"/>
      <c r="M22" s="149"/>
      <c r="N22" s="149"/>
      <c r="O22" s="149"/>
      <c r="P22" s="149"/>
      <c r="Q22" s="149"/>
    </row>
    <row r="23" spans="3:17" ht="15.75" customHeight="1">
      <c r="C23" s="149"/>
      <c r="D23" s="149"/>
      <c r="E23" s="149"/>
      <c r="F23" s="149"/>
      <c r="G23" s="149"/>
      <c r="H23" s="149"/>
      <c r="I23" s="149"/>
      <c r="J23" s="149"/>
      <c r="K23" s="149"/>
      <c r="L23" s="149"/>
      <c r="M23" s="149"/>
      <c r="N23" s="149"/>
      <c r="O23" s="149"/>
      <c r="P23" s="149"/>
      <c r="Q23" s="149"/>
    </row>
    <row r="24" spans="3:17" ht="15.75" customHeight="1">
      <c r="C24" s="149"/>
      <c r="D24" s="149"/>
      <c r="E24" s="149"/>
      <c r="F24" s="149"/>
      <c r="G24" s="149"/>
      <c r="H24" s="149"/>
      <c r="I24" s="149"/>
      <c r="J24" s="149"/>
      <c r="K24" s="149"/>
      <c r="L24" s="149"/>
      <c r="M24" s="149"/>
      <c r="N24" s="149"/>
      <c r="O24" s="149"/>
      <c r="P24" s="149"/>
      <c r="Q24" s="149"/>
    </row>
    <row r="25" spans="3:17" ht="15.75" customHeight="1">
      <c r="C25" s="149"/>
      <c r="D25" s="149"/>
      <c r="E25" s="149"/>
      <c r="F25" s="149"/>
      <c r="G25" s="149"/>
      <c r="H25" s="149"/>
      <c r="I25" s="149"/>
      <c r="J25" s="149"/>
      <c r="K25" s="149"/>
      <c r="L25" s="149"/>
      <c r="M25" s="149"/>
      <c r="N25" s="149"/>
      <c r="O25" s="149"/>
      <c r="P25" s="149"/>
      <c r="Q25" s="149"/>
    </row>
    <row r="26" spans="3:17" ht="15.75" customHeight="1">
      <c r="C26" s="149"/>
      <c r="D26" s="149"/>
      <c r="E26" s="149"/>
      <c r="F26" s="149"/>
      <c r="G26" s="149"/>
      <c r="H26" s="149"/>
      <c r="I26" s="149"/>
      <c r="J26" s="149"/>
      <c r="K26" s="149"/>
      <c r="L26" s="149"/>
      <c r="M26" s="149"/>
      <c r="N26" s="149"/>
      <c r="O26" s="149"/>
      <c r="P26" s="149"/>
      <c r="Q26" s="149"/>
    </row>
    <row r="27" spans="3:17" ht="15.75" customHeight="1">
      <c r="C27" s="149"/>
      <c r="D27" s="149"/>
      <c r="E27" s="149"/>
      <c r="F27" s="149"/>
      <c r="G27" s="149"/>
      <c r="H27" s="149"/>
      <c r="I27" s="149"/>
      <c r="J27" s="149"/>
      <c r="K27" s="149"/>
      <c r="L27" s="149"/>
      <c r="M27" s="149"/>
      <c r="N27" s="149"/>
      <c r="O27" s="149"/>
      <c r="P27" s="149"/>
      <c r="Q27" s="149"/>
    </row>
    <row r="28" spans="3:17" ht="15.75" customHeight="1">
      <c r="C28" s="149"/>
      <c r="D28" s="149"/>
      <c r="E28" s="149"/>
      <c r="F28" s="149"/>
      <c r="G28" s="149"/>
      <c r="H28" s="149"/>
      <c r="I28" s="149"/>
      <c r="J28" s="149"/>
      <c r="K28" s="149"/>
      <c r="L28" s="149"/>
      <c r="M28" s="149"/>
      <c r="N28" s="149"/>
      <c r="O28" s="149"/>
      <c r="P28" s="149"/>
      <c r="Q28" s="149"/>
    </row>
    <row r="29" spans="3:17" ht="15.75" customHeight="1">
      <c r="C29" s="149"/>
      <c r="D29" s="149"/>
      <c r="E29" s="149"/>
      <c r="F29" s="149"/>
      <c r="G29" s="149"/>
      <c r="H29" s="149"/>
      <c r="I29" s="149"/>
      <c r="J29" s="149"/>
      <c r="K29" s="149"/>
      <c r="L29" s="149"/>
      <c r="M29" s="149"/>
      <c r="N29" s="149"/>
      <c r="O29" s="149"/>
      <c r="P29" s="149"/>
      <c r="Q29" s="149"/>
    </row>
    <row r="30" spans="3:17" ht="15.75" customHeight="1">
      <c r="C30" s="149"/>
      <c r="D30" s="149"/>
      <c r="E30" s="149"/>
      <c r="F30" s="149"/>
      <c r="G30" s="149"/>
      <c r="H30" s="149"/>
      <c r="I30" s="149"/>
      <c r="J30" s="149"/>
      <c r="K30" s="149"/>
      <c r="L30" s="149"/>
      <c r="M30" s="149"/>
      <c r="N30" s="149"/>
      <c r="O30" s="149"/>
      <c r="P30" s="149"/>
      <c r="Q30" s="149"/>
    </row>
    <row r="31" spans="3:17" ht="15.75" customHeight="1">
      <c r="C31" s="149"/>
      <c r="D31" s="149"/>
      <c r="E31" s="149"/>
      <c r="F31" s="149"/>
      <c r="G31" s="149"/>
      <c r="H31" s="149"/>
      <c r="I31" s="149"/>
      <c r="J31" s="149"/>
      <c r="K31" s="149"/>
      <c r="L31" s="149"/>
      <c r="M31" s="149"/>
      <c r="N31" s="149"/>
      <c r="O31" s="149"/>
      <c r="P31" s="149"/>
      <c r="Q31" s="149"/>
    </row>
    <row r="32" spans="3:17" ht="15.75" customHeight="1">
      <c r="C32" s="149"/>
      <c r="D32" s="149"/>
      <c r="E32" s="149"/>
      <c r="F32" s="149"/>
      <c r="G32" s="149"/>
      <c r="H32" s="149"/>
      <c r="I32" s="149"/>
      <c r="J32" s="149"/>
      <c r="K32" s="149"/>
      <c r="L32" s="149"/>
      <c r="M32" s="149"/>
      <c r="N32" s="149"/>
      <c r="O32" s="149"/>
      <c r="P32" s="149"/>
      <c r="Q32" s="149"/>
    </row>
    <row r="33" spans="3:17" ht="15.75" customHeight="1">
      <c r="C33" s="149"/>
      <c r="D33" s="149"/>
      <c r="E33" s="149"/>
      <c r="F33" s="149"/>
      <c r="G33" s="149"/>
      <c r="H33" s="149"/>
      <c r="I33" s="149"/>
      <c r="J33" s="149"/>
      <c r="K33" s="149"/>
      <c r="L33" s="149"/>
      <c r="M33" s="149"/>
      <c r="N33" s="149"/>
      <c r="O33" s="149"/>
      <c r="P33" s="149"/>
      <c r="Q33" s="149"/>
    </row>
    <row r="34" spans="3:17" ht="15.75" customHeight="1">
      <c r="C34" s="149"/>
      <c r="D34" s="149"/>
      <c r="E34" s="149"/>
      <c r="F34" s="149"/>
      <c r="G34" s="149"/>
      <c r="H34" s="149"/>
      <c r="I34" s="149"/>
      <c r="J34" s="149"/>
      <c r="K34" s="149"/>
      <c r="L34" s="149"/>
      <c r="M34" s="149"/>
      <c r="N34" s="149"/>
      <c r="O34" s="149"/>
      <c r="P34" s="149"/>
      <c r="Q34" s="149"/>
    </row>
    <row r="35" spans="3:17" ht="15.75" customHeight="1">
      <c r="C35" s="149"/>
      <c r="D35" s="149"/>
      <c r="E35" s="149"/>
      <c r="F35" s="149"/>
      <c r="G35" s="149"/>
      <c r="H35" s="149"/>
      <c r="I35" s="149"/>
      <c r="J35" s="149"/>
      <c r="K35" s="149"/>
      <c r="L35" s="149"/>
      <c r="M35" s="149"/>
      <c r="N35" s="149"/>
      <c r="O35" s="149"/>
      <c r="P35" s="149"/>
      <c r="Q35" s="149"/>
    </row>
    <row r="36" spans="3:17" ht="15.75" customHeight="1">
      <c r="C36" s="149"/>
      <c r="D36" s="149"/>
      <c r="E36" s="149"/>
      <c r="F36" s="149"/>
      <c r="G36" s="149"/>
      <c r="H36" s="149"/>
      <c r="I36" s="149"/>
      <c r="J36" s="149"/>
      <c r="K36" s="149"/>
      <c r="L36" s="149"/>
      <c r="M36" s="149"/>
      <c r="N36" s="149"/>
      <c r="O36" s="149"/>
      <c r="P36" s="149"/>
      <c r="Q36" s="149"/>
    </row>
    <row r="37" spans="3:17" ht="15.75" customHeight="1">
      <c r="C37" s="149"/>
      <c r="D37" s="149"/>
      <c r="E37" s="149"/>
      <c r="F37" s="149"/>
      <c r="G37" s="149"/>
      <c r="H37" s="149"/>
      <c r="I37" s="149"/>
      <c r="J37" s="149"/>
      <c r="K37" s="149"/>
      <c r="L37" s="149"/>
      <c r="M37" s="149"/>
      <c r="N37" s="149"/>
      <c r="O37" s="149"/>
      <c r="P37" s="149"/>
      <c r="Q37" s="149"/>
    </row>
    <row r="38" spans="3:17" ht="15.75" customHeight="1">
      <c r="C38" s="149"/>
      <c r="D38" s="149"/>
      <c r="E38" s="149"/>
      <c r="F38" s="149"/>
      <c r="G38" s="149"/>
      <c r="H38" s="149"/>
      <c r="I38" s="149"/>
      <c r="J38" s="149"/>
      <c r="K38" s="149"/>
      <c r="L38" s="149"/>
      <c r="M38" s="149"/>
      <c r="N38" s="149"/>
      <c r="O38" s="149"/>
      <c r="P38" s="149"/>
      <c r="Q38" s="149"/>
    </row>
    <row r="39" spans="3:17" ht="15.75" customHeight="1">
      <c r="C39" s="149"/>
      <c r="D39" s="149"/>
      <c r="E39" s="149"/>
      <c r="F39" s="149"/>
      <c r="G39" s="149"/>
      <c r="H39" s="149"/>
      <c r="I39" s="149"/>
      <c r="J39" s="149"/>
      <c r="K39" s="149"/>
      <c r="L39" s="149"/>
      <c r="M39" s="149"/>
      <c r="N39" s="149"/>
      <c r="O39" s="149"/>
      <c r="P39" s="149"/>
      <c r="Q39" s="149"/>
    </row>
    <row r="40" spans="3:17" ht="15.75" customHeight="1">
      <c r="C40" s="149"/>
      <c r="D40" s="149"/>
      <c r="E40" s="149"/>
      <c r="F40" s="149"/>
      <c r="G40" s="149"/>
      <c r="H40" s="149"/>
      <c r="I40" s="149"/>
      <c r="J40" s="149"/>
      <c r="K40" s="149"/>
      <c r="L40" s="149"/>
      <c r="M40" s="149"/>
      <c r="N40" s="149"/>
      <c r="O40" s="149"/>
      <c r="P40" s="149"/>
      <c r="Q40" s="149"/>
    </row>
    <row r="41" spans="3:17" ht="15.75" customHeight="1">
      <c r="C41" s="149"/>
      <c r="D41" s="149"/>
      <c r="E41" s="149"/>
      <c r="F41" s="149"/>
      <c r="G41" s="149"/>
      <c r="H41" s="149"/>
      <c r="I41" s="149"/>
      <c r="J41" s="149"/>
      <c r="K41" s="149"/>
      <c r="L41" s="149"/>
      <c r="M41" s="149"/>
      <c r="N41" s="149"/>
      <c r="O41" s="149"/>
      <c r="P41" s="149"/>
      <c r="Q41" s="149"/>
    </row>
    <row r="42" spans="3:17" ht="15.75" customHeight="1">
      <c r="C42" s="149"/>
      <c r="D42" s="149"/>
      <c r="E42" s="149"/>
      <c r="F42" s="149"/>
      <c r="G42" s="149"/>
      <c r="H42" s="149"/>
      <c r="I42" s="149"/>
      <c r="J42" s="149"/>
      <c r="K42" s="149"/>
      <c r="L42" s="149"/>
      <c r="M42" s="149"/>
      <c r="N42" s="149"/>
      <c r="O42" s="149"/>
      <c r="P42" s="149"/>
      <c r="Q42" s="149"/>
    </row>
    <row r="43" spans="3:17" ht="15.75" customHeight="1">
      <c r="C43" s="149"/>
      <c r="D43" s="149"/>
      <c r="E43" s="149"/>
      <c r="F43" s="149"/>
      <c r="G43" s="149"/>
      <c r="H43" s="149"/>
      <c r="I43" s="149"/>
      <c r="J43" s="149"/>
      <c r="K43" s="149"/>
      <c r="L43" s="149"/>
      <c r="M43" s="149"/>
      <c r="N43" s="149"/>
      <c r="O43" s="149"/>
      <c r="P43" s="149"/>
      <c r="Q43" s="149"/>
    </row>
    <row r="44" spans="3:17" ht="15.75" customHeight="1">
      <c r="C44" s="149"/>
      <c r="D44" s="149"/>
      <c r="E44" s="149"/>
      <c r="F44" s="149"/>
      <c r="G44" s="149"/>
      <c r="H44" s="149"/>
      <c r="I44" s="149"/>
      <c r="J44" s="149"/>
      <c r="K44" s="149"/>
      <c r="L44" s="149"/>
      <c r="M44" s="149"/>
      <c r="N44" s="149"/>
      <c r="O44" s="149"/>
      <c r="P44" s="149"/>
      <c r="Q44" s="149"/>
    </row>
    <row r="45" spans="3:17" ht="15.75" customHeight="1">
      <c r="C45" s="149"/>
      <c r="D45" s="149"/>
      <c r="E45" s="149"/>
      <c r="F45" s="149"/>
      <c r="G45" s="149"/>
      <c r="H45" s="149"/>
      <c r="I45" s="149"/>
      <c r="J45" s="149"/>
      <c r="K45" s="149"/>
      <c r="L45" s="149"/>
      <c r="M45" s="149"/>
      <c r="N45" s="149"/>
      <c r="O45" s="149"/>
      <c r="P45" s="149"/>
      <c r="Q45" s="149"/>
    </row>
    <row r="46" spans="3:17" ht="15.75" customHeight="1">
      <c r="C46" s="149"/>
      <c r="D46" s="149"/>
      <c r="E46" s="149"/>
      <c r="F46" s="149"/>
      <c r="G46" s="149"/>
      <c r="H46" s="149"/>
      <c r="I46" s="149"/>
      <c r="J46" s="149"/>
      <c r="K46" s="149"/>
      <c r="L46" s="149"/>
      <c r="M46" s="149"/>
      <c r="N46" s="149"/>
      <c r="O46" s="149"/>
      <c r="P46" s="149"/>
      <c r="Q46" s="149"/>
    </row>
    <row r="47" spans="3:17" ht="15.75" customHeight="1">
      <c r="C47" s="149"/>
      <c r="D47" s="149"/>
      <c r="E47" s="149"/>
      <c r="F47" s="149"/>
      <c r="G47" s="149"/>
      <c r="H47" s="149"/>
      <c r="I47" s="149"/>
      <c r="J47" s="149"/>
      <c r="K47" s="149"/>
      <c r="L47" s="149"/>
      <c r="M47" s="149"/>
      <c r="N47" s="149"/>
      <c r="O47" s="149"/>
      <c r="P47" s="149"/>
      <c r="Q47" s="149"/>
    </row>
    <row r="48" spans="3:17" ht="15.75" customHeight="1">
      <c r="C48" s="149"/>
      <c r="D48" s="149"/>
      <c r="E48" s="149"/>
      <c r="F48" s="149"/>
      <c r="G48" s="149"/>
      <c r="H48" s="149"/>
      <c r="I48" s="149"/>
      <c r="J48" s="149"/>
      <c r="K48" s="149"/>
      <c r="L48" s="149"/>
      <c r="M48" s="149"/>
      <c r="N48" s="149"/>
      <c r="O48" s="149"/>
      <c r="P48" s="149"/>
      <c r="Q48" s="149"/>
    </row>
    <row r="49" spans="3:17" ht="15.75" customHeight="1">
      <c r="C49" s="149"/>
      <c r="D49" s="149"/>
      <c r="E49" s="149"/>
      <c r="F49" s="149"/>
      <c r="G49" s="149"/>
      <c r="H49" s="149"/>
      <c r="I49" s="149"/>
      <c r="J49" s="149"/>
      <c r="K49" s="149"/>
      <c r="L49" s="149"/>
      <c r="M49" s="149"/>
      <c r="N49" s="149"/>
      <c r="O49" s="149"/>
      <c r="P49" s="149"/>
      <c r="Q49" s="149"/>
    </row>
    <row r="50" spans="3:17" ht="15.75" customHeight="1">
      <c r="C50" s="149"/>
      <c r="D50" s="149"/>
      <c r="E50" s="149"/>
      <c r="F50" s="149"/>
      <c r="G50" s="149"/>
      <c r="H50" s="149"/>
      <c r="I50" s="149"/>
      <c r="J50" s="149"/>
      <c r="K50" s="149"/>
      <c r="L50" s="149"/>
      <c r="M50" s="149"/>
      <c r="N50" s="149"/>
      <c r="O50" s="149"/>
      <c r="P50" s="149"/>
      <c r="Q50" s="149"/>
    </row>
    <row r="51" spans="3:17" ht="15.75" customHeight="1">
      <c r="C51" s="149"/>
      <c r="D51" s="149"/>
      <c r="E51" s="149"/>
      <c r="F51" s="149"/>
      <c r="G51" s="149"/>
      <c r="H51" s="149"/>
      <c r="I51" s="149"/>
      <c r="J51" s="149"/>
      <c r="K51" s="149"/>
      <c r="L51" s="149"/>
      <c r="M51" s="149"/>
      <c r="N51" s="149"/>
      <c r="O51" s="149"/>
      <c r="P51" s="149"/>
      <c r="Q51" s="149"/>
    </row>
    <row r="52" spans="3:17" ht="15.75" customHeight="1">
      <c r="C52" s="149"/>
      <c r="D52" s="149"/>
      <c r="E52" s="149"/>
      <c r="F52" s="149"/>
      <c r="G52" s="149"/>
      <c r="H52" s="149"/>
      <c r="I52" s="149"/>
      <c r="J52" s="149"/>
      <c r="K52" s="149"/>
      <c r="L52" s="149"/>
      <c r="M52" s="149"/>
      <c r="N52" s="149"/>
      <c r="O52" s="149"/>
      <c r="P52" s="149"/>
      <c r="Q52" s="149"/>
    </row>
    <row r="53" spans="3:17" ht="15.75" customHeight="1">
      <c r="C53" s="149"/>
      <c r="D53" s="149"/>
      <c r="E53" s="149"/>
      <c r="F53" s="149"/>
      <c r="G53" s="149"/>
      <c r="H53" s="149"/>
      <c r="I53" s="149"/>
      <c r="J53" s="149"/>
      <c r="K53" s="149"/>
      <c r="L53" s="149"/>
      <c r="M53" s="149"/>
      <c r="N53" s="149"/>
      <c r="O53" s="149"/>
      <c r="P53" s="149"/>
      <c r="Q53" s="149"/>
    </row>
    <row r="54" spans="3:17" ht="15.75" customHeight="1">
      <c r="C54" s="149"/>
      <c r="D54" s="149"/>
      <c r="E54" s="149"/>
      <c r="F54" s="149"/>
      <c r="G54" s="149"/>
      <c r="H54" s="149"/>
      <c r="I54" s="149"/>
      <c r="J54" s="149"/>
      <c r="K54" s="149"/>
      <c r="L54" s="149"/>
      <c r="M54" s="149"/>
      <c r="N54" s="149"/>
      <c r="O54" s="149"/>
      <c r="P54" s="149"/>
      <c r="Q54" s="149"/>
    </row>
    <row r="55" spans="3:17" ht="15.75" customHeight="1">
      <c r="C55" s="149"/>
      <c r="D55" s="149"/>
      <c r="E55" s="149"/>
      <c r="F55" s="149"/>
      <c r="G55" s="149"/>
      <c r="H55" s="149"/>
      <c r="I55" s="149"/>
      <c r="J55" s="149"/>
      <c r="K55" s="149"/>
      <c r="L55" s="149"/>
      <c r="M55" s="149"/>
      <c r="N55" s="149"/>
      <c r="O55" s="149"/>
      <c r="P55" s="149"/>
      <c r="Q55" s="149"/>
    </row>
    <row r="56" spans="3:17" ht="15.75" customHeight="1">
      <c r="C56" s="149"/>
      <c r="D56" s="149"/>
      <c r="E56" s="149"/>
      <c r="F56" s="149"/>
      <c r="G56" s="149"/>
      <c r="H56" s="149"/>
      <c r="I56" s="149"/>
      <c r="J56" s="149"/>
      <c r="K56" s="149"/>
      <c r="L56" s="149"/>
      <c r="M56" s="149"/>
      <c r="N56" s="149"/>
      <c r="O56" s="149"/>
      <c r="P56" s="149"/>
      <c r="Q56" s="149"/>
    </row>
    <row r="57" spans="3:17" ht="15.75" customHeight="1">
      <c r="C57" s="149"/>
      <c r="D57" s="149"/>
      <c r="E57" s="149"/>
      <c r="F57" s="149"/>
      <c r="G57" s="149"/>
      <c r="H57" s="149"/>
      <c r="I57" s="149"/>
      <c r="J57" s="149"/>
      <c r="K57" s="149"/>
      <c r="L57" s="149"/>
      <c r="M57" s="149"/>
      <c r="N57" s="149"/>
      <c r="O57" s="149"/>
      <c r="P57" s="149"/>
      <c r="Q57" s="149"/>
    </row>
    <row r="58" spans="3:17" ht="15.75" customHeight="1">
      <c r="C58" s="149"/>
      <c r="D58" s="149"/>
      <c r="E58" s="149"/>
      <c r="F58" s="149"/>
      <c r="G58" s="149"/>
      <c r="H58" s="149"/>
      <c r="I58" s="149"/>
      <c r="J58" s="149"/>
      <c r="K58" s="149"/>
      <c r="L58" s="149"/>
      <c r="M58" s="149"/>
      <c r="N58" s="149"/>
      <c r="O58" s="149"/>
      <c r="P58" s="149"/>
      <c r="Q58" s="149"/>
    </row>
    <row r="59" spans="3:17" ht="15.75" customHeight="1">
      <c r="C59" s="149"/>
      <c r="D59" s="149"/>
      <c r="E59" s="149"/>
      <c r="F59" s="149"/>
      <c r="G59" s="149"/>
      <c r="H59" s="149"/>
      <c r="I59" s="149"/>
      <c r="J59" s="149"/>
      <c r="K59" s="149"/>
      <c r="L59" s="149"/>
      <c r="M59" s="149"/>
      <c r="N59" s="149"/>
      <c r="O59" s="149"/>
      <c r="P59" s="149"/>
      <c r="Q59" s="149"/>
    </row>
    <row r="60" spans="3:17" ht="15.75" customHeight="1">
      <c r="C60" s="149"/>
      <c r="D60" s="149"/>
      <c r="E60" s="149"/>
      <c r="F60" s="149"/>
      <c r="G60" s="149"/>
      <c r="H60" s="149"/>
      <c r="I60" s="149"/>
      <c r="J60" s="149"/>
      <c r="K60" s="149"/>
      <c r="L60" s="149"/>
      <c r="M60" s="149"/>
      <c r="N60" s="149"/>
      <c r="O60" s="149"/>
      <c r="P60" s="149"/>
      <c r="Q60" s="149"/>
    </row>
    <row r="61" spans="3:17" ht="15.75" customHeight="1">
      <c r="C61" s="149"/>
      <c r="D61" s="149"/>
      <c r="E61" s="149"/>
      <c r="F61" s="149"/>
      <c r="G61" s="149"/>
      <c r="H61" s="149"/>
      <c r="I61" s="149"/>
      <c r="J61" s="149"/>
      <c r="K61" s="149"/>
      <c r="L61" s="149"/>
      <c r="M61" s="149"/>
      <c r="N61" s="149"/>
      <c r="O61" s="149"/>
      <c r="P61" s="149"/>
      <c r="Q61" s="149"/>
    </row>
    <row r="62" spans="3:17" ht="15.75" customHeight="1">
      <c r="C62" s="149"/>
      <c r="D62" s="149"/>
      <c r="E62" s="149"/>
      <c r="F62" s="149"/>
      <c r="G62" s="149"/>
      <c r="H62" s="149"/>
      <c r="I62" s="149"/>
      <c r="J62" s="149"/>
      <c r="K62" s="149"/>
      <c r="L62" s="149"/>
      <c r="M62" s="149"/>
      <c r="N62" s="149"/>
      <c r="O62" s="149"/>
      <c r="P62" s="149"/>
      <c r="Q62" s="149"/>
    </row>
    <row r="63" spans="3:17" ht="15.75" customHeight="1">
      <c r="C63" s="149"/>
      <c r="D63" s="149"/>
      <c r="E63" s="149"/>
      <c r="F63" s="149"/>
      <c r="G63" s="149"/>
      <c r="H63" s="149"/>
      <c r="I63" s="149"/>
      <c r="J63" s="149"/>
      <c r="K63" s="149"/>
      <c r="L63" s="149"/>
      <c r="M63" s="149"/>
      <c r="N63" s="149"/>
      <c r="O63" s="149"/>
      <c r="P63" s="149"/>
      <c r="Q63" s="149"/>
    </row>
    <row r="64" spans="3:17" ht="15.75" customHeight="1">
      <c r="C64" s="149"/>
      <c r="D64" s="149"/>
      <c r="E64" s="149"/>
      <c r="F64" s="149"/>
      <c r="G64" s="149"/>
      <c r="H64" s="149"/>
      <c r="I64" s="149"/>
      <c r="J64" s="149"/>
      <c r="K64" s="149"/>
      <c r="L64" s="149"/>
      <c r="M64" s="149"/>
      <c r="N64" s="149"/>
      <c r="O64" s="149"/>
      <c r="P64" s="149"/>
      <c r="Q64" s="149"/>
    </row>
    <row r="65" spans="3:17" ht="15.75" customHeight="1">
      <c r="C65" s="149"/>
      <c r="D65" s="149"/>
      <c r="E65" s="149"/>
      <c r="F65" s="149"/>
      <c r="G65" s="149"/>
      <c r="H65" s="149"/>
      <c r="I65" s="149"/>
      <c r="J65" s="149"/>
      <c r="K65" s="149"/>
      <c r="L65" s="149"/>
      <c r="M65" s="149"/>
      <c r="N65" s="149"/>
      <c r="O65" s="149"/>
      <c r="P65" s="149"/>
      <c r="Q65" s="149"/>
    </row>
    <row r="66" spans="3:17" ht="15.75" customHeight="1">
      <c r="C66" s="149"/>
      <c r="D66" s="149"/>
      <c r="E66" s="149"/>
      <c r="F66" s="149"/>
      <c r="G66" s="149"/>
      <c r="H66" s="149"/>
      <c r="I66" s="149"/>
      <c r="J66" s="149"/>
      <c r="K66" s="149"/>
      <c r="L66" s="149"/>
      <c r="M66" s="149"/>
      <c r="N66" s="149"/>
      <c r="O66" s="149"/>
      <c r="P66" s="149"/>
      <c r="Q66" s="149"/>
    </row>
    <row r="67" spans="3:17" ht="15.75" customHeight="1">
      <c r="C67" s="149"/>
      <c r="D67" s="149"/>
      <c r="E67" s="149"/>
      <c r="F67" s="149"/>
      <c r="G67" s="149"/>
      <c r="H67" s="149"/>
      <c r="I67" s="149"/>
      <c r="J67" s="149"/>
      <c r="K67" s="149"/>
      <c r="L67" s="149"/>
      <c r="M67" s="149"/>
      <c r="N67" s="149"/>
      <c r="O67" s="149"/>
      <c r="P67" s="149"/>
      <c r="Q67" s="149"/>
    </row>
    <row r="68" spans="3:17" ht="15.75" customHeight="1">
      <c r="C68" s="149"/>
      <c r="D68" s="149"/>
      <c r="E68" s="149"/>
      <c r="F68" s="149"/>
      <c r="G68" s="149"/>
      <c r="H68" s="149"/>
      <c r="I68" s="149"/>
      <c r="J68" s="149"/>
      <c r="K68" s="149"/>
      <c r="L68" s="149"/>
      <c r="M68" s="149"/>
      <c r="N68" s="149"/>
      <c r="O68" s="149"/>
      <c r="P68" s="149"/>
      <c r="Q68" s="149"/>
    </row>
    <row r="69" spans="3:17" ht="15.75" customHeight="1">
      <c r="C69" s="149"/>
      <c r="D69" s="149"/>
      <c r="E69" s="149"/>
      <c r="F69" s="149"/>
      <c r="G69" s="149"/>
      <c r="H69" s="149"/>
      <c r="I69" s="149"/>
      <c r="J69" s="149"/>
      <c r="K69" s="149"/>
      <c r="L69" s="149"/>
      <c r="M69" s="149"/>
      <c r="N69" s="149"/>
      <c r="O69" s="149"/>
      <c r="P69" s="149"/>
      <c r="Q69" s="149"/>
    </row>
    <row r="70" spans="3:17" ht="15.75" customHeight="1">
      <c r="C70" s="149"/>
      <c r="D70" s="149"/>
      <c r="E70" s="149"/>
      <c r="F70" s="149"/>
      <c r="G70" s="149"/>
      <c r="H70" s="149"/>
      <c r="I70" s="149"/>
      <c r="J70" s="149"/>
      <c r="K70" s="149"/>
      <c r="L70" s="149"/>
      <c r="M70" s="149"/>
      <c r="N70" s="149"/>
      <c r="O70" s="149"/>
      <c r="P70" s="149"/>
      <c r="Q70" s="149"/>
    </row>
    <row r="71" spans="3:17" ht="15.75" customHeight="1">
      <c r="C71" s="149"/>
      <c r="D71" s="149"/>
      <c r="E71" s="149"/>
      <c r="F71" s="149"/>
      <c r="G71" s="149"/>
      <c r="H71" s="149"/>
      <c r="I71" s="149"/>
      <c r="J71" s="149"/>
      <c r="K71" s="149"/>
      <c r="L71" s="149"/>
      <c r="M71" s="149"/>
      <c r="N71" s="149"/>
      <c r="O71" s="149"/>
      <c r="P71" s="149"/>
      <c r="Q71" s="149"/>
    </row>
    <row r="72" spans="3:17" ht="15.75" customHeight="1">
      <c r="C72" s="149"/>
      <c r="D72" s="149"/>
      <c r="E72" s="149"/>
      <c r="F72" s="149"/>
      <c r="G72" s="149"/>
      <c r="H72" s="149"/>
      <c r="I72" s="149"/>
      <c r="J72" s="149"/>
      <c r="K72" s="149"/>
      <c r="L72" s="149"/>
      <c r="M72" s="149"/>
      <c r="N72" s="149"/>
      <c r="O72" s="149"/>
      <c r="P72" s="149"/>
      <c r="Q72" s="149"/>
    </row>
    <row r="73" spans="3:17" ht="15.75" customHeight="1">
      <c r="C73" s="149"/>
      <c r="D73" s="149"/>
      <c r="E73" s="149"/>
      <c r="F73" s="149"/>
      <c r="G73" s="149"/>
      <c r="H73" s="149"/>
      <c r="I73" s="149"/>
      <c r="J73" s="149"/>
      <c r="K73" s="149"/>
      <c r="L73" s="149"/>
      <c r="M73" s="149"/>
      <c r="N73" s="149"/>
      <c r="O73" s="149"/>
      <c r="P73" s="149"/>
      <c r="Q73" s="149"/>
    </row>
    <row r="74" spans="3:17" ht="15.75" customHeight="1">
      <c r="C74" s="149"/>
      <c r="D74" s="149"/>
      <c r="E74" s="149"/>
      <c r="F74" s="149"/>
      <c r="G74" s="149"/>
      <c r="H74" s="149"/>
      <c r="I74" s="149"/>
      <c r="J74" s="149"/>
      <c r="K74" s="149"/>
      <c r="L74" s="149"/>
      <c r="M74" s="149"/>
      <c r="N74" s="149"/>
      <c r="O74" s="149"/>
      <c r="P74" s="149"/>
      <c r="Q74" s="149"/>
    </row>
    <row r="75" spans="3:17" ht="15.75" customHeight="1">
      <c r="C75" s="149"/>
      <c r="D75" s="149"/>
      <c r="E75" s="149"/>
      <c r="F75" s="149"/>
      <c r="G75" s="149"/>
      <c r="H75" s="149"/>
      <c r="I75" s="149"/>
      <c r="J75" s="149"/>
      <c r="K75" s="149"/>
      <c r="L75" s="149"/>
      <c r="M75" s="149"/>
      <c r="N75" s="149"/>
      <c r="O75" s="149"/>
      <c r="P75" s="149"/>
      <c r="Q75" s="149"/>
    </row>
    <row r="76" spans="3:17" ht="15.75" customHeight="1">
      <c r="C76" s="149"/>
      <c r="D76" s="149"/>
      <c r="E76" s="149"/>
      <c r="F76" s="149"/>
      <c r="G76" s="149"/>
      <c r="H76" s="149"/>
      <c r="I76" s="149"/>
      <c r="J76" s="149"/>
      <c r="K76" s="149"/>
      <c r="L76" s="149"/>
      <c r="M76" s="149"/>
      <c r="N76" s="149"/>
      <c r="O76" s="149"/>
      <c r="P76" s="149"/>
      <c r="Q76" s="149"/>
    </row>
    <row r="77" spans="3:17" ht="15.75" customHeight="1">
      <c r="C77" s="149"/>
      <c r="D77" s="149"/>
      <c r="E77" s="149"/>
      <c r="F77" s="149"/>
      <c r="G77" s="149"/>
      <c r="H77" s="149"/>
      <c r="I77" s="149"/>
      <c r="J77" s="149"/>
      <c r="K77" s="149"/>
      <c r="L77" s="149"/>
      <c r="M77" s="149"/>
      <c r="N77" s="149"/>
      <c r="O77" s="149"/>
      <c r="P77" s="149"/>
      <c r="Q77" s="149"/>
    </row>
    <row r="78" spans="3:17" ht="15.75" customHeight="1">
      <c r="C78" s="149"/>
      <c r="D78" s="149"/>
      <c r="E78" s="149"/>
      <c r="F78" s="149"/>
      <c r="G78" s="149"/>
      <c r="H78" s="149"/>
      <c r="I78" s="149"/>
      <c r="J78" s="149"/>
      <c r="K78" s="149"/>
      <c r="L78" s="149"/>
      <c r="M78" s="149"/>
      <c r="N78" s="149"/>
      <c r="O78" s="149"/>
      <c r="P78" s="149"/>
      <c r="Q78" s="149"/>
    </row>
    <row r="79" spans="3:17" ht="15.75" customHeight="1">
      <c r="C79" s="149"/>
      <c r="D79" s="149"/>
      <c r="E79" s="149"/>
      <c r="F79" s="149"/>
      <c r="G79" s="149"/>
      <c r="H79" s="149"/>
      <c r="I79" s="149"/>
      <c r="J79" s="149"/>
      <c r="K79" s="149"/>
      <c r="L79" s="149"/>
      <c r="M79" s="149"/>
      <c r="N79" s="149"/>
      <c r="O79" s="149"/>
      <c r="P79" s="149"/>
      <c r="Q79" s="149"/>
    </row>
    <row r="80" spans="3:17" ht="15.75" customHeight="1">
      <c r="C80" s="149"/>
      <c r="D80" s="149"/>
      <c r="E80" s="149"/>
      <c r="F80" s="149"/>
      <c r="G80" s="149"/>
      <c r="H80" s="149"/>
      <c r="I80" s="149"/>
      <c r="J80" s="149"/>
      <c r="K80" s="149"/>
      <c r="L80" s="149"/>
      <c r="M80" s="149"/>
      <c r="N80" s="149"/>
      <c r="O80" s="149"/>
      <c r="P80" s="149"/>
      <c r="Q80" s="149"/>
    </row>
    <row r="81" spans="3:17" ht="15.75" customHeight="1">
      <c r="C81" s="149"/>
      <c r="D81" s="149"/>
      <c r="E81" s="149"/>
      <c r="F81" s="149"/>
      <c r="G81" s="149"/>
      <c r="H81" s="149"/>
      <c r="I81" s="149"/>
      <c r="J81" s="149"/>
      <c r="K81" s="149"/>
      <c r="L81" s="149"/>
      <c r="M81" s="149"/>
      <c r="N81" s="149"/>
      <c r="O81" s="149"/>
      <c r="P81" s="149"/>
      <c r="Q81" s="149"/>
    </row>
    <row r="82" spans="3:17" ht="15.75" customHeight="1">
      <c r="C82" s="149"/>
      <c r="D82" s="149"/>
      <c r="E82" s="149"/>
      <c r="F82" s="149"/>
      <c r="G82" s="149"/>
      <c r="H82" s="149"/>
      <c r="I82" s="149"/>
      <c r="J82" s="149"/>
      <c r="K82" s="149"/>
      <c r="L82" s="149"/>
      <c r="M82" s="149"/>
      <c r="N82" s="149"/>
      <c r="O82" s="149"/>
      <c r="P82" s="149"/>
      <c r="Q82" s="149"/>
    </row>
    <row r="83" spans="3:17" ht="15.75" customHeight="1">
      <c r="C83" s="149"/>
      <c r="D83" s="149"/>
      <c r="E83" s="149"/>
      <c r="F83" s="149"/>
      <c r="G83" s="149"/>
      <c r="H83" s="149"/>
      <c r="I83" s="149"/>
      <c r="J83" s="149"/>
      <c r="K83" s="149"/>
      <c r="L83" s="149"/>
      <c r="M83" s="149"/>
      <c r="N83" s="149"/>
      <c r="O83" s="149"/>
      <c r="P83" s="149"/>
      <c r="Q83" s="149"/>
    </row>
    <row r="84" spans="3:17" ht="15.75" customHeight="1">
      <c r="C84" s="149"/>
      <c r="D84" s="149"/>
      <c r="E84" s="149"/>
      <c r="F84" s="149"/>
      <c r="G84" s="149"/>
      <c r="H84" s="149"/>
      <c r="I84" s="149"/>
      <c r="J84" s="149"/>
      <c r="K84" s="149"/>
      <c r="L84" s="149"/>
      <c r="M84" s="149"/>
      <c r="N84" s="149"/>
      <c r="O84" s="149"/>
      <c r="P84" s="149"/>
      <c r="Q84" s="149"/>
    </row>
    <row r="85" spans="3:17" ht="15.75" customHeight="1">
      <c r="C85" s="149"/>
      <c r="D85" s="149"/>
      <c r="E85" s="149"/>
      <c r="F85" s="149"/>
      <c r="G85" s="149"/>
      <c r="H85" s="149"/>
      <c r="I85" s="149"/>
      <c r="J85" s="149"/>
      <c r="K85" s="149"/>
      <c r="L85" s="149"/>
      <c r="M85" s="149"/>
      <c r="N85" s="149"/>
      <c r="O85" s="149"/>
      <c r="P85" s="149"/>
      <c r="Q85" s="149"/>
    </row>
    <row r="86" spans="3:17" ht="15.75" customHeight="1">
      <c r="C86" s="149"/>
      <c r="D86" s="149"/>
      <c r="E86" s="149"/>
      <c r="F86" s="149"/>
      <c r="G86" s="149"/>
      <c r="H86" s="149"/>
      <c r="I86" s="149"/>
      <c r="J86" s="149"/>
      <c r="K86" s="149"/>
      <c r="L86" s="149"/>
      <c r="M86" s="149"/>
      <c r="N86" s="149"/>
      <c r="O86" s="149"/>
      <c r="P86" s="149"/>
      <c r="Q86" s="149"/>
    </row>
    <row r="87" spans="3:17" ht="15.75" customHeight="1">
      <c r="C87" s="149"/>
      <c r="D87" s="149"/>
      <c r="E87" s="149"/>
      <c r="F87" s="149"/>
      <c r="G87" s="149"/>
      <c r="H87" s="149"/>
      <c r="I87" s="149"/>
      <c r="J87" s="149"/>
      <c r="K87" s="149"/>
      <c r="L87" s="149"/>
      <c r="M87" s="149"/>
      <c r="N87" s="149"/>
      <c r="O87" s="149"/>
      <c r="P87" s="149"/>
      <c r="Q87" s="149"/>
    </row>
    <row r="88" spans="3:17" ht="15.75" customHeight="1">
      <c r="C88" s="149"/>
      <c r="D88" s="149"/>
      <c r="E88" s="149"/>
      <c r="F88" s="149"/>
      <c r="G88" s="149"/>
      <c r="H88" s="149"/>
      <c r="I88" s="149"/>
      <c r="J88" s="149"/>
      <c r="K88" s="149"/>
      <c r="L88" s="149"/>
      <c r="M88" s="149"/>
      <c r="N88" s="149"/>
      <c r="O88" s="149"/>
      <c r="P88" s="149"/>
      <c r="Q88" s="149"/>
    </row>
    <row r="89" spans="3:17" ht="15.75" customHeight="1">
      <c r="C89" s="149"/>
      <c r="D89" s="149"/>
      <c r="E89" s="149"/>
      <c r="F89" s="149"/>
      <c r="G89" s="149"/>
      <c r="H89" s="149"/>
      <c r="I89" s="149"/>
      <c r="J89" s="149"/>
      <c r="K89" s="149"/>
      <c r="L89" s="149"/>
      <c r="M89" s="149"/>
      <c r="N89" s="149"/>
      <c r="O89" s="149"/>
      <c r="P89" s="149"/>
      <c r="Q89" s="149"/>
    </row>
    <row r="90" spans="3:17" ht="15.75" customHeight="1">
      <c r="C90" s="149"/>
      <c r="D90" s="149"/>
      <c r="E90" s="149"/>
      <c r="F90" s="149"/>
      <c r="G90" s="149"/>
      <c r="H90" s="149"/>
      <c r="I90" s="149"/>
      <c r="J90" s="149"/>
      <c r="K90" s="149"/>
      <c r="L90" s="149"/>
      <c r="M90" s="149"/>
      <c r="N90" s="149"/>
      <c r="O90" s="149"/>
      <c r="P90" s="149"/>
      <c r="Q90" s="149"/>
    </row>
    <row r="91" spans="3:17" ht="15.75" customHeight="1">
      <c r="C91" s="149"/>
      <c r="D91" s="149"/>
      <c r="E91" s="149"/>
      <c r="F91" s="149"/>
      <c r="G91" s="149"/>
      <c r="H91" s="149"/>
      <c r="I91" s="149"/>
      <c r="J91" s="149"/>
      <c r="K91" s="149"/>
      <c r="L91" s="149"/>
      <c r="M91" s="149"/>
      <c r="N91" s="149"/>
      <c r="O91" s="149"/>
      <c r="P91" s="149"/>
      <c r="Q91" s="149"/>
    </row>
    <row r="92" spans="3:17" ht="15.75" customHeight="1">
      <c r="C92" s="149"/>
      <c r="D92" s="149"/>
      <c r="E92" s="149"/>
      <c r="F92" s="149"/>
      <c r="G92" s="149"/>
      <c r="H92" s="149"/>
      <c r="I92" s="149"/>
      <c r="J92" s="149"/>
      <c r="K92" s="149"/>
      <c r="L92" s="149"/>
      <c r="M92" s="149"/>
      <c r="N92" s="149"/>
      <c r="O92" s="149"/>
      <c r="P92" s="149"/>
      <c r="Q92" s="149"/>
    </row>
    <row r="93" spans="3:17" ht="15.75" customHeight="1">
      <c r="C93" s="149"/>
      <c r="D93" s="149"/>
      <c r="E93" s="149"/>
      <c r="F93" s="149"/>
      <c r="G93" s="149"/>
      <c r="H93" s="149"/>
      <c r="I93" s="149"/>
      <c r="J93" s="149"/>
      <c r="K93" s="149"/>
      <c r="L93" s="149"/>
      <c r="M93" s="149"/>
      <c r="N93" s="149"/>
      <c r="O93" s="149"/>
      <c r="P93" s="149"/>
      <c r="Q93" s="149"/>
    </row>
    <row r="94" spans="3:17" ht="15.75" customHeight="1">
      <c r="C94" s="149"/>
      <c r="D94" s="149"/>
      <c r="E94" s="149"/>
      <c r="F94" s="149"/>
      <c r="G94" s="149"/>
      <c r="H94" s="149"/>
      <c r="I94" s="149"/>
      <c r="J94" s="149"/>
      <c r="K94" s="149"/>
      <c r="L94" s="149"/>
      <c r="M94" s="149"/>
      <c r="N94" s="149"/>
      <c r="O94" s="149"/>
      <c r="P94" s="149"/>
      <c r="Q94" s="149"/>
    </row>
    <row r="95" spans="3:17" ht="15.75" customHeight="1">
      <c r="C95" s="149"/>
      <c r="D95" s="149"/>
      <c r="E95" s="149"/>
      <c r="F95" s="149"/>
      <c r="G95" s="149"/>
      <c r="H95" s="149"/>
      <c r="I95" s="149"/>
      <c r="J95" s="149"/>
      <c r="K95" s="149"/>
      <c r="L95" s="149"/>
      <c r="M95" s="149"/>
      <c r="N95" s="149"/>
      <c r="O95" s="149"/>
      <c r="P95" s="149"/>
      <c r="Q95" s="149"/>
    </row>
    <row r="96" spans="3:17" ht="15.75" customHeight="1">
      <c r="C96" s="149"/>
      <c r="D96" s="149"/>
      <c r="E96" s="149"/>
      <c r="F96" s="149"/>
      <c r="G96" s="149"/>
      <c r="H96" s="149"/>
      <c r="I96" s="149"/>
      <c r="J96" s="149"/>
      <c r="K96" s="149"/>
      <c r="L96" s="149"/>
      <c r="M96" s="149"/>
      <c r="N96" s="149"/>
      <c r="O96" s="149"/>
      <c r="P96" s="149"/>
      <c r="Q96" s="149"/>
    </row>
    <row r="97" spans="3:17" ht="15.75" customHeight="1">
      <c r="C97" s="149"/>
      <c r="D97" s="149"/>
      <c r="E97" s="149"/>
      <c r="F97" s="149"/>
      <c r="G97" s="149"/>
      <c r="H97" s="149"/>
      <c r="I97" s="149"/>
      <c r="J97" s="149"/>
      <c r="K97" s="149"/>
      <c r="L97" s="149"/>
      <c r="M97" s="149"/>
      <c r="N97" s="149"/>
      <c r="O97" s="149"/>
      <c r="P97" s="149"/>
      <c r="Q97" s="149"/>
    </row>
    <row r="98" spans="3:17" ht="15.75" customHeight="1">
      <c r="C98" s="149"/>
      <c r="D98" s="149"/>
      <c r="E98" s="149"/>
      <c r="F98" s="149"/>
      <c r="G98" s="149"/>
      <c r="H98" s="149"/>
      <c r="I98" s="149"/>
      <c r="J98" s="149"/>
      <c r="K98" s="149"/>
      <c r="L98" s="149"/>
      <c r="M98" s="149"/>
      <c r="N98" s="149"/>
      <c r="O98" s="149"/>
      <c r="P98" s="149"/>
      <c r="Q98" s="149"/>
    </row>
    <row r="99" spans="3:17" ht="15.75" customHeight="1">
      <c r="C99" s="149"/>
      <c r="D99" s="149"/>
      <c r="E99" s="149"/>
      <c r="F99" s="149"/>
      <c r="G99" s="149"/>
      <c r="H99" s="149"/>
      <c r="I99" s="149"/>
      <c r="J99" s="149"/>
      <c r="K99" s="149"/>
      <c r="L99" s="149"/>
      <c r="M99" s="149"/>
      <c r="N99" s="149"/>
      <c r="O99" s="149"/>
      <c r="P99" s="149"/>
      <c r="Q99" s="149"/>
    </row>
    <row r="100" spans="3:17" ht="15.75" customHeight="1">
      <c r="C100" s="149"/>
      <c r="D100" s="149"/>
      <c r="E100" s="149"/>
      <c r="F100" s="149"/>
      <c r="G100" s="149"/>
      <c r="H100" s="149"/>
      <c r="I100" s="149"/>
      <c r="J100" s="149"/>
      <c r="K100" s="149"/>
      <c r="L100" s="149"/>
      <c r="M100" s="149"/>
      <c r="N100" s="149"/>
      <c r="O100" s="149"/>
      <c r="P100" s="149"/>
      <c r="Q100" s="149"/>
    </row>
    <row r="101" spans="3:17" ht="15.75" customHeight="1">
      <c r="C101" s="149"/>
      <c r="D101" s="149"/>
      <c r="E101" s="149"/>
      <c r="F101" s="149"/>
      <c r="G101" s="149"/>
      <c r="H101" s="149"/>
      <c r="I101" s="149"/>
      <c r="J101" s="149"/>
      <c r="K101" s="149"/>
      <c r="L101" s="149"/>
      <c r="M101" s="149"/>
      <c r="N101" s="149"/>
      <c r="O101" s="149"/>
      <c r="P101" s="149"/>
      <c r="Q101" s="149"/>
    </row>
    <row r="102" spans="3:17" ht="15.75" customHeight="1">
      <c r="C102" s="149"/>
      <c r="D102" s="149"/>
      <c r="E102" s="149"/>
      <c r="F102" s="149"/>
      <c r="G102" s="149"/>
      <c r="H102" s="149"/>
      <c r="I102" s="149"/>
      <c r="J102" s="149"/>
      <c r="K102" s="149"/>
      <c r="L102" s="149"/>
      <c r="M102" s="149"/>
      <c r="N102" s="149"/>
      <c r="O102" s="149"/>
      <c r="P102" s="149"/>
      <c r="Q102" s="149"/>
    </row>
    <row r="103" spans="3:17" ht="15.75" customHeight="1">
      <c r="C103" s="149"/>
      <c r="D103" s="149"/>
      <c r="E103" s="149"/>
      <c r="F103" s="149"/>
      <c r="G103" s="149"/>
      <c r="H103" s="149"/>
      <c r="I103" s="149"/>
      <c r="J103" s="149"/>
      <c r="K103" s="149"/>
      <c r="L103" s="149"/>
      <c r="M103" s="149"/>
      <c r="N103" s="149"/>
      <c r="O103" s="149"/>
      <c r="P103" s="149"/>
      <c r="Q103" s="149"/>
    </row>
    <row r="104" spans="3:17" ht="15.75" customHeight="1">
      <c r="C104" s="149"/>
      <c r="D104" s="149"/>
      <c r="E104" s="149"/>
      <c r="F104" s="149"/>
      <c r="G104" s="149"/>
      <c r="H104" s="149"/>
      <c r="I104" s="149"/>
      <c r="J104" s="149"/>
      <c r="K104" s="149"/>
      <c r="L104" s="149"/>
      <c r="M104" s="149"/>
      <c r="N104" s="149"/>
      <c r="O104" s="149"/>
      <c r="P104" s="149"/>
      <c r="Q104" s="149"/>
    </row>
    <row r="105" spans="3:17" ht="15.75" customHeight="1">
      <c r="C105" s="149"/>
      <c r="D105" s="149"/>
      <c r="E105" s="149"/>
      <c r="F105" s="149"/>
      <c r="G105" s="149"/>
      <c r="H105" s="149"/>
      <c r="I105" s="149"/>
      <c r="J105" s="149"/>
      <c r="K105" s="149"/>
      <c r="L105" s="149"/>
      <c r="M105" s="149"/>
      <c r="N105" s="149"/>
      <c r="O105" s="149"/>
      <c r="P105" s="149"/>
      <c r="Q105" s="149"/>
    </row>
    <row r="106" spans="3:17" ht="15.75" customHeight="1">
      <c r="C106" s="149"/>
      <c r="D106" s="149"/>
      <c r="E106" s="149"/>
      <c r="F106" s="149"/>
      <c r="G106" s="149"/>
      <c r="H106" s="149"/>
      <c r="I106" s="149"/>
      <c r="J106" s="149"/>
      <c r="K106" s="149"/>
      <c r="L106" s="149"/>
      <c r="M106" s="149"/>
      <c r="N106" s="149"/>
      <c r="O106" s="149"/>
      <c r="P106" s="149"/>
      <c r="Q106" s="149"/>
    </row>
    <row r="107" spans="3:17" ht="15.75" customHeight="1">
      <c r="C107" s="149"/>
      <c r="D107" s="149"/>
      <c r="E107" s="149"/>
      <c r="F107" s="149"/>
      <c r="G107" s="149"/>
      <c r="H107" s="149"/>
      <c r="I107" s="149"/>
      <c r="J107" s="149"/>
      <c r="K107" s="149"/>
      <c r="L107" s="149"/>
      <c r="M107" s="149"/>
      <c r="N107" s="149"/>
      <c r="O107" s="149"/>
      <c r="P107" s="149"/>
      <c r="Q107" s="149"/>
    </row>
    <row r="108" spans="3:17" ht="15.75" customHeight="1">
      <c r="C108" s="149"/>
      <c r="D108" s="149"/>
      <c r="E108" s="149"/>
      <c r="F108" s="149"/>
      <c r="G108" s="149"/>
      <c r="H108" s="149"/>
      <c r="I108" s="149"/>
      <c r="J108" s="149"/>
      <c r="K108" s="149"/>
      <c r="L108" s="149"/>
      <c r="M108" s="149"/>
      <c r="N108" s="149"/>
      <c r="O108" s="149"/>
      <c r="P108" s="149"/>
      <c r="Q108" s="149"/>
    </row>
    <row r="109" spans="3:17" ht="15.75" customHeight="1">
      <c r="C109" s="149"/>
      <c r="D109" s="149"/>
      <c r="E109" s="149"/>
      <c r="F109" s="149"/>
      <c r="G109" s="149"/>
      <c r="H109" s="149"/>
      <c r="I109" s="149"/>
      <c r="J109" s="149"/>
      <c r="K109" s="149"/>
      <c r="L109" s="149"/>
      <c r="M109" s="149"/>
      <c r="N109" s="149"/>
      <c r="O109" s="149"/>
      <c r="P109" s="149"/>
      <c r="Q109" s="149"/>
    </row>
    <row r="110" spans="3:17" ht="15.75" customHeight="1">
      <c r="C110" s="149"/>
      <c r="D110" s="149"/>
      <c r="E110" s="149"/>
      <c r="F110" s="149"/>
      <c r="G110" s="149"/>
      <c r="H110" s="149"/>
      <c r="I110" s="149"/>
      <c r="J110" s="149"/>
      <c r="K110" s="149"/>
      <c r="L110" s="149"/>
      <c r="M110" s="149"/>
      <c r="N110" s="149"/>
      <c r="O110" s="149"/>
      <c r="P110" s="149"/>
      <c r="Q110" s="149"/>
    </row>
    <row r="111" spans="3:17" ht="15.75" customHeight="1">
      <c r="C111" s="149"/>
      <c r="D111" s="149"/>
      <c r="E111" s="149"/>
      <c r="F111" s="149"/>
      <c r="G111" s="149"/>
      <c r="H111" s="149"/>
      <c r="I111" s="149"/>
      <c r="J111" s="149"/>
      <c r="K111" s="149"/>
      <c r="L111" s="149"/>
      <c r="M111" s="149"/>
      <c r="N111" s="149"/>
      <c r="O111" s="149"/>
      <c r="P111" s="149"/>
      <c r="Q111" s="149"/>
    </row>
    <row r="112" spans="3:17" ht="15.75" customHeight="1">
      <c r="C112" s="149"/>
      <c r="D112" s="149"/>
      <c r="E112" s="149"/>
      <c r="F112" s="149"/>
      <c r="G112" s="149"/>
      <c r="H112" s="149"/>
      <c r="I112" s="149"/>
      <c r="J112" s="149"/>
      <c r="K112" s="149"/>
      <c r="L112" s="149"/>
      <c r="M112" s="149"/>
      <c r="N112" s="149"/>
      <c r="O112" s="149"/>
      <c r="P112" s="149"/>
      <c r="Q112" s="149"/>
    </row>
    <row r="113" spans="3:17" ht="15.75" customHeight="1">
      <c r="C113" s="149"/>
      <c r="D113" s="149"/>
      <c r="E113" s="149"/>
      <c r="F113" s="149"/>
      <c r="G113" s="149"/>
      <c r="H113" s="149"/>
      <c r="I113" s="149"/>
      <c r="J113" s="149"/>
      <c r="K113" s="149"/>
      <c r="L113" s="149"/>
      <c r="M113" s="149"/>
      <c r="N113" s="149"/>
      <c r="O113" s="149"/>
      <c r="P113" s="149"/>
      <c r="Q113" s="149"/>
    </row>
    <row r="114" spans="3:17" ht="15.75" customHeight="1">
      <c r="C114" s="149"/>
      <c r="D114" s="149"/>
      <c r="E114" s="149"/>
      <c r="F114" s="149"/>
      <c r="G114" s="149"/>
      <c r="H114" s="149"/>
      <c r="I114" s="149"/>
      <c r="J114" s="149"/>
      <c r="K114" s="149"/>
      <c r="L114" s="149"/>
      <c r="M114" s="149"/>
      <c r="N114" s="149"/>
      <c r="O114" s="149"/>
      <c r="P114" s="149"/>
      <c r="Q114" s="149"/>
    </row>
    <row r="115" spans="3:17" ht="15.75" customHeight="1">
      <c r="C115" s="149"/>
      <c r="D115" s="149"/>
      <c r="E115" s="149"/>
      <c r="F115" s="149"/>
      <c r="G115" s="149"/>
      <c r="H115" s="149"/>
      <c r="I115" s="149"/>
      <c r="J115" s="149"/>
      <c r="K115" s="149"/>
      <c r="L115" s="149"/>
      <c r="M115" s="149"/>
      <c r="N115" s="149"/>
      <c r="O115" s="149"/>
      <c r="P115" s="149"/>
      <c r="Q115" s="149"/>
    </row>
    <row r="116" spans="3:17" ht="15.75" customHeight="1">
      <c r="C116" s="149"/>
      <c r="D116" s="149"/>
      <c r="E116" s="149"/>
      <c r="F116" s="149"/>
      <c r="G116" s="149"/>
      <c r="H116" s="149"/>
      <c r="I116" s="149"/>
      <c r="J116" s="149"/>
      <c r="K116" s="149"/>
      <c r="L116" s="149"/>
      <c r="M116" s="149"/>
      <c r="N116" s="149"/>
      <c r="O116" s="149"/>
      <c r="P116" s="149"/>
      <c r="Q116" s="149"/>
    </row>
    <row r="117" spans="3:17" ht="15.75" customHeight="1">
      <c r="C117" s="149"/>
      <c r="D117" s="149"/>
      <c r="E117" s="149"/>
      <c r="F117" s="149"/>
      <c r="G117" s="149"/>
      <c r="H117" s="149"/>
      <c r="I117" s="149"/>
      <c r="J117" s="149"/>
      <c r="K117" s="149"/>
      <c r="L117" s="149"/>
      <c r="M117" s="149"/>
      <c r="N117" s="149"/>
      <c r="O117" s="149"/>
      <c r="P117" s="149"/>
      <c r="Q117" s="149"/>
    </row>
    <row r="118" spans="3:17" ht="15.75" customHeight="1">
      <c r="C118" s="149"/>
      <c r="D118" s="149"/>
      <c r="E118" s="149"/>
      <c r="F118" s="149"/>
      <c r="G118" s="149"/>
      <c r="H118" s="149"/>
      <c r="I118" s="149"/>
      <c r="J118" s="149"/>
      <c r="K118" s="149"/>
      <c r="L118" s="149"/>
      <c r="M118" s="149"/>
      <c r="N118" s="149"/>
      <c r="O118" s="149"/>
      <c r="P118" s="149"/>
      <c r="Q118" s="149"/>
    </row>
    <row r="119" spans="3:17" ht="15.75" customHeight="1">
      <c r="C119" s="149"/>
      <c r="D119" s="149"/>
      <c r="E119" s="149"/>
      <c r="F119" s="149"/>
      <c r="G119" s="149"/>
      <c r="H119" s="149"/>
      <c r="I119" s="149"/>
      <c r="J119" s="149"/>
      <c r="K119" s="149"/>
      <c r="L119" s="149"/>
      <c r="M119" s="149"/>
      <c r="N119" s="149"/>
      <c r="O119" s="149"/>
      <c r="P119" s="149"/>
      <c r="Q119" s="149"/>
    </row>
    <row r="120" spans="3:17" ht="15.75" customHeight="1">
      <c r="C120" s="149"/>
      <c r="D120" s="149"/>
      <c r="E120" s="149"/>
      <c r="F120" s="149"/>
      <c r="G120" s="149"/>
      <c r="H120" s="149"/>
      <c r="I120" s="149"/>
      <c r="J120" s="149"/>
      <c r="K120" s="149"/>
      <c r="L120" s="149"/>
      <c r="M120" s="149"/>
      <c r="N120" s="149"/>
      <c r="O120" s="149"/>
      <c r="P120" s="149"/>
      <c r="Q120" s="149"/>
    </row>
    <row r="121" spans="3:17" ht="15.75" customHeight="1">
      <c r="C121" s="149"/>
      <c r="D121" s="149"/>
      <c r="E121" s="149"/>
      <c r="F121" s="149"/>
      <c r="G121" s="149"/>
      <c r="H121" s="149"/>
      <c r="I121" s="149"/>
      <c r="J121" s="149"/>
      <c r="K121" s="149"/>
      <c r="L121" s="149"/>
      <c r="M121" s="149"/>
      <c r="N121" s="149"/>
      <c r="O121" s="149"/>
      <c r="P121" s="149"/>
      <c r="Q121" s="149"/>
    </row>
    <row r="122" spans="3:17" ht="15.75" customHeight="1">
      <c r="C122" s="149"/>
      <c r="D122" s="149"/>
      <c r="E122" s="149"/>
      <c r="F122" s="149"/>
      <c r="G122" s="149"/>
      <c r="H122" s="149"/>
      <c r="I122" s="149"/>
      <c r="J122" s="149"/>
      <c r="K122" s="149"/>
      <c r="L122" s="149"/>
      <c r="M122" s="149"/>
      <c r="N122" s="149"/>
      <c r="O122" s="149"/>
      <c r="P122" s="149"/>
      <c r="Q122" s="149"/>
    </row>
    <row r="123" spans="3:17" ht="15.75" customHeight="1">
      <c r="C123" s="149"/>
      <c r="D123" s="149"/>
      <c r="E123" s="149"/>
      <c r="F123" s="149"/>
      <c r="G123" s="149"/>
      <c r="H123" s="149"/>
      <c r="I123" s="149"/>
      <c r="J123" s="149"/>
      <c r="K123" s="149"/>
      <c r="L123" s="149"/>
      <c r="M123" s="149"/>
      <c r="N123" s="149"/>
      <c r="O123" s="149"/>
      <c r="P123" s="149"/>
      <c r="Q123" s="149"/>
    </row>
    <row r="124" spans="3:17" ht="15.75" customHeight="1">
      <c r="C124" s="149"/>
      <c r="D124" s="149"/>
      <c r="E124" s="149"/>
      <c r="F124" s="149"/>
      <c r="G124" s="149"/>
      <c r="H124" s="149"/>
      <c r="I124" s="149"/>
      <c r="J124" s="149"/>
      <c r="K124" s="149"/>
      <c r="L124" s="149"/>
      <c r="M124" s="149"/>
      <c r="N124" s="149"/>
      <c r="O124" s="149"/>
      <c r="P124" s="149"/>
      <c r="Q124" s="149"/>
    </row>
    <row r="125" spans="3:17" ht="15.75" customHeight="1">
      <c r="C125" s="149"/>
      <c r="D125" s="149"/>
      <c r="E125" s="149"/>
      <c r="F125" s="149"/>
      <c r="G125" s="149"/>
      <c r="H125" s="149"/>
      <c r="I125" s="149"/>
      <c r="J125" s="149"/>
      <c r="K125" s="149"/>
      <c r="L125" s="149"/>
      <c r="M125" s="149"/>
      <c r="N125" s="149"/>
      <c r="O125" s="149"/>
      <c r="P125" s="149"/>
      <c r="Q125" s="149"/>
    </row>
    <row r="126" spans="3:17" ht="15.75" customHeight="1">
      <c r="C126" s="149"/>
      <c r="D126" s="149"/>
      <c r="E126" s="149"/>
      <c r="F126" s="149"/>
      <c r="G126" s="149"/>
      <c r="H126" s="149"/>
      <c r="I126" s="149"/>
      <c r="J126" s="149"/>
      <c r="K126" s="149"/>
      <c r="L126" s="149"/>
      <c r="M126" s="149"/>
      <c r="N126" s="149"/>
      <c r="O126" s="149"/>
      <c r="P126" s="149"/>
      <c r="Q126" s="149"/>
    </row>
    <row r="127" spans="3:17" ht="15.75" customHeight="1">
      <c r="C127" s="149"/>
      <c r="D127" s="149"/>
      <c r="E127" s="149"/>
      <c r="F127" s="149"/>
      <c r="G127" s="149"/>
      <c r="H127" s="149"/>
      <c r="I127" s="149"/>
      <c r="J127" s="149"/>
      <c r="K127" s="149"/>
      <c r="L127" s="149"/>
      <c r="M127" s="149"/>
      <c r="N127" s="149"/>
      <c r="O127" s="149"/>
      <c r="P127" s="149"/>
      <c r="Q127" s="149"/>
    </row>
    <row r="128" spans="3:17" ht="15.75" customHeight="1">
      <c r="C128" s="149"/>
      <c r="D128" s="149"/>
      <c r="E128" s="149"/>
      <c r="F128" s="149"/>
      <c r="G128" s="149"/>
      <c r="H128" s="149"/>
      <c r="I128" s="149"/>
      <c r="J128" s="149"/>
      <c r="K128" s="149"/>
      <c r="L128" s="149"/>
      <c r="M128" s="149"/>
      <c r="N128" s="149"/>
      <c r="O128" s="149"/>
      <c r="P128" s="149"/>
      <c r="Q128" s="149"/>
    </row>
    <row r="129" spans="3:17" ht="15.75" customHeight="1">
      <c r="C129" s="149"/>
      <c r="D129" s="149"/>
      <c r="E129" s="149"/>
      <c r="F129" s="149"/>
      <c r="G129" s="149"/>
      <c r="H129" s="149"/>
      <c r="I129" s="149"/>
      <c r="J129" s="149"/>
      <c r="K129" s="149"/>
      <c r="L129" s="149"/>
      <c r="M129" s="149"/>
      <c r="N129" s="149"/>
      <c r="O129" s="149"/>
      <c r="P129" s="149"/>
      <c r="Q129" s="149"/>
    </row>
    <row r="130" spans="3:17" ht="15.75" customHeight="1">
      <c r="C130" s="149"/>
      <c r="D130" s="149"/>
      <c r="E130" s="149"/>
      <c r="F130" s="149"/>
      <c r="G130" s="149"/>
      <c r="H130" s="149"/>
      <c r="I130" s="149"/>
      <c r="J130" s="149"/>
      <c r="K130" s="149"/>
      <c r="L130" s="149"/>
      <c r="M130" s="149"/>
      <c r="N130" s="149"/>
      <c r="O130" s="149"/>
      <c r="P130" s="149"/>
      <c r="Q130" s="149"/>
    </row>
    <row r="131" spans="3:17" ht="15.75" customHeight="1">
      <c r="C131" s="149"/>
      <c r="D131" s="149"/>
      <c r="E131" s="149"/>
      <c r="F131" s="149"/>
      <c r="G131" s="149"/>
      <c r="H131" s="149"/>
      <c r="I131" s="149"/>
      <c r="J131" s="149"/>
      <c r="K131" s="149"/>
      <c r="L131" s="149"/>
      <c r="M131" s="149"/>
      <c r="N131" s="149"/>
      <c r="O131" s="149"/>
      <c r="P131" s="149"/>
      <c r="Q131" s="149"/>
    </row>
    <row r="132" spans="3:17" ht="15.75" customHeight="1">
      <c r="C132" s="149"/>
      <c r="D132" s="149"/>
      <c r="E132" s="149"/>
      <c r="F132" s="149"/>
      <c r="G132" s="149"/>
      <c r="H132" s="149"/>
      <c r="I132" s="149"/>
      <c r="J132" s="149"/>
      <c r="K132" s="149"/>
      <c r="L132" s="149"/>
      <c r="M132" s="149"/>
      <c r="N132" s="149"/>
      <c r="O132" s="149"/>
      <c r="P132" s="149"/>
      <c r="Q132" s="149"/>
    </row>
    <row r="133" spans="3:17" ht="15.75" customHeight="1">
      <c r="C133" s="149"/>
      <c r="D133" s="149"/>
      <c r="E133" s="149"/>
      <c r="F133" s="149"/>
      <c r="G133" s="149"/>
      <c r="H133" s="149"/>
      <c r="I133" s="149"/>
      <c r="J133" s="149"/>
      <c r="K133" s="149"/>
      <c r="L133" s="149"/>
      <c r="M133" s="149"/>
      <c r="N133" s="149"/>
      <c r="O133" s="149"/>
      <c r="P133" s="149"/>
      <c r="Q133" s="149"/>
    </row>
    <row r="134" spans="3:17" ht="15.75" customHeight="1">
      <c r="C134" s="149"/>
      <c r="D134" s="149"/>
      <c r="E134" s="149"/>
      <c r="F134" s="149"/>
      <c r="G134" s="149"/>
      <c r="H134" s="149"/>
      <c r="I134" s="149"/>
      <c r="J134" s="149"/>
      <c r="K134" s="149"/>
      <c r="L134" s="149"/>
      <c r="M134" s="149"/>
      <c r="N134" s="149"/>
      <c r="O134" s="149"/>
      <c r="P134" s="149"/>
      <c r="Q134" s="149"/>
    </row>
    <row r="135" spans="3:17" ht="15.75" customHeight="1">
      <c r="C135" s="149"/>
      <c r="D135" s="149"/>
      <c r="E135" s="149"/>
      <c r="F135" s="149"/>
      <c r="G135" s="149"/>
      <c r="H135" s="149"/>
      <c r="I135" s="149"/>
      <c r="J135" s="149"/>
      <c r="K135" s="149"/>
      <c r="L135" s="149"/>
      <c r="M135" s="149"/>
      <c r="N135" s="149"/>
      <c r="O135" s="149"/>
      <c r="P135" s="149"/>
      <c r="Q135" s="149"/>
    </row>
    <row r="136" spans="3:17" ht="15.75" customHeight="1">
      <c r="C136" s="149"/>
      <c r="D136" s="149"/>
      <c r="E136" s="149"/>
      <c r="F136" s="149"/>
      <c r="G136" s="149"/>
      <c r="H136" s="149"/>
      <c r="I136" s="149"/>
      <c r="J136" s="149"/>
      <c r="K136" s="149"/>
      <c r="L136" s="149"/>
      <c r="M136" s="149"/>
      <c r="N136" s="149"/>
      <c r="O136" s="149"/>
      <c r="P136" s="149"/>
      <c r="Q136" s="149"/>
    </row>
    <row r="137" spans="3:17" ht="15.75" customHeight="1">
      <c r="C137" s="149"/>
      <c r="D137" s="149"/>
      <c r="E137" s="149"/>
      <c r="F137" s="149"/>
      <c r="G137" s="149"/>
      <c r="H137" s="149"/>
      <c r="I137" s="149"/>
      <c r="J137" s="149"/>
      <c r="K137" s="149"/>
      <c r="L137" s="149"/>
      <c r="M137" s="149"/>
      <c r="N137" s="149"/>
      <c r="O137" s="149"/>
      <c r="P137" s="149"/>
      <c r="Q137" s="149"/>
    </row>
    <row r="138" spans="3:17" ht="15.75" customHeight="1">
      <c r="C138" s="149"/>
      <c r="D138" s="149"/>
      <c r="E138" s="149"/>
      <c r="F138" s="149"/>
      <c r="G138" s="149"/>
      <c r="H138" s="149"/>
      <c r="I138" s="149"/>
      <c r="J138" s="149"/>
      <c r="K138" s="149"/>
      <c r="L138" s="149"/>
      <c r="M138" s="149"/>
      <c r="N138" s="149"/>
      <c r="O138" s="149"/>
      <c r="P138" s="149"/>
      <c r="Q138" s="149"/>
    </row>
    <row r="139" spans="3:17" ht="15.75" customHeight="1">
      <c r="C139" s="149"/>
      <c r="D139" s="149"/>
      <c r="E139" s="149"/>
      <c r="F139" s="149"/>
      <c r="G139" s="149"/>
      <c r="H139" s="149"/>
      <c r="I139" s="149"/>
      <c r="J139" s="149"/>
      <c r="K139" s="149"/>
      <c r="L139" s="149"/>
      <c r="M139" s="149"/>
      <c r="N139" s="149"/>
      <c r="O139" s="149"/>
      <c r="P139" s="149"/>
      <c r="Q139" s="149"/>
    </row>
    <row r="140" spans="3:17" ht="15.75" customHeight="1">
      <c r="C140" s="149"/>
      <c r="D140" s="149"/>
      <c r="E140" s="149"/>
      <c r="F140" s="149"/>
      <c r="G140" s="149"/>
      <c r="H140" s="149"/>
      <c r="I140" s="149"/>
      <c r="J140" s="149"/>
      <c r="K140" s="149"/>
      <c r="L140" s="149"/>
      <c r="M140" s="149"/>
      <c r="N140" s="149"/>
      <c r="O140" s="149"/>
      <c r="P140" s="149"/>
      <c r="Q140" s="149"/>
    </row>
    <row r="141" spans="3:17" ht="15.75" customHeight="1">
      <c r="C141" s="149"/>
      <c r="D141" s="149"/>
      <c r="E141" s="149"/>
      <c r="F141" s="149"/>
      <c r="G141" s="149"/>
      <c r="H141" s="149"/>
      <c r="I141" s="149"/>
      <c r="J141" s="149"/>
      <c r="K141" s="149"/>
      <c r="L141" s="149"/>
      <c r="M141" s="149"/>
      <c r="N141" s="149"/>
      <c r="O141" s="149"/>
      <c r="P141" s="149"/>
      <c r="Q141" s="149"/>
    </row>
    <row r="142" spans="3:17" ht="15.75" customHeight="1">
      <c r="C142" s="149"/>
      <c r="D142" s="149"/>
      <c r="E142" s="149"/>
      <c r="F142" s="149"/>
      <c r="G142" s="149"/>
      <c r="H142" s="149"/>
      <c r="I142" s="149"/>
      <c r="J142" s="149"/>
      <c r="K142" s="149"/>
      <c r="L142" s="149"/>
      <c r="M142" s="149"/>
      <c r="N142" s="149"/>
      <c r="O142" s="149"/>
      <c r="P142" s="149"/>
      <c r="Q142" s="149"/>
    </row>
    <row r="143" spans="3:17" ht="15.75" customHeight="1">
      <c r="C143" s="149"/>
      <c r="D143" s="149"/>
      <c r="E143" s="149"/>
      <c r="F143" s="149"/>
      <c r="G143" s="149"/>
      <c r="H143" s="149"/>
      <c r="I143" s="149"/>
      <c r="J143" s="149"/>
      <c r="K143" s="149"/>
      <c r="L143" s="149"/>
      <c r="M143" s="149"/>
      <c r="N143" s="149"/>
      <c r="O143" s="149"/>
      <c r="P143" s="149"/>
      <c r="Q143" s="149"/>
    </row>
    <row r="144" spans="3:17" ht="15.75" customHeight="1">
      <c r="C144" s="149"/>
      <c r="D144" s="149"/>
      <c r="E144" s="149"/>
      <c r="F144" s="149"/>
      <c r="G144" s="149"/>
      <c r="H144" s="149"/>
      <c r="I144" s="149"/>
      <c r="J144" s="149"/>
      <c r="K144" s="149"/>
      <c r="L144" s="149"/>
      <c r="M144" s="149"/>
      <c r="N144" s="149"/>
      <c r="O144" s="149"/>
      <c r="P144" s="149"/>
      <c r="Q144" s="149"/>
    </row>
    <row r="145" spans="3:17" ht="15.75" customHeight="1">
      <c r="C145" s="149"/>
      <c r="D145" s="149"/>
      <c r="E145" s="149"/>
      <c r="F145" s="149"/>
      <c r="G145" s="149"/>
      <c r="H145" s="149"/>
      <c r="I145" s="149"/>
      <c r="J145" s="149"/>
      <c r="K145" s="149"/>
      <c r="L145" s="149"/>
      <c r="M145" s="149"/>
      <c r="N145" s="149"/>
      <c r="O145" s="149"/>
      <c r="P145" s="149"/>
      <c r="Q145" s="149"/>
    </row>
    <row r="146" spans="3:17" ht="15.75" customHeight="1">
      <c r="C146" s="149"/>
      <c r="D146" s="149"/>
      <c r="E146" s="149"/>
      <c r="F146" s="149"/>
      <c r="G146" s="149"/>
      <c r="H146" s="149"/>
      <c r="I146" s="149"/>
      <c r="J146" s="149"/>
      <c r="K146" s="149"/>
      <c r="L146" s="149"/>
      <c r="M146" s="149"/>
      <c r="N146" s="149"/>
      <c r="O146" s="149"/>
      <c r="P146" s="149"/>
      <c r="Q146" s="149"/>
    </row>
    <row r="147" spans="3:17" ht="15.75" customHeight="1">
      <c r="C147" s="149"/>
      <c r="D147" s="149"/>
      <c r="E147" s="149"/>
      <c r="F147" s="149"/>
      <c r="G147" s="149"/>
      <c r="H147" s="149"/>
      <c r="I147" s="149"/>
      <c r="J147" s="149"/>
      <c r="K147" s="149"/>
      <c r="L147" s="149"/>
      <c r="M147" s="149"/>
      <c r="N147" s="149"/>
      <c r="O147" s="149"/>
      <c r="P147" s="149"/>
      <c r="Q147" s="149"/>
    </row>
    <row r="148" spans="3:17" ht="15.75" customHeight="1">
      <c r="C148" s="149"/>
      <c r="D148" s="149"/>
      <c r="E148" s="149"/>
      <c r="F148" s="149"/>
      <c r="G148" s="149"/>
      <c r="H148" s="149"/>
      <c r="I148" s="149"/>
      <c r="J148" s="149"/>
      <c r="K148" s="149"/>
      <c r="L148" s="149"/>
      <c r="M148" s="149"/>
      <c r="N148" s="149"/>
      <c r="O148" s="149"/>
      <c r="P148" s="149"/>
      <c r="Q148" s="149"/>
    </row>
    <row r="149" spans="3:17" ht="15.75" customHeight="1">
      <c r="C149" s="149"/>
      <c r="D149" s="149"/>
      <c r="E149" s="149"/>
      <c r="F149" s="149"/>
      <c r="G149" s="149"/>
      <c r="H149" s="149"/>
      <c r="I149" s="149"/>
      <c r="J149" s="149"/>
      <c r="K149" s="149"/>
      <c r="L149" s="149"/>
      <c r="M149" s="149"/>
      <c r="N149" s="149"/>
      <c r="O149" s="149"/>
      <c r="P149" s="149"/>
      <c r="Q149" s="149"/>
    </row>
    <row r="150" spans="3:17" ht="15.75" customHeight="1">
      <c r="C150" s="149"/>
      <c r="D150" s="149"/>
      <c r="E150" s="149"/>
      <c r="F150" s="149"/>
      <c r="G150" s="149"/>
      <c r="H150" s="149"/>
      <c r="I150" s="149"/>
      <c r="J150" s="149"/>
      <c r="K150" s="149"/>
      <c r="L150" s="149"/>
      <c r="M150" s="149"/>
      <c r="N150" s="149"/>
      <c r="O150" s="149"/>
      <c r="P150" s="149"/>
      <c r="Q150" s="149"/>
    </row>
    <row r="151" spans="3:17" ht="15.75" customHeight="1">
      <c r="C151" s="149"/>
      <c r="D151" s="149"/>
      <c r="E151" s="149"/>
      <c r="F151" s="149"/>
      <c r="G151" s="149"/>
      <c r="H151" s="149"/>
      <c r="I151" s="149"/>
      <c r="J151" s="149"/>
      <c r="K151" s="149"/>
      <c r="L151" s="149"/>
      <c r="M151" s="149"/>
      <c r="N151" s="149"/>
      <c r="O151" s="149"/>
      <c r="P151" s="149"/>
      <c r="Q151" s="149"/>
    </row>
    <row r="152" spans="3:17" ht="15.75" customHeight="1">
      <c r="C152" s="149"/>
      <c r="D152" s="149"/>
      <c r="E152" s="149"/>
      <c r="F152" s="149"/>
      <c r="G152" s="149"/>
      <c r="H152" s="149"/>
      <c r="I152" s="149"/>
      <c r="J152" s="149"/>
      <c r="K152" s="149"/>
      <c r="L152" s="149"/>
      <c r="M152" s="149"/>
      <c r="N152" s="149"/>
      <c r="O152" s="149"/>
      <c r="P152" s="149"/>
      <c r="Q152" s="149"/>
    </row>
    <row r="153" spans="3:17" ht="15.75" customHeight="1">
      <c r="C153" s="149"/>
      <c r="D153" s="149"/>
      <c r="E153" s="149"/>
      <c r="F153" s="149"/>
      <c r="G153" s="149"/>
      <c r="H153" s="149"/>
      <c r="I153" s="149"/>
      <c r="J153" s="149"/>
      <c r="K153" s="149"/>
      <c r="L153" s="149"/>
      <c r="M153" s="149"/>
      <c r="N153" s="149"/>
      <c r="O153" s="149"/>
      <c r="P153" s="149"/>
      <c r="Q153" s="149"/>
    </row>
    <row r="154" spans="3:17" ht="15.75" customHeight="1">
      <c r="C154" s="149"/>
      <c r="D154" s="149"/>
      <c r="E154" s="149"/>
      <c r="F154" s="149"/>
      <c r="G154" s="149"/>
      <c r="H154" s="149"/>
      <c r="I154" s="149"/>
      <c r="J154" s="149"/>
      <c r="K154" s="149"/>
      <c r="L154" s="149"/>
      <c r="M154" s="149"/>
      <c r="N154" s="149"/>
      <c r="O154" s="149"/>
      <c r="P154" s="149"/>
      <c r="Q154" s="149"/>
    </row>
    <row r="155" spans="3:17" ht="15.75" customHeight="1">
      <c r="C155" s="149"/>
      <c r="D155" s="149"/>
      <c r="E155" s="149"/>
      <c r="F155" s="149"/>
      <c r="G155" s="149"/>
      <c r="H155" s="149"/>
      <c r="I155" s="149"/>
      <c r="J155" s="149"/>
      <c r="K155" s="149"/>
      <c r="L155" s="149"/>
      <c r="M155" s="149"/>
      <c r="N155" s="149"/>
      <c r="O155" s="149"/>
      <c r="P155" s="149"/>
      <c r="Q155" s="149"/>
    </row>
    <row r="156" spans="3:17" ht="15.75" customHeight="1">
      <c r="C156" s="149"/>
      <c r="D156" s="149"/>
      <c r="E156" s="149"/>
      <c r="F156" s="149"/>
      <c r="G156" s="149"/>
      <c r="H156" s="149"/>
      <c r="I156" s="149"/>
      <c r="J156" s="149"/>
      <c r="K156" s="149"/>
      <c r="L156" s="149"/>
      <c r="M156" s="149"/>
      <c r="N156" s="149"/>
      <c r="O156" s="149"/>
      <c r="P156" s="149"/>
      <c r="Q156" s="149"/>
    </row>
    <row r="157" spans="3:17" ht="15.75" customHeight="1">
      <c r="C157" s="149"/>
      <c r="D157" s="149"/>
      <c r="E157" s="149"/>
      <c r="F157" s="149"/>
      <c r="G157" s="149"/>
      <c r="H157" s="149"/>
      <c r="I157" s="149"/>
      <c r="J157" s="149"/>
      <c r="K157" s="149"/>
      <c r="L157" s="149"/>
      <c r="M157" s="149"/>
      <c r="N157" s="149"/>
      <c r="O157" s="149"/>
      <c r="P157" s="149"/>
      <c r="Q157" s="149"/>
    </row>
    <row r="158" spans="3:17" ht="15.75" customHeight="1">
      <c r="C158" s="149"/>
      <c r="D158" s="149"/>
      <c r="E158" s="149"/>
      <c r="F158" s="149"/>
      <c r="G158" s="149"/>
      <c r="H158" s="149"/>
      <c r="I158" s="149"/>
      <c r="J158" s="149"/>
      <c r="K158" s="149"/>
      <c r="L158" s="149"/>
      <c r="M158" s="149"/>
      <c r="N158" s="149"/>
      <c r="O158" s="149"/>
      <c r="P158" s="149"/>
      <c r="Q158" s="149"/>
    </row>
    <row r="159" spans="3:17" ht="15.75" customHeight="1">
      <c r="C159" s="149"/>
      <c r="D159" s="149"/>
      <c r="E159" s="149"/>
      <c r="F159" s="149"/>
      <c r="G159" s="149"/>
      <c r="H159" s="149"/>
      <c r="I159" s="149"/>
      <c r="J159" s="149"/>
      <c r="K159" s="149"/>
      <c r="L159" s="149"/>
      <c r="M159" s="149"/>
      <c r="N159" s="149"/>
      <c r="O159" s="149"/>
      <c r="P159" s="149"/>
      <c r="Q159" s="149"/>
    </row>
  </sheetData>
  <mergeCells count="4">
    <mergeCell ref="C1:Q1"/>
    <mergeCell ref="C2:D2"/>
    <mergeCell ref="E2:G2"/>
    <mergeCell ref="N2:P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171"/>
  <sheetViews>
    <sheetView zoomScale="86" zoomScaleNormal="86" workbookViewId="0">
      <pane xSplit="5" ySplit="4" topLeftCell="F5" activePane="bottomRight" state="frozen"/>
      <selection pane="topRight" activeCell="F1" sqref="F1"/>
      <selection pane="bottomLeft" activeCell="A5" sqref="A5"/>
      <selection pane="bottomRight" activeCell="J14" sqref="J14"/>
    </sheetView>
  </sheetViews>
  <sheetFormatPr baseColWidth="10" defaultColWidth="15" defaultRowHeight="12.75"/>
  <cols>
    <col min="1" max="1" width="1" style="105" customWidth="1"/>
    <col min="2" max="2" width="22.625" style="105" customWidth="1"/>
    <col min="3" max="3" width="20.375" style="105" hidden="1" customWidth="1"/>
    <col min="4" max="5" width="15" style="105" hidden="1" customWidth="1"/>
    <col min="6" max="6" width="13.25" style="105" customWidth="1"/>
    <col min="7" max="7" width="15" style="105"/>
    <col min="8" max="8" width="1.625" style="105" customWidth="1"/>
    <col min="9" max="9" width="13.375" style="105" customWidth="1"/>
    <col min="10" max="10" width="14.25" style="105" customWidth="1"/>
    <col min="11" max="11" width="1" style="105" customWidth="1"/>
    <col min="12" max="12" width="13.75" style="105" customWidth="1"/>
    <col min="13" max="13" width="13.25" style="105" customWidth="1"/>
    <col min="14" max="14" width="0.5" style="105" customWidth="1"/>
    <col min="15" max="15" width="14" style="105" customWidth="1"/>
    <col min="16" max="16" width="13" style="105" customWidth="1"/>
    <col min="17" max="17" width="0.125" style="105" customWidth="1"/>
    <col min="18" max="19" width="12.375" style="105" customWidth="1"/>
    <col min="20" max="20" width="0.25" style="105" customWidth="1"/>
    <col min="21" max="22" width="15" style="105"/>
    <col min="23" max="23" width="0.25" style="105" customWidth="1"/>
    <col min="24" max="25" width="13.375" style="105" customWidth="1"/>
    <col min="26" max="26" width="0.625" style="105" customWidth="1"/>
    <col min="27" max="27" width="11" style="105" customWidth="1"/>
    <col min="28" max="28" width="12" style="105" customWidth="1"/>
    <col min="29" max="29" width="0.5" style="105" customWidth="1"/>
    <col min="30" max="30" width="12" style="105" customWidth="1"/>
    <col min="31" max="31" width="13.25" style="105" customWidth="1"/>
    <col min="32" max="32" width="0.125" style="105" customWidth="1"/>
    <col min="33" max="33" width="12.5" style="105" customWidth="1"/>
    <col min="34" max="34" width="15" style="105"/>
    <col min="35" max="35" width="0.125" style="105" customWidth="1"/>
    <col min="36" max="36" width="14.25" style="105" customWidth="1"/>
    <col min="37" max="16384" width="15" style="105"/>
  </cols>
  <sheetData>
    <row r="1" spans="2:42" s="104" customFormat="1" ht="37.5" customHeight="1">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row>
    <row r="2" spans="2:42" s="108" customFormat="1" ht="105.75" customHeight="1">
      <c r="B2" s="109" t="s">
        <v>3539</v>
      </c>
      <c r="C2" s="113" t="s">
        <v>170</v>
      </c>
      <c r="D2" s="113" t="s">
        <v>170</v>
      </c>
      <c r="E2" s="113" t="s">
        <v>170</v>
      </c>
      <c r="F2" s="296" t="s">
        <v>172</v>
      </c>
      <c r="G2" s="299"/>
      <c r="H2" s="128"/>
      <c r="I2" s="300" t="s">
        <v>175</v>
      </c>
      <c r="J2" s="300"/>
      <c r="K2" s="127"/>
      <c r="L2" s="296" t="s">
        <v>178</v>
      </c>
      <c r="M2" s="299"/>
      <c r="N2" s="128"/>
      <c r="O2" s="300" t="s">
        <v>181</v>
      </c>
      <c r="P2" s="300"/>
      <c r="Q2" s="129"/>
      <c r="R2" s="300" t="s">
        <v>184</v>
      </c>
      <c r="S2" s="300"/>
      <c r="T2" s="129"/>
      <c r="U2" s="300" t="s">
        <v>187</v>
      </c>
      <c r="V2" s="300"/>
      <c r="W2" s="129"/>
      <c r="X2" s="300" t="s">
        <v>190</v>
      </c>
      <c r="Y2" s="300"/>
      <c r="Z2" s="129"/>
      <c r="AA2" s="300" t="s">
        <v>193</v>
      </c>
      <c r="AB2" s="300"/>
      <c r="AC2" s="127"/>
      <c r="AD2" s="296" t="s">
        <v>196</v>
      </c>
      <c r="AE2" s="297"/>
      <c r="AF2" s="130"/>
      <c r="AG2" s="296" t="s">
        <v>199</v>
      </c>
      <c r="AH2" s="297"/>
      <c r="AI2" s="130"/>
      <c r="AJ2" s="131" t="s">
        <v>204</v>
      </c>
      <c r="AK2" s="131" t="s">
        <v>207</v>
      </c>
      <c r="AL2" s="129" t="s">
        <v>217</v>
      </c>
      <c r="AM2" s="114"/>
      <c r="AN2" s="114"/>
      <c r="AO2" s="114"/>
      <c r="AP2" s="114"/>
    </row>
    <row r="3" spans="2:42" s="108" customFormat="1" ht="78" customHeight="1">
      <c r="B3" s="110" t="s">
        <v>3540</v>
      </c>
      <c r="C3" s="113" t="s">
        <v>3541</v>
      </c>
      <c r="D3" s="113" t="s">
        <v>3541</v>
      </c>
      <c r="E3" s="113" t="s">
        <v>3541</v>
      </c>
      <c r="F3" s="132" t="s">
        <v>173</v>
      </c>
      <c r="G3" s="132" t="s">
        <v>174</v>
      </c>
      <c r="H3" s="132"/>
      <c r="I3" s="132" t="s">
        <v>176</v>
      </c>
      <c r="J3" s="132" t="s">
        <v>177</v>
      </c>
      <c r="K3" s="132"/>
      <c r="L3" s="132" t="s">
        <v>179</v>
      </c>
      <c r="M3" s="132" t="s">
        <v>180</v>
      </c>
      <c r="N3" s="132"/>
      <c r="O3" s="132" t="s">
        <v>182</v>
      </c>
      <c r="P3" s="132" t="s">
        <v>183</v>
      </c>
      <c r="Q3" s="132"/>
      <c r="R3" s="132" t="s">
        <v>185</v>
      </c>
      <c r="S3" s="132" t="s">
        <v>186</v>
      </c>
      <c r="T3" s="132"/>
      <c r="U3" s="132" t="s">
        <v>188</v>
      </c>
      <c r="V3" s="132" t="s">
        <v>189</v>
      </c>
      <c r="W3" s="132"/>
      <c r="X3" s="132" t="s">
        <v>191</v>
      </c>
      <c r="Y3" s="132" t="s">
        <v>192</v>
      </c>
      <c r="Z3" s="132"/>
      <c r="AA3" s="132" t="s">
        <v>194</v>
      </c>
      <c r="AB3" s="132" t="s">
        <v>195</v>
      </c>
      <c r="AC3" s="132"/>
      <c r="AD3" s="132" t="s">
        <v>197</v>
      </c>
      <c r="AE3" s="132" t="s">
        <v>198</v>
      </c>
      <c r="AF3" s="132"/>
      <c r="AG3" s="132" t="s">
        <v>200</v>
      </c>
      <c r="AH3" s="132" t="s">
        <v>201</v>
      </c>
      <c r="AI3" s="132"/>
      <c r="AJ3" s="132" t="s">
        <v>206</v>
      </c>
      <c r="AK3" s="132" t="s">
        <v>209</v>
      </c>
      <c r="AL3" s="132" t="s">
        <v>218</v>
      </c>
      <c r="AM3" s="114"/>
      <c r="AN3" s="114"/>
      <c r="AO3" s="114"/>
      <c r="AP3" s="114"/>
    </row>
    <row r="4" spans="2:42" s="108" customFormat="1" ht="73.5" customHeight="1">
      <c r="B4" s="110" t="s">
        <v>3542</v>
      </c>
      <c r="C4" s="113" t="s">
        <v>2402</v>
      </c>
      <c r="D4" s="113" t="s">
        <v>3180</v>
      </c>
      <c r="E4" s="113" t="s">
        <v>3538</v>
      </c>
      <c r="F4" s="133" t="s">
        <v>2501</v>
      </c>
      <c r="G4" s="133" t="s">
        <v>2510</v>
      </c>
      <c r="H4" s="133"/>
      <c r="I4" s="133" t="s">
        <v>2519</v>
      </c>
      <c r="J4" s="133" t="s">
        <v>2528</v>
      </c>
      <c r="K4" s="133"/>
      <c r="L4" s="133" t="s">
        <v>2536</v>
      </c>
      <c r="M4" s="133" t="s">
        <v>2545</v>
      </c>
      <c r="N4" s="133"/>
      <c r="O4" s="133" t="s">
        <v>2553</v>
      </c>
      <c r="P4" s="133" t="s">
        <v>2562</v>
      </c>
      <c r="Q4" s="133"/>
      <c r="R4" s="133" t="s">
        <v>2571</v>
      </c>
      <c r="S4" s="133" t="s">
        <v>2579</v>
      </c>
      <c r="T4" s="133"/>
      <c r="U4" s="133" t="s">
        <v>2586</v>
      </c>
      <c r="V4" s="133" t="s">
        <v>2596</v>
      </c>
      <c r="W4" s="133"/>
      <c r="X4" s="133" t="s">
        <v>2603</v>
      </c>
      <c r="Y4" s="133" t="s">
        <v>2611</v>
      </c>
      <c r="Z4" s="133"/>
      <c r="AA4" s="133" t="s">
        <v>2618</v>
      </c>
      <c r="AB4" s="133" t="s">
        <v>2627</v>
      </c>
      <c r="AC4" s="133"/>
      <c r="AD4" s="133" t="s">
        <v>2634</v>
      </c>
      <c r="AE4" s="133" t="s">
        <v>2643</v>
      </c>
      <c r="AF4" s="133"/>
      <c r="AG4" s="133" t="s">
        <v>2650</v>
      </c>
      <c r="AH4" s="133" t="s">
        <v>2657</v>
      </c>
      <c r="AI4" s="133"/>
      <c r="AJ4" s="133" t="s">
        <v>2422</v>
      </c>
      <c r="AK4" s="133" t="s">
        <v>2466</v>
      </c>
      <c r="AL4" s="133" t="s">
        <v>2664</v>
      </c>
      <c r="AM4" s="114"/>
      <c r="AN4" s="114"/>
      <c r="AO4" s="114"/>
      <c r="AP4" s="114"/>
    </row>
    <row r="5" spans="2:42" ht="15.75" customHeight="1">
      <c r="B5" s="111" t="s">
        <v>3544</v>
      </c>
      <c r="C5" s="112"/>
      <c r="D5" s="112"/>
      <c r="E5" s="112"/>
      <c r="F5" s="107">
        <v>12</v>
      </c>
      <c r="G5" s="107">
        <v>0</v>
      </c>
      <c r="H5" s="112"/>
      <c r="I5" s="107">
        <v>59</v>
      </c>
      <c r="J5" s="107">
        <v>0</v>
      </c>
      <c r="K5" s="112"/>
      <c r="L5" s="107">
        <v>33</v>
      </c>
      <c r="M5" s="107">
        <v>0</v>
      </c>
      <c r="N5" s="112"/>
      <c r="O5" s="107">
        <v>12</v>
      </c>
      <c r="P5" s="107">
        <v>0</v>
      </c>
      <c r="Q5" s="107"/>
      <c r="R5" s="107">
        <v>16</v>
      </c>
      <c r="S5" s="107">
        <v>0</v>
      </c>
      <c r="T5" s="112"/>
      <c r="U5" s="107">
        <v>21</v>
      </c>
      <c r="V5" s="107">
        <v>0</v>
      </c>
      <c r="W5" s="107"/>
      <c r="X5" s="107">
        <v>4</v>
      </c>
      <c r="Y5" s="107">
        <v>0</v>
      </c>
      <c r="Z5" s="107"/>
      <c r="AA5" s="107">
        <v>2</v>
      </c>
      <c r="AB5" s="107">
        <v>0</v>
      </c>
      <c r="AC5" s="112"/>
      <c r="AD5" s="107">
        <v>9</v>
      </c>
      <c r="AE5" s="107">
        <v>0</v>
      </c>
      <c r="AF5" s="112"/>
      <c r="AG5" s="107">
        <v>4</v>
      </c>
      <c r="AH5" s="107">
        <v>0</v>
      </c>
      <c r="AI5" s="112"/>
      <c r="AJ5" s="118">
        <v>166</v>
      </c>
      <c r="AK5" s="107">
        <v>3300</v>
      </c>
      <c r="AL5" s="112">
        <v>0</v>
      </c>
    </row>
    <row r="6" spans="2:42" ht="51" customHeight="1">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L6" s="106"/>
    </row>
    <row r="7" spans="2:42" ht="35.25" customHeight="1">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row>
    <row r="8" spans="2:42" ht="15.75" customHeight="1">
      <c r="C8" s="106"/>
      <c r="D8" s="106"/>
      <c r="E8" s="106"/>
      <c r="F8" s="135"/>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row>
    <row r="9" spans="2:42" ht="15.75" customHeight="1">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row>
    <row r="10" spans="2:42" ht="15.75" customHeight="1">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row>
    <row r="11" spans="2:42" ht="15.75" customHeight="1">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row>
    <row r="12" spans="2:42" ht="15.75" customHeight="1">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row>
    <row r="13" spans="2:42" ht="15.75" customHeight="1">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row>
    <row r="14" spans="2:42" ht="15.75" customHeight="1">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row>
    <row r="15" spans="2:42" ht="15.75" customHeight="1">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row>
    <row r="16" spans="2:42" ht="15.75" customHeight="1">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row>
    <row r="17" spans="3:38" ht="15.75" customHeight="1">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row>
    <row r="18" spans="3:38" ht="15.75" customHeight="1">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row>
    <row r="19" spans="3:38" ht="15.75" customHeight="1">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row>
    <row r="20" spans="3:38" ht="15.75" customHeight="1">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row>
    <row r="21" spans="3:38" ht="15.75" customHeight="1">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row>
    <row r="22" spans="3:38" ht="15.75" customHeight="1">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row>
    <row r="23" spans="3:38" ht="15.75" customHeight="1">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row>
    <row r="24" spans="3:38" ht="15.75" customHeight="1">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row>
    <row r="25" spans="3:38" ht="15.75" customHeight="1">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row>
    <row r="26" spans="3:38" ht="15.75" customHeight="1">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row>
    <row r="27" spans="3:38" ht="15.75" customHeight="1">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row>
    <row r="28" spans="3:38" ht="15.75" customHeight="1">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row>
    <row r="29" spans="3:38" ht="15.75" customHeight="1">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row>
    <row r="30" spans="3:38" ht="15.75" customHeight="1">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row>
    <row r="31" spans="3:38" ht="15.75" customHeight="1">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row>
    <row r="32" spans="3:38" ht="15.75" customHeight="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row>
    <row r="33" spans="3:38" ht="15.7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row>
    <row r="34" spans="3:38" ht="15.7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row>
    <row r="35" spans="3:38" ht="15.75" customHeight="1">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row>
    <row r="36" spans="3:38" ht="15.75" customHeight="1">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row>
    <row r="37" spans="3:38" ht="15.75" customHeight="1">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row>
    <row r="38" spans="3:38" ht="15.75" customHeight="1">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row>
    <row r="39" spans="3:38" ht="15.75" customHeight="1">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row>
    <row r="40" spans="3:38" ht="15.75" customHeight="1">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row>
    <row r="41" spans="3:38" ht="15.75" customHeight="1">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row>
    <row r="42" spans="3:38" ht="15.75" customHeight="1">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row>
    <row r="43" spans="3:38" ht="15.75" customHeight="1">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row>
    <row r="44" spans="3:38" ht="15.75" customHeight="1">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row>
    <row r="45" spans="3:38" ht="15.75" customHeight="1">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row>
    <row r="46" spans="3:38" ht="15.75" customHeight="1">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row>
    <row r="47" spans="3:38" ht="15.75" customHeight="1">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row>
    <row r="48" spans="3:38" ht="15.75" customHeight="1">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row>
    <row r="49" spans="3:38" ht="15.75" customHeight="1">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row>
    <row r="50" spans="3:38" ht="15.75" customHeight="1">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row>
    <row r="51" spans="3:38" ht="15.75" customHeight="1">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row>
    <row r="52" spans="3:38" ht="15.75" customHeight="1">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row>
    <row r="53" spans="3:38" ht="15.75" customHeight="1">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row>
    <row r="54" spans="3:38" ht="15.75" customHeight="1">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row>
    <row r="55" spans="3:38" ht="15.75" customHeight="1">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row>
    <row r="56" spans="3:38" ht="15.75" customHeight="1">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row>
    <row r="57" spans="3:38" ht="15.75" customHeight="1">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row>
    <row r="58" spans="3:38" ht="15.75" customHeight="1">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row>
    <row r="59" spans="3:38" ht="15.75" customHeight="1">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row>
    <row r="60" spans="3:38" ht="15.75" customHeight="1">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row>
    <row r="61" spans="3:38" ht="15.75" customHeight="1">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row>
    <row r="62" spans="3:38" ht="15.75" customHeight="1">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row>
    <row r="63" spans="3:38" ht="15.75" customHeight="1">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row>
    <row r="64" spans="3:38" ht="15.75" customHeight="1">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row>
    <row r="65" spans="3:38" ht="15.75" customHeight="1">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row>
    <row r="66" spans="3:38" ht="15.75" customHeight="1">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row>
    <row r="67" spans="3:38" ht="15.75" customHeight="1">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row>
    <row r="68" spans="3:38" ht="15.75" customHeight="1">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row>
    <row r="69" spans="3:38" ht="15.75" customHeight="1">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row>
    <row r="70" spans="3:38" ht="15.75" customHeight="1">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row>
    <row r="71" spans="3:38" ht="15.75" customHeight="1">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row>
    <row r="72" spans="3:38" ht="15.75" customHeight="1">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row>
    <row r="73" spans="3:38" ht="15.75" customHeight="1">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row>
    <row r="74" spans="3:38" ht="15.75" customHeight="1">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row>
    <row r="75" spans="3:38" ht="15.75" customHeight="1">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row>
    <row r="76" spans="3:38" ht="15.75" customHeight="1">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row>
    <row r="77" spans="3:38" ht="15.75" customHeight="1">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row>
    <row r="78" spans="3:38" ht="15.75" customHeight="1">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row>
    <row r="79" spans="3:38" ht="15.75" customHeight="1">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row>
    <row r="80" spans="3:38" ht="15.75" customHeight="1">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row>
    <row r="81" spans="3:38" ht="15.75" customHeight="1">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row>
    <row r="82" spans="3:38" ht="15.75" customHeight="1">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row>
    <row r="83" spans="3:38" ht="15.75" customHeight="1">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row>
    <row r="84" spans="3:38" ht="15.75" customHeight="1">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row>
    <row r="85" spans="3:38" ht="15.75" customHeight="1">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row>
    <row r="86" spans="3:38" ht="15.75" customHeight="1">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row>
    <row r="87" spans="3:38" ht="15.75" customHeight="1">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row>
    <row r="88" spans="3:38" ht="15.75" customHeight="1">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row>
    <row r="89" spans="3:38" ht="15.75" customHeight="1">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row>
    <row r="90" spans="3:38" ht="15.75" customHeight="1">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row>
    <row r="91" spans="3:38" ht="15.75" customHeight="1">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row>
    <row r="92" spans="3:38" ht="15.75" customHeight="1">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row>
    <row r="93" spans="3:38" ht="15.75" customHeight="1">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row>
    <row r="94" spans="3:38" ht="15.75" customHeight="1">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row>
    <row r="95" spans="3:38" ht="15.75" customHeight="1">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row>
    <row r="96" spans="3:38" ht="15.75" customHeight="1">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row>
    <row r="97" spans="3:38" ht="15.75" customHeight="1">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row>
    <row r="98" spans="3:38" ht="15.75" customHeight="1">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row>
    <row r="99" spans="3:38" ht="15.75" customHeight="1">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row>
    <row r="100" spans="3:38" ht="15.75" customHeight="1">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row>
    <row r="101" spans="3:38" ht="15.75" customHeight="1">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row>
    <row r="102" spans="3:38" ht="15.75" customHeight="1">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row>
    <row r="103" spans="3:38" ht="15.75" customHeight="1">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row>
    <row r="104" spans="3:38" ht="15.75" customHeight="1">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row>
    <row r="105" spans="3:38" ht="15.75" customHeight="1">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row>
    <row r="106" spans="3:38" ht="15.75" customHeight="1">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row>
    <row r="107" spans="3:38" ht="15.75" customHeight="1">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row>
    <row r="108" spans="3:38" ht="15.75" customHeight="1">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row>
    <row r="109" spans="3:38" ht="15.75" customHeight="1">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row>
    <row r="110" spans="3:38" ht="15.75" customHeight="1">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row>
    <row r="111" spans="3:38" ht="15.75" customHeight="1">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row>
    <row r="112" spans="3:38" ht="15.75" customHeight="1">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row>
    <row r="113" spans="3:38" ht="15.75" customHeight="1">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row>
    <row r="114" spans="3:38" ht="15.75" customHeight="1">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row>
    <row r="115" spans="3:38" ht="15.75" customHeight="1">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row>
    <row r="116" spans="3:38" ht="15.75" customHeight="1">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row>
    <row r="117" spans="3:38" ht="15.75" customHeight="1">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row>
    <row r="118" spans="3:38" ht="15.75" customHeight="1">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row>
    <row r="119" spans="3:38" ht="15.75" customHeight="1">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row>
    <row r="120" spans="3:38" ht="15.75" customHeight="1">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row>
    <row r="121" spans="3:38" ht="15.75" customHeight="1">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row>
    <row r="122" spans="3:38" ht="15.75" customHeight="1">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row>
    <row r="123" spans="3:38" ht="15.75" customHeight="1">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row>
    <row r="124" spans="3:38" ht="15.75" customHeight="1">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row>
    <row r="125" spans="3:38" ht="15.75" customHeight="1">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row>
    <row r="126" spans="3:38" ht="15.75" customHeight="1">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row>
    <row r="127" spans="3:38" ht="15.75" customHeight="1">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row>
    <row r="128" spans="3:38" ht="15.75" customHeight="1">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row>
    <row r="129" spans="3:38" ht="15.75" customHeight="1">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row>
    <row r="130" spans="3:38" ht="15.75" customHeight="1">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row>
    <row r="131" spans="3:38" ht="15.75" customHeight="1">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row>
    <row r="132" spans="3:38" ht="15.75" customHeight="1">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row>
    <row r="133" spans="3:38" ht="15.75" customHeight="1">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row>
    <row r="134" spans="3:38" ht="15.75" customHeight="1">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row>
    <row r="135" spans="3:38" ht="15.75" customHeight="1">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row>
    <row r="136" spans="3:38" ht="15.75" customHeight="1">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row>
    <row r="137" spans="3:38" ht="15.75" customHeight="1">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row>
    <row r="138" spans="3:38" ht="15.75" customHeight="1">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row>
    <row r="139" spans="3:38" ht="15.75" customHeight="1">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row>
    <row r="140" spans="3:38" ht="15.75" customHeight="1">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row>
    <row r="141" spans="3:38" ht="15.75" customHeight="1">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row>
    <row r="142" spans="3:38" ht="15.75" customHeight="1">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row>
    <row r="143" spans="3:38" ht="15.75" customHeight="1">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row>
    <row r="144" spans="3:38" ht="15.75" customHeight="1">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row>
    <row r="145" spans="3:38" ht="15.75" customHeight="1">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row>
    <row r="146" spans="3:38" ht="15.75" customHeight="1">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row>
    <row r="147" spans="3:38" ht="15.75" customHeight="1">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row>
    <row r="148" spans="3:38" ht="15.75" customHeight="1">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row>
    <row r="149" spans="3:38" ht="15.75" customHeight="1">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row>
    <row r="150" spans="3:38" ht="15.75" customHeight="1">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row>
    <row r="151" spans="3:38" ht="15.75" customHeight="1">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row>
    <row r="152" spans="3:38" ht="15.75" customHeight="1">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row>
    <row r="153" spans="3:38" ht="15.75" customHeight="1">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row>
    <row r="154" spans="3:38" ht="15.75" customHeight="1">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row>
    <row r="155" spans="3:38" ht="15.75" customHeight="1">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row>
    <row r="156" spans="3:38" ht="15.75" customHeight="1">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row>
    <row r="157" spans="3:38" ht="15.75" customHeight="1">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row>
    <row r="158" spans="3:38" ht="15.75" customHeight="1">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row>
    <row r="159" spans="3:38" ht="15.75" customHeight="1">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row>
    <row r="160" spans="3:38" ht="15.75" customHeight="1">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row>
    <row r="161" spans="3:38" ht="15.75" customHeight="1">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row>
    <row r="162" spans="3:38" ht="15.75" customHeight="1">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row>
    <row r="163" spans="3:38" ht="15.75" customHeight="1">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row>
    <row r="164" spans="3:38" ht="15.75" customHeight="1">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row>
    <row r="165" spans="3:38" ht="15.75" customHeight="1">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row>
    <row r="166" spans="3:38" ht="15.75" customHeight="1">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row>
    <row r="167" spans="3:38" ht="15.75" customHeight="1">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row>
    <row r="168" spans="3:38" ht="15.75" customHeight="1">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row>
    <row r="169" spans="3:38" ht="15.75" customHeight="1">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row>
    <row r="170" spans="3:38" ht="15.75" customHeight="1">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row>
    <row r="171" spans="3:38" ht="15.75" customHeight="1">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row>
  </sheetData>
  <mergeCells count="11">
    <mergeCell ref="AG2:AH2"/>
    <mergeCell ref="C1:AL1"/>
    <mergeCell ref="F2:G2"/>
    <mergeCell ref="I2:J2"/>
    <mergeCell ref="L2:M2"/>
    <mergeCell ref="O2:P2"/>
    <mergeCell ref="R2:S2"/>
    <mergeCell ref="U2:V2"/>
    <mergeCell ref="X2:Y2"/>
    <mergeCell ref="AA2:AB2"/>
    <mergeCell ref="AD2:AE2"/>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42"/>
  <sheetViews>
    <sheetView workbookViewId="0">
      <pane xSplit="3" ySplit="6" topLeftCell="D7" activePane="bottomRight" state="frozen"/>
      <selection pane="topRight" activeCell="D1" sqref="D1"/>
      <selection pane="bottomLeft" activeCell="A7" sqref="A7"/>
      <selection pane="bottomRight" activeCell="F44" sqref="F44"/>
    </sheetView>
  </sheetViews>
  <sheetFormatPr baseColWidth="10" defaultRowHeight="12.75"/>
  <cols>
    <col min="1" max="1" width="4.375" style="119" customWidth="1"/>
    <col min="2" max="2" width="11.625" style="119" customWidth="1"/>
    <col min="3" max="3" width="24.875" style="119" customWidth="1"/>
    <col min="4" max="5" width="11.5" style="119" customWidth="1"/>
    <col min="6" max="6" width="10.875" style="119" customWidth="1"/>
    <col min="7" max="7" width="10" style="119" customWidth="1"/>
    <col min="8" max="8" width="9.125" style="119" customWidth="1"/>
    <col min="9" max="16384" width="11" style="119"/>
  </cols>
  <sheetData>
    <row r="2" spans="2:8" ht="14.25">
      <c r="C2" s="150"/>
    </row>
    <row r="3" spans="2:8" ht="18">
      <c r="B3" s="301" t="s">
        <v>3558</v>
      </c>
      <c r="C3" s="301"/>
      <c r="D3" s="301"/>
      <c r="E3" s="301"/>
      <c r="F3" s="301"/>
      <c r="G3" s="301"/>
      <c r="H3" s="301"/>
    </row>
    <row r="4" spans="2:8" ht="13.5" thickBot="1"/>
    <row r="5" spans="2:8">
      <c r="B5" s="302" t="s">
        <v>3559</v>
      </c>
      <c r="C5" s="304" t="s">
        <v>3560</v>
      </c>
      <c r="D5" s="151" t="s">
        <v>3561</v>
      </c>
      <c r="E5" s="306" t="s">
        <v>3624</v>
      </c>
      <c r="F5" s="306" t="s">
        <v>3562</v>
      </c>
      <c r="G5" s="306" t="s">
        <v>3563</v>
      </c>
      <c r="H5" s="308" t="s">
        <v>3564</v>
      </c>
    </row>
    <row r="6" spans="2:8" ht="13.5" thickBot="1">
      <c r="B6" s="303"/>
      <c r="C6" s="305"/>
      <c r="D6" s="152" t="s">
        <v>3565</v>
      </c>
      <c r="E6" s="307"/>
      <c r="F6" s="307"/>
      <c r="G6" s="307"/>
      <c r="H6" s="309"/>
    </row>
    <row r="7" spans="2:8" hidden="1">
      <c r="B7" s="310" t="s">
        <v>3547</v>
      </c>
      <c r="C7" s="153" t="s">
        <v>3566</v>
      </c>
      <c r="D7" s="154">
        <v>4466</v>
      </c>
      <c r="E7" s="155">
        <f t="shared" ref="E7:E11" si="0">D7/5</f>
        <v>893.2</v>
      </c>
      <c r="F7" s="156">
        <f t="shared" ref="F7:F11" si="1">E7/12</f>
        <v>74.433333333333337</v>
      </c>
      <c r="G7" s="155">
        <f t="shared" ref="G7:G11" si="2">E7*0.15</f>
        <v>133.97999999999999</v>
      </c>
      <c r="H7" s="157">
        <f t="shared" ref="H7:H11" si="3">G7/12</f>
        <v>11.164999999999999</v>
      </c>
    </row>
    <row r="8" spans="2:8" hidden="1">
      <c r="B8" s="312"/>
      <c r="C8" s="136" t="s">
        <v>3567</v>
      </c>
      <c r="D8" s="158">
        <v>1176</v>
      </c>
      <c r="E8" s="159">
        <f t="shared" si="0"/>
        <v>235.2</v>
      </c>
      <c r="F8" s="160">
        <f t="shared" si="1"/>
        <v>19.599999999999998</v>
      </c>
      <c r="G8" s="159">
        <v>36</v>
      </c>
      <c r="H8" s="161">
        <f t="shared" si="3"/>
        <v>3</v>
      </c>
    </row>
    <row r="9" spans="2:8" hidden="1">
      <c r="B9" s="312"/>
      <c r="C9" s="136" t="s">
        <v>3568</v>
      </c>
      <c r="D9" s="158">
        <v>873</v>
      </c>
      <c r="E9" s="159">
        <f t="shared" si="0"/>
        <v>174.6</v>
      </c>
      <c r="F9" s="160">
        <f t="shared" si="1"/>
        <v>14.549999999999999</v>
      </c>
      <c r="G9" s="159">
        <f t="shared" si="2"/>
        <v>26.189999999999998</v>
      </c>
      <c r="H9" s="161">
        <f t="shared" si="3"/>
        <v>2.1824999999999997</v>
      </c>
    </row>
    <row r="10" spans="2:8" hidden="1">
      <c r="B10" s="312"/>
      <c r="C10" s="136" t="s">
        <v>3569</v>
      </c>
      <c r="D10" s="158">
        <v>688</v>
      </c>
      <c r="E10" s="159">
        <f t="shared" si="0"/>
        <v>137.6</v>
      </c>
      <c r="F10" s="160">
        <f t="shared" si="1"/>
        <v>11.466666666666667</v>
      </c>
      <c r="G10" s="159">
        <f t="shared" si="2"/>
        <v>20.639999999999997</v>
      </c>
      <c r="H10" s="161">
        <f t="shared" si="3"/>
        <v>1.7199999999999998</v>
      </c>
    </row>
    <row r="11" spans="2:8" hidden="1">
      <c r="B11" s="312"/>
      <c r="C11" s="162" t="s">
        <v>3570</v>
      </c>
      <c r="D11" s="163">
        <v>3546</v>
      </c>
      <c r="E11" s="164">
        <f t="shared" si="0"/>
        <v>709.2</v>
      </c>
      <c r="F11" s="120">
        <f t="shared" si="1"/>
        <v>59.1</v>
      </c>
      <c r="G11" s="164">
        <f t="shared" si="2"/>
        <v>106.38000000000001</v>
      </c>
      <c r="H11" s="165">
        <f t="shared" si="3"/>
        <v>8.8650000000000002</v>
      </c>
    </row>
    <row r="12" spans="2:8" hidden="1">
      <c r="B12" s="312"/>
      <c r="C12" s="162" t="s">
        <v>3571</v>
      </c>
      <c r="D12" s="163">
        <v>463</v>
      </c>
      <c r="E12" s="164">
        <f>D12/5</f>
        <v>92.6</v>
      </c>
      <c r="F12" s="120">
        <v>7.7166666666666659</v>
      </c>
      <c r="G12" s="164">
        <v>13.889999999999999</v>
      </c>
      <c r="H12" s="165">
        <v>1.1575</v>
      </c>
    </row>
    <row r="13" spans="2:8" hidden="1">
      <c r="B13" s="312"/>
      <c r="C13" s="162" t="s">
        <v>3572</v>
      </c>
      <c r="D13" s="163">
        <v>811</v>
      </c>
      <c r="E13" s="166">
        <f>D13/5</f>
        <v>162.19999999999999</v>
      </c>
      <c r="F13" s="166">
        <f>E13/12</f>
        <v>13.516666666666666</v>
      </c>
      <c r="G13" s="167">
        <f>E13*0.15</f>
        <v>24.33</v>
      </c>
      <c r="H13" s="168">
        <f>G13/12</f>
        <v>2.0274999999999999</v>
      </c>
    </row>
    <row r="14" spans="2:8" hidden="1">
      <c r="B14" s="312"/>
      <c r="C14" s="162" t="s">
        <v>3573</v>
      </c>
      <c r="D14" s="158">
        <v>899</v>
      </c>
      <c r="E14" s="166">
        <f>D14/5</f>
        <v>179.8</v>
      </c>
      <c r="F14" s="166">
        <f>E14/12</f>
        <v>14.983333333333334</v>
      </c>
      <c r="G14" s="167">
        <f>E14*0.15</f>
        <v>26.970000000000002</v>
      </c>
      <c r="H14" s="168">
        <f>G14/12</f>
        <v>2.2475000000000001</v>
      </c>
    </row>
    <row r="15" spans="2:8" ht="13.5" hidden="1" thickBot="1">
      <c r="B15" s="311"/>
      <c r="C15" s="169" t="s">
        <v>3551</v>
      </c>
      <c r="D15" s="170">
        <f>SUM(D7:D14)</f>
        <v>12922</v>
      </c>
      <c r="E15" s="221">
        <v>2582</v>
      </c>
      <c r="F15" s="221">
        <f>SUM(F7:F14)</f>
        <v>215.36666666666667</v>
      </c>
      <c r="G15" s="232">
        <f>SUM(G7:G14)</f>
        <v>388.38</v>
      </c>
      <c r="H15" s="222">
        <f>SUM(H7:H14)</f>
        <v>32.364999999999995</v>
      </c>
    </row>
    <row r="16" spans="2:8" ht="13.5" hidden="1" thickBot="1">
      <c r="B16" s="171"/>
    </row>
    <row r="17" spans="2:9" hidden="1">
      <c r="B17" s="313" t="s">
        <v>3545</v>
      </c>
      <c r="C17" s="172" t="s">
        <v>3574</v>
      </c>
      <c r="D17" s="173">
        <v>501</v>
      </c>
      <c r="E17" s="155">
        <f>D17/5</f>
        <v>100.2</v>
      </c>
      <c r="F17" s="155">
        <f>E17/12</f>
        <v>8.35</v>
      </c>
      <c r="G17" s="156">
        <f>E17*0.15</f>
        <v>15.03</v>
      </c>
      <c r="H17" s="174">
        <f>G17/12</f>
        <v>1.2524999999999999</v>
      </c>
    </row>
    <row r="18" spans="2:9" hidden="1">
      <c r="B18" s="314"/>
      <c r="C18" s="175" t="s">
        <v>3575</v>
      </c>
      <c r="D18" s="176">
        <v>474</v>
      </c>
      <c r="E18" s="167">
        <f>D18/5</f>
        <v>94.8</v>
      </c>
      <c r="F18" s="167">
        <f>E18/12</f>
        <v>7.8999999999999995</v>
      </c>
      <c r="G18" s="166">
        <f t="shared" ref="G18" si="4">E18*0.15</f>
        <v>14.219999999999999</v>
      </c>
      <c r="H18" s="177">
        <f t="shared" ref="H18" si="5">G18/12</f>
        <v>1.1849999999999998</v>
      </c>
    </row>
    <row r="19" spans="2:9" hidden="1">
      <c r="B19" s="314"/>
      <c r="C19" s="178" t="s">
        <v>3576</v>
      </c>
      <c r="D19" s="176">
        <v>1310</v>
      </c>
      <c r="E19" s="179">
        <f>D19/5</f>
        <v>262</v>
      </c>
      <c r="F19" s="179">
        <f>E19/12</f>
        <v>21.833333333333332</v>
      </c>
      <c r="G19" s="180">
        <f>E19*0.15</f>
        <v>39.299999999999997</v>
      </c>
      <c r="H19" s="181">
        <f>G19/12</f>
        <v>3.2749999999999999</v>
      </c>
    </row>
    <row r="20" spans="2:9" ht="13.5" hidden="1" thickBot="1">
      <c r="B20" s="315"/>
      <c r="C20" s="169" t="s">
        <v>3551</v>
      </c>
      <c r="D20" s="182">
        <f>SUM(D17:D19)</f>
        <v>2285</v>
      </c>
      <c r="E20" s="183">
        <v>457</v>
      </c>
      <c r="F20" s="183">
        <f>E20/12</f>
        <v>38.083333333333336</v>
      </c>
      <c r="G20" s="183">
        <f t="shared" ref="G20:H26" si="6">E20*0.15</f>
        <v>68.55</v>
      </c>
      <c r="H20" s="184">
        <f t="shared" ref="H20" si="7">G20/12</f>
        <v>5.7124999999999995</v>
      </c>
    </row>
    <row r="21" spans="2:9" ht="13.5" hidden="1" thickBot="1">
      <c r="B21" s="171"/>
      <c r="E21" s="185"/>
      <c r="F21" s="185"/>
      <c r="G21" s="186">
        <f t="shared" si="6"/>
        <v>0</v>
      </c>
      <c r="H21" s="185"/>
    </row>
    <row r="22" spans="2:9" hidden="1">
      <c r="B22" s="316" t="s">
        <v>3548</v>
      </c>
      <c r="C22" s="187" t="s">
        <v>3577</v>
      </c>
      <c r="D22" s="173">
        <v>1165</v>
      </c>
      <c r="E22" s="188">
        <f>D22/5</f>
        <v>233</v>
      </c>
      <c r="F22" s="188">
        <f>E22/12</f>
        <v>19.416666666666668</v>
      </c>
      <c r="G22" s="156">
        <f t="shared" si="6"/>
        <v>34.949999999999996</v>
      </c>
      <c r="H22" s="174">
        <f>G22/12</f>
        <v>2.9124999999999996</v>
      </c>
    </row>
    <row r="23" spans="2:9" hidden="1">
      <c r="B23" s="312"/>
      <c r="C23" s="178" t="s">
        <v>3578</v>
      </c>
      <c r="D23" s="189">
        <v>407</v>
      </c>
      <c r="E23" s="186">
        <f>D23/5</f>
        <v>81.400000000000006</v>
      </c>
      <c r="F23" s="186">
        <f>E23/12</f>
        <v>6.7833333333333341</v>
      </c>
      <c r="G23" s="166">
        <f t="shared" si="6"/>
        <v>12.21</v>
      </c>
      <c r="H23" s="177">
        <f t="shared" si="6"/>
        <v>1.0175000000000001</v>
      </c>
    </row>
    <row r="24" spans="2:9" ht="13.5" hidden="1" thickBot="1">
      <c r="B24" s="317"/>
      <c r="C24" s="169" t="s">
        <v>3551</v>
      </c>
      <c r="D24" s="190">
        <f>SUM(D22:D23)</f>
        <v>1572</v>
      </c>
      <c r="E24" s="219">
        <f>SUM(E22:E23)</f>
        <v>314.39999999999998</v>
      </c>
      <c r="F24" s="219">
        <f t="shared" ref="F24:H24" si="8">SUM(F22:F23)</f>
        <v>26.200000000000003</v>
      </c>
      <c r="G24" s="219">
        <f t="shared" si="8"/>
        <v>47.16</v>
      </c>
      <c r="H24" s="220">
        <f t="shared" si="8"/>
        <v>3.9299999999999997</v>
      </c>
    </row>
    <row r="25" spans="2:9" ht="13.5" hidden="1" thickBot="1">
      <c r="B25" s="171"/>
      <c r="E25" s="185"/>
      <c r="F25" s="185"/>
      <c r="G25" s="186">
        <f t="shared" si="6"/>
        <v>0</v>
      </c>
      <c r="H25" s="185"/>
    </row>
    <row r="26" spans="2:9" hidden="1">
      <c r="B26" s="316" t="s">
        <v>3546</v>
      </c>
      <c r="C26" s="191" t="s">
        <v>3579</v>
      </c>
      <c r="D26" s="192">
        <v>1451</v>
      </c>
      <c r="E26" s="156">
        <f>D26/5</f>
        <v>290.2</v>
      </c>
      <c r="F26" s="156">
        <f>E26/12</f>
        <v>24.183333333333334</v>
      </c>
      <c r="G26" s="156">
        <f t="shared" si="6"/>
        <v>43.529999999999994</v>
      </c>
      <c r="H26" s="174">
        <f>G26/12</f>
        <v>3.6274999999999995</v>
      </c>
    </row>
    <row r="27" spans="2:9" hidden="1">
      <c r="B27" s="318"/>
      <c r="C27" s="193" t="s">
        <v>3580</v>
      </c>
      <c r="D27" s="194">
        <v>800</v>
      </c>
      <c r="E27" s="160">
        <f>D27/5</f>
        <v>160</v>
      </c>
      <c r="F27" s="160">
        <f>E27/12</f>
        <v>13.333333333333334</v>
      </c>
      <c r="G27" s="160">
        <f>E27*0.15</f>
        <v>24</v>
      </c>
      <c r="H27" s="195">
        <f>G27/12</f>
        <v>2</v>
      </c>
    </row>
    <row r="28" spans="2:9" ht="13.5" hidden="1" thickBot="1">
      <c r="B28" s="317"/>
      <c r="C28" s="169" t="s">
        <v>3551</v>
      </c>
      <c r="D28" s="182">
        <f>SUM(D26:D27)</f>
        <v>2251</v>
      </c>
      <c r="E28" s="183">
        <v>450</v>
      </c>
      <c r="F28" s="183">
        <f>SUM(F26:F27)</f>
        <v>37.516666666666666</v>
      </c>
      <c r="G28" s="183">
        <f>SUM(G26:G27)</f>
        <v>67.53</v>
      </c>
      <c r="H28" s="184">
        <f>SUM(H26:H27)</f>
        <v>5.6274999999999995</v>
      </c>
    </row>
    <row r="29" spans="2:9">
      <c r="B29" s="316" t="s">
        <v>3544</v>
      </c>
      <c r="C29" s="196" t="s">
        <v>3581</v>
      </c>
      <c r="D29" s="197">
        <v>6299</v>
      </c>
      <c r="E29" s="246">
        <f>D29/5</f>
        <v>1259.8</v>
      </c>
      <c r="F29" s="199">
        <f>E29/12</f>
        <v>104.98333333333333</v>
      </c>
      <c r="G29" s="198">
        <f>E29*0.15</f>
        <v>188.97</v>
      </c>
      <c r="H29" s="200">
        <f>G29/12</f>
        <v>15.7475</v>
      </c>
      <c r="I29" s="231"/>
    </row>
    <row r="30" spans="2:9">
      <c r="B30" s="319"/>
      <c r="C30" s="162" t="s">
        <v>3582</v>
      </c>
      <c r="D30" s="116">
        <v>964</v>
      </c>
      <c r="E30" s="247">
        <f>D30/5</f>
        <v>192.8</v>
      </c>
      <c r="F30" s="201">
        <f>E30/12</f>
        <v>16.066666666666666</v>
      </c>
      <c r="G30" s="201">
        <f>E30*0.15</f>
        <v>28.92</v>
      </c>
      <c r="H30" s="202">
        <f>G30/12</f>
        <v>2.41</v>
      </c>
      <c r="I30" s="231"/>
    </row>
    <row r="31" spans="2:9">
      <c r="B31" s="319"/>
      <c r="C31" s="162" t="s">
        <v>3583</v>
      </c>
      <c r="D31" s="163">
        <v>2470</v>
      </c>
      <c r="E31" s="248">
        <f>D31/5</f>
        <v>494</v>
      </c>
      <c r="F31" s="204">
        <f>E31/12</f>
        <v>41.166666666666664</v>
      </c>
      <c r="G31" s="203">
        <f>E31*0.15</f>
        <v>74.099999999999994</v>
      </c>
      <c r="H31" s="205">
        <f>G31/12</f>
        <v>6.1749999999999998</v>
      </c>
      <c r="I31" s="231"/>
    </row>
    <row r="32" spans="2:9">
      <c r="B32" s="319"/>
      <c r="C32" s="162" t="s">
        <v>3623</v>
      </c>
      <c r="D32" s="163">
        <v>576</v>
      </c>
      <c r="E32" s="248">
        <f>D32/5</f>
        <v>115.2</v>
      </c>
      <c r="F32" s="204">
        <f>E32/12</f>
        <v>9.6</v>
      </c>
      <c r="G32" s="203">
        <f>E32*0.15</f>
        <v>17.28</v>
      </c>
      <c r="H32" s="205">
        <f>G32/12</f>
        <v>1.4400000000000002</v>
      </c>
      <c r="I32" s="231"/>
    </row>
    <row r="33" spans="2:9" ht="15.75" thickBot="1">
      <c r="B33" s="317"/>
      <c r="C33" s="169" t="s">
        <v>3551</v>
      </c>
      <c r="D33" s="206">
        <f>SUM(D29:D32)</f>
        <v>10309</v>
      </c>
      <c r="E33" s="249">
        <v>2039</v>
      </c>
      <c r="F33" s="217">
        <f t="shared" ref="F33:H33" si="9">SUM(F29:F32)</f>
        <v>171.81666666666666</v>
      </c>
      <c r="G33" s="217">
        <f t="shared" si="9"/>
        <v>309.27</v>
      </c>
      <c r="H33" s="218">
        <f t="shared" si="9"/>
        <v>25.772500000000001</v>
      </c>
      <c r="I33" s="231"/>
    </row>
    <row r="34" spans="2:9" ht="15.75" hidden="1" customHeight="1">
      <c r="B34" s="318" t="s">
        <v>3543</v>
      </c>
      <c r="C34" s="207" t="s">
        <v>3584</v>
      </c>
      <c r="D34" s="176">
        <v>4253</v>
      </c>
      <c r="E34" s="213">
        <f>D34/5</f>
        <v>850.6</v>
      </c>
      <c r="F34" s="213">
        <f>E34/12</f>
        <v>70.88333333333334</v>
      </c>
      <c r="G34" s="213">
        <f>E34*0.15</f>
        <v>127.59</v>
      </c>
      <c r="H34" s="214">
        <f>G34/12</f>
        <v>10.6325</v>
      </c>
      <c r="I34" s="231"/>
    </row>
    <row r="35" spans="2:9" hidden="1">
      <c r="B35" s="319"/>
      <c r="C35" s="208" t="s">
        <v>3585</v>
      </c>
      <c r="D35" s="115">
        <v>2872</v>
      </c>
      <c r="E35" s="215">
        <f>D35/5</f>
        <v>574.4</v>
      </c>
      <c r="F35" s="215">
        <f>E35/12</f>
        <v>47.866666666666667</v>
      </c>
      <c r="G35" s="215">
        <v>86</v>
      </c>
      <c r="H35" s="216">
        <f>G35/12</f>
        <v>7.166666666666667</v>
      </c>
      <c r="I35" s="231"/>
    </row>
    <row r="36" spans="2:9" hidden="1">
      <c r="B36" s="319"/>
      <c r="C36" s="117" t="s">
        <v>3586</v>
      </c>
      <c r="D36" s="115">
        <v>1433</v>
      </c>
      <c r="E36" s="215">
        <f>D36/5</f>
        <v>286.60000000000002</v>
      </c>
      <c r="F36" s="215">
        <f>E36/12</f>
        <v>23.883333333333336</v>
      </c>
      <c r="G36" s="215">
        <v>43</v>
      </c>
      <c r="H36" s="216">
        <f>G36/12</f>
        <v>3.5833333333333335</v>
      </c>
      <c r="I36" s="231"/>
    </row>
    <row r="37" spans="2:9" hidden="1">
      <c r="B37" s="319"/>
      <c r="C37" s="117" t="s">
        <v>3587</v>
      </c>
      <c r="D37" s="115">
        <v>977</v>
      </c>
      <c r="E37" s="215">
        <f>D37/5</f>
        <v>195.4</v>
      </c>
      <c r="F37" s="215">
        <f>E37/12</f>
        <v>16.283333333333335</v>
      </c>
      <c r="G37" s="215">
        <f>E37*0.15</f>
        <v>29.31</v>
      </c>
      <c r="H37" s="216">
        <f>G37/12</f>
        <v>2.4424999999999999</v>
      </c>
      <c r="I37" s="231"/>
    </row>
    <row r="38" spans="2:9" hidden="1">
      <c r="B38" s="319"/>
      <c r="C38" s="117" t="s">
        <v>3588</v>
      </c>
      <c r="D38" s="115">
        <v>1970</v>
      </c>
      <c r="E38" s="215">
        <f>D38/5</f>
        <v>394</v>
      </c>
      <c r="F38" s="215">
        <f>E38/12</f>
        <v>32.833333333333336</v>
      </c>
      <c r="G38" s="215">
        <f>E38*0.15</f>
        <v>59.099999999999994</v>
      </c>
      <c r="H38" s="216">
        <f>G38/12</f>
        <v>4.9249999999999998</v>
      </c>
      <c r="I38" s="231"/>
    </row>
    <row r="39" spans="2:9" ht="15.75" hidden="1" thickBot="1">
      <c r="B39" s="317"/>
      <c r="C39" s="169" t="s">
        <v>3551</v>
      </c>
      <c r="D39" s="206">
        <f>SUM(D34:D38)</f>
        <v>11505</v>
      </c>
      <c r="E39" s="217">
        <v>2301</v>
      </c>
      <c r="F39" s="217">
        <f>F34+F35+F36</f>
        <v>142.63333333333333</v>
      </c>
      <c r="G39" s="217">
        <f>SUM(G34:G38)</f>
        <v>345</v>
      </c>
      <c r="H39" s="218">
        <f>H34+H35+H36</f>
        <v>21.3825</v>
      </c>
      <c r="I39" s="231"/>
    </row>
    <row r="40" spans="2:9" hidden="1">
      <c r="B40" s="310" t="s">
        <v>3549</v>
      </c>
      <c r="C40" s="210" t="s">
        <v>3589</v>
      </c>
      <c r="D40" s="209">
        <v>1121</v>
      </c>
      <c r="E40" s="179">
        <v>224</v>
      </c>
      <c r="F40" s="180">
        <f>E40/12</f>
        <v>18.666666666666668</v>
      </c>
      <c r="G40" s="179">
        <f>E40*0.15</f>
        <v>33.6</v>
      </c>
      <c r="H40" s="179">
        <f>G40/12</f>
        <v>2.8000000000000003</v>
      </c>
    </row>
    <row r="41" spans="2:9" ht="15.75" hidden="1" thickBot="1">
      <c r="B41" s="311"/>
      <c r="C41" s="169" t="s">
        <v>3551</v>
      </c>
      <c r="D41" s="206"/>
      <c r="E41" s="206"/>
      <c r="F41" s="206"/>
      <c r="G41" s="206"/>
      <c r="H41" s="206"/>
    </row>
    <row r="42" spans="2:9">
      <c r="B42" s="171"/>
    </row>
  </sheetData>
  <mergeCells count="14">
    <mergeCell ref="B40:B41"/>
    <mergeCell ref="B7:B15"/>
    <mergeCell ref="B17:B20"/>
    <mergeCell ref="B22:B24"/>
    <mergeCell ref="B26:B28"/>
    <mergeCell ref="B29:B33"/>
    <mergeCell ref="B34:B39"/>
    <mergeCell ref="B3:H3"/>
    <mergeCell ref="B5:B6"/>
    <mergeCell ref="C5:C6"/>
    <mergeCell ref="E5:E6"/>
    <mergeCell ref="F5:F6"/>
    <mergeCell ref="G5:G6"/>
    <mergeCell ref="H5:H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A65C-48BA-4155-9747-4B03529B004A}">
  <dimension ref="A1:AW14"/>
  <sheetViews>
    <sheetView zoomScale="66" zoomScaleNormal="66" workbookViewId="0">
      <pane xSplit="6" ySplit="3" topLeftCell="U4" activePane="bottomRight" state="frozen"/>
      <selection pane="topRight" activeCell="G1" sqref="G1"/>
      <selection pane="bottomLeft" activeCell="A4" sqref="A4"/>
      <selection pane="bottomRight" activeCell="B4" sqref="B4:B9"/>
    </sheetView>
  </sheetViews>
  <sheetFormatPr baseColWidth="10" defaultRowHeight="15"/>
  <cols>
    <col min="1" max="1" width="5" style="253" customWidth="1"/>
    <col min="2" max="2" width="41.75" style="253" customWidth="1"/>
    <col min="3" max="3" width="31.375" style="253" customWidth="1"/>
    <col min="4" max="4" width="51.125" style="253" customWidth="1"/>
    <col min="5" max="5" width="40.5" style="253" customWidth="1"/>
    <col min="6" max="6" width="13" style="253" customWidth="1"/>
    <col min="7" max="47" width="6.375" style="283" customWidth="1"/>
    <col min="48" max="16384" width="11" style="253"/>
  </cols>
  <sheetData>
    <row r="1" spans="1:49" ht="16.5" customHeight="1" thickTop="1">
      <c r="A1" s="320" t="s">
        <v>3688</v>
      </c>
      <c r="B1" s="321"/>
      <c r="C1" s="321"/>
      <c r="D1" s="321"/>
      <c r="E1" s="321"/>
      <c r="F1" s="321"/>
      <c r="G1" s="252"/>
      <c r="H1" s="252"/>
      <c r="I1" s="252"/>
      <c r="J1" s="324" t="s">
        <v>3625</v>
      </c>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row>
    <row r="2" spans="1:49" ht="33.75" customHeight="1" thickBot="1">
      <c r="A2" s="322"/>
      <c r="B2" s="323"/>
      <c r="C2" s="323"/>
      <c r="D2" s="323"/>
      <c r="E2" s="323"/>
      <c r="F2" s="323"/>
      <c r="G2" s="254"/>
      <c r="H2" s="254"/>
      <c r="I2" s="254"/>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row>
    <row r="3" spans="1:49" ht="161.25" customHeight="1" thickTop="1" thickBot="1">
      <c r="A3" s="255" t="s">
        <v>3626</v>
      </c>
      <c r="B3" s="256" t="s">
        <v>3627</v>
      </c>
      <c r="C3" s="257" t="s">
        <v>3628</v>
      </c>
      <c r="D3" s="256" t="s">
        <v>3629</v>
      </c>
      <c r="E3" s="256" t="s">
        <v>3630</v>
      </c>
      <c r="F3" s="258" t="s">
        <v>3631</v>
      </c>
      <c r="G3" s="259" t="s">
        <v>3632</v>
      </c>
      <c r="H3" s="259" t="s">
        <v>3689</v>
      </c>
      <c r="I3" s="260" t="s">
        <v>3581</v>
      </c>
      <c r="J3" s="261" t="s">
        <v>3633</v>
      </c>
      <c r="K3" s="261" t="s">
        <v>3634</v>
      </c>
      <c r="L3" s="261" t="s">
        <v>3635</v>
      </c>
      <c r="M3" s="261" t="s">
        <v>3636</v>
      </c>
      <c r="N3" s="261" t="s">
        <v>3637</v>
      </c>
      <c r="O3" s="261" t="s">
        <v>3638</v>
      </c>
      <c r="P3" s="261" t="s">
        <v>3639</v>
      </c>
      <c r="Q3" s="261" t="s">
        <v>3640</v>
      </c>
      <c r="R3" s="261" t="s">
        <v>3641</v>
      </c>
      <c r="S3" s="262" t="s">
        <v>3642</v>
      </c>
      <c r="T3" s="261" t="s">
        <v>3643</v>
      </c>
      <c r="U3" s="261" t="s">
        <v>3644</v>
      </c>
      <c r="V3" s="262" t="s">
        <v>3645</v>
      </c>
      <c r="W3" s="261" t="s">
        <v>3646</v>
      </c>
      <c r="X3" s="261" t="s">
        <v>3647</v>
      </c>
      <c r="Y3" s="261" t="s">
        <v>3648</v>
      </c>
      <c r="Z3" s="261" t="s">
        <v>3649</v>
      </c>
      <c r="AA3" s="262" t="s">
        <v>3583</v>
      </c>
      <c r="AB3" s="261" t="s">
        <v>3650</v>
      </c>
      <c r="AC3" s="261" t="s">
        <v>3651</v>
      </c>
      <c r="AD3" s="261" t="s">
        <v>3652</v>
      </c>
      <c r="AE3" s="261" t="s">
        <v>3653</v>
      </c>
      <c r="AF3" s="262" t="s">
        <v>3582</v>
      </c>
      <c r="AG3" s="261" t="s">
        <v>3654</v>
      </c>
      <c r="AH3" s="261" t="s">
        <v>3655</v>
      </c>
      <c r="AI3" s="261" t="s">
        <v>3656</v>
      </c>
      <c r="AJ3" s="261" t="s">
        <v>3657</v>
      </c>
      <c r="AK3" s="284" t="s">
        <v>3690</v>
      </c>
      <c r="AL3" s="262" t="s">
        <v>3658</v>
      </c>
      <c r="AM3" s="261" t="s">
        <v>3659</v>
      </c>
      <c r="AN3" s="261" t="s">
        <v>3660</v>
      </c>
      <c r="AO3" s="262" t="s">
        <v>3661</v>
      </c>
      <c r="AP3" s="261" t="s">
        <v>3662</v>
      </c>
      <c r="AQ3" s="261" t="s">
        <v>3663</v>
      </c>
      <c r="AR3" s="261" t="s">
        <v>3664</v>
      </c>
      <c r="AS3" s="262" t="s">
        <v>3665</v>
      </c>
      <c r="AT3" s="261" t="s">
        <v>3666</v>
      </c>
      <c r="AU3" s="261" t="s">
        <v>3667</v>
      </c>
      <c r="AV3" s="261" t="s">
        <v>3668</v>
      </c>
      <c r="AW3" s="263" t="s">
        <v>3551</v>
      </c>
    </row>
    <row r="4" spans="1:49" ht="64.5" customHeight="1" thickTop="1">
      <c r="A4" s="264">
        <v>1</v>
      </c>
      <c r="B4" s="265" t="s">
        <v>3669</v>
      </c>
      <c r="C4" s="266"/>
      <c r="D4" s="267" t="s">
        <v>3670</v>
      </c>
      <c r="E4" s="268" t="s">
        <v>3691</v>
      </c>
      <c r="F4" s="266" t="s">
        <v>3672</v>
      </c>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70"/>
      <c r="AT4" s="270"/>
      <c r="AU4" s="270"/>
      <c r="AV4" s="271"/>
      <c r="AW4" s="272"/>
    </row>
    <row r="5" spans="1:49" ht="66" customHeight="1">
      <c r="A5" s="264">
        <v>2</v>
      </c>
      <c r="B5" s="265" t="s">
        <v>3673</v>
      </c>
      <c r="C5" s="273"/>
      <c r="D5" s="267" t="s">
        <v>3674</v>
      </c>
      <c r="E5" s="268" t="s">
        <v>3692</v>
      </c>
      <c r="F5" s="273" t="s">
        <v>3672</v>
      </c>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5"/>
      <c r="AW5" s="272"/>
    </row>
    <row r="6" spans="1:49" ht="67.5" customHeight="1">
      <c r="A6" s="264">
        <v>3</v>
      </c>
      <c r="B6" s="265" t="s">
        <v>3675</v>
      </c>
      <c r="C6" s="273"/>
      <c r="D6" s="267" t="s">
        <v>3676</v>
      </c>
      <c r="E6" s="268" t="s">
        <v>3691</v>
      </c>
      <c r="F6" s="273" t="s">
        <v>3672</v>
      </c>
      <c r="G6" s="276"/>
      <c r="H6" s="276"/>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8"/>
      <c r="AW6" s="272"/>
    </row>
    <row r="7" spans="1:49" ht="67.5" customHeight="1">
      <c r="A7" s="264">
        <v>4</v>
      </c>
      <c r="B7" s="265" t="s">
        <v>3693</v>
      </c>
      <c r="C7" s="273"/>
      <c r="D7" s="267"/>
      <c r="E7" s="268" t="s">
        <v>3691</v>
      </c>
      <c r="F7" s="266" t="s">
        <v>3672</v>
      </c>
      <c r="G7" s="276"/>
      <c r="H7" s="276"/>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8"/>
      <c r="AW7" s="272"/>
    </row>
    <row r="8" spans="1:49" ht="67.5" customHeight="1">
      <c r="A8" s="264">
        <v>5</v>
      </c>
      <c r="B8" s="265" t="s">
        <v>3694</v>
      </c>
      <c r="C8" s="273"/>
      <c r="D8" s="267"/>
      <c r="E8" s="268" t="s">
        <v>3692</v>
      </c>
      <c r="F8" s="273" t="s">
        <v>3672</v>
      </c>
      <c r="G8" s="276"/>
      <c r="H8" s="276"/>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8"/>
      <c r="AW8" s="272"/>
    </row>
    <row r="9" spans="1:49" ht="67.5" customHeight="1">
      <c r="A9" s="264">
        <v>6</v>
      </c>
      <c r="B9" s="265" t="s">
        <v>3695</v>
      </c>
      <c r="C9" s="273"/>
      <c r="D9" s="267"/>
      <c r="E9" s="268" t="s">
        <v>3691</v>
      </c>
      <c r="F9" s="273" t="s">
        <v>3672</v>
      </c>
      <c r="G9" s="276"/>
      <c r="H9" s="276"/>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8"/>
      <c r="AW9" s="272"/>
    </row>
    <row r="10" spans="1:49" ht="67.5" customHeight="1">
      <c r="A10" s="264"/>
      <c r="B10" s="265"/>
      <c r="C10" s="273"/>
      <c r="D10" s="267"/>
      <c r="E10" s="268"/>
      <c r="F10" s="273"/>
      <c r="G10" s="276"/>
      <c r="H10" s="276"/>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8"/>
      <c r="AW10" s="272"/>
    </row>
    <row r="11" spans="1:49" ht="64.5" customHeight="1">
      <c r="A11" s="264">
        <v>5</v>
      </c>
      <c r="B11" s="279" t="s">
        <v>3677</v>
      </c>
      <c r="C11" s="273"/>
      <c r="D11" s="280" t="s">
        <v>3678</v>
      </c>
      <c r="E11" s="268" t="s">
        <v>3671</v>
      </c>
      <c r="F11" s="273" t="s">
        <v>3679</v>
      </c>
      <c r="G11" s="276"/>
      <c r="H11" s="276"/>
      <c r="I11" s="276"/>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2"/>
    </row>
    <row r="12" spans="1:49" ht="60" customHeight="1">
      <c r="A12" s="264">
        <v>6</v>
      </c>
      <c r="B12" s="279" t="s">
        <v>3680</v>
      </c>
      <c r="C12" s="273"/>
      <c r="D12" s="280" t="s">
        <v>3681</v>
      </c>
      <c r="E12" s="268" t="s">
        <v>3671</v>
      </c>
      <c r="F12" s="273" t="s">
        <v>3679</v>
      </c>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2"/>
    </row>
    <row r="13" spans="1:49" ht="52.5" customHeight="1">
      <c r="A13" s="264">
        <v>7</v>
      </c>
      <c r="B13" s="280" t="s">
        <v>3682</v>
      </c>
      <c r="C13" s="273"/>
      <c r="D13" s="280" t="s">
        <v>3683</v>
      </c>
      <c r="E13" s="279" t="s">
        <v>3684</v>
      </c>
      <c r="F13" s="273" t="s">
        <v>3679</v>
      </c>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8"/>
      <c r="AW13" s="272"/>
    </row>
    <row r="14" spans="1:49" ht="45.75" customHeight="1">
      <c r="A14" s="264">
        <v>8</v>
      </c>
      <c r="B14" s="281" t="s">
        <v>3685</v>
      </c>
      <c r="C14" s="273"/>
      <c r="D14" s="279" t="s">
        <v>3686</v>
      </c>
      <c r="E14" s="279" t="s">
        <v>3687</v>
      </c>
      <c r="F14" s="273" t="s">
        <v>3679</v>
      </c>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8"/>
      <c r="AW14" s="282"/>
    </row>
  </sheetData>
  <mergeCells count="2">
    <mergeCell ref="A1:F2"/>
    <mergeCell ref="J1:AU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9404-09CE-416D-96B0-48B43B92BE44}">
  <dimension ref="A1:G43"/>
  <sheetViews>
    <sheetView topLeftCell="A5" workbookViewId="0">
      <selection activeCell="E4" sqref="E4:G43"/>
    </sheetView>
  </sheetViews>
  <sheetFormatPr baseColWidth="10" defaultRowHeight="14.25"/>
  <cols>
    <col min="1" max="1" width="43.375" customWidth="1"/>
    <col min="2" max="7" width="18.625" customWidth="1"/>
  </cols>
  <sheetData>
    <row r="1" spans="1:7" ht="99.75" customHeight="1">
      <c r="A1" s="287" t="s">
        <v>3706</v>
      </c>
      <c r="B1" s="288" t="s">
        <v>3669</v>
      </c>
      <c r="C1" s="288" t="s">
        <v>3673</v>
      </c>
      <c r="D1" s="288" t="s">
        <v>3675</v>
      </c>
      <c r="E1" s="288" t="s">
        <v>3693</v>
      </c>
      <c r="F1" s="288" t="s">
        <v>3694</v>
      </c>
      <c r="G1" s="288" t="s">
        <v>3695</v>
      </c>
    </row>
    <row r="2" spans="1:7">
      <c r="A2" s="289" t="s">
        <v>3632</v>
      </c>
      <c r="B2" s="289" t="e">
        <f>+VLOOKUP(A2,MOYOBAMBA!$B$5:$R$44,5,FALSE)</f>
        <v>#N/A</v>
      </c>
      <c r="C2" s="289" t="e">
        <f>+VLOOKUP(A2,MOYOBAMBA!$B$5:$R$44,6,FALSE)</f>
        <v>#N/A</v>
      </c>
      <c r="D2" s="289" t="e">
        <f>+VLOOKUP(A2,MOYOBAMBA!$B$5:$R$44,13,FALSE)</f>
        <v>#N/A</v>
      </c>
      <c r="E2" s="289" t="e">
        <f>+VLOOKUP(A2,MOYOBAMBA!$B$5:$R$44,14,FALSE)</f>
        <v>#N/A</v>
      </c>
      <c r="F2" s="289" t="e">
        <f>+VLOOKUP(A2,MOYOBAMBA!$B$5:$R$44,15,FALSE)</f>
        <v>#N/A</v>
      </c>
      <c r="G2" s="289" t="e">
        <f>+VLOOKUP(A2,MOYOBAMBA!$B$5:$R$44,16,FALSE)</f>
        <v>#N/A</v>
      </c>
    </row>
    <row r="3" spans="1:7">
      <c r="A3" s="289" t="s">
        <v>3689</v>
      </c>
      <c r="B3" s="289" t="e">
        <f>+VLOOKUP(A3,MOYOBAMBA!$B$5:$R$44,5,FALSE)</f>
        <v>#N/A</v>
      </c>
      <c r="C3" s="289" t="e">
        <f>+VLOOKUP(A3,MOYOBAMBA!$B$5:$R$44,6,FALSE)</f>
        <v>#N/A</v>
      </c>
      <c r="D3" s="289" t="e">
        <f>+VLOOKUP(A3,MOYOBAMBA!$B$5:$R$44,13,FALSE)</f>
        <v>#N/A</v>
      </c>
      <c r="E3" s="289" t="e">
        <f>+VLOOKUP(A3,MOYOBAMBA!$B$5:$R$44,14,FALSE)</f>
        <v>#N/A</v>
      </c>
      <c r="F3" s="289" t="e">
        <f>+VLOOKUP(A3,MOYOBAMBA!$B$5:$R$44,15,FALSE)</f>
        <v>#N/A</v>
      </c>
      <c r="G3" s="289" t="e">
        <f>+VLOOKUP(A3,MOYOBAMBA!$B$5:$R$44,16,FALSE)</f>
        <v>#N/A</v>
      </c>
    </row>
    <row r="4" spans="1:7">
      <c r="A4" s="289" t="s">
        <v>3581</v>
      </c>
      <c r="B4" s="289">
        <f>+VLOOKUP(A4,MOYOBAMBA!$B$5:$R$44,5,FALSE)</f>
        <v>2247</v>
      </c>
      <c r="C4" s="289">
        <f>+VLOOKUP(A4,MOYOBAMBA!$B$5:$R$44,6,FALSE)</f>
        <v>0</v>
      </c>
      <c r="D4" s="289">
        <f>+VLOOKUP(A4,MOYOBAMBA!$B$5:$R$44,13,FALSE)</f>
        <v>1144</v>
      </c>
      <c r="E4" s="289">
        <f>+VLOOKUP(A4,MOYOBAMBA!$B$5:$R$44,14,FALSE)</f>
        <v>1006</v>
      </c>
      <c r="F4" s="289">
        <f>+VLOOKUP(A4,MOYOBAMBA!$B$5:$R$44,15,FALSE)</f>
        <v>459</v>
      </c>
      <c r="G4" s="289">
        <f>+VLOOKUP(A4,MOYOBAMBA!$B$5:$R$44,16,FALSE)</f>
        <v>4798</v>
      </c>
    </row>
    <row r="5" spans="1:7">
      <c r="A5" s="289" t="s">
        <v>3633</v>
      </c>
      <c r="B5" s="289">
        <f>+VLOOKUP(A5,MOYOBAMBA!$B$5:$R$44,5,FALSE)</f>
        <v>41</v>
      </c>
      <c r="C5" s="289">
        <f>+VLOOKUP(A5,MOYOBAMBA!$B$5:$R$44,6,FALSE)</f>
        <v>24</v>
      </c>
      <c r="D5" s="289">
        <f>+VLOOKUP(A5,MOYOBAMBA!$B$5:$R$44,13,FALSE)</f>
        <v>20</v>
      </c>
      <c r="E5" s="289">
        <f>+VLOOKUP(A5,MOYOBAMBA!$B$5:$R$44,14,FALSE)</f>
        <v>0</v>
      </c>
      <c r="F5" s="289">
        <f>+VLOOKUP(A5,MOYOBAMBA!$B$5:$R$44,15,FALSE)</f>
        <v>0</v>
      </c>
      <c r="G5" s="289">
        <f>+VLOOKUP(A5,MOYOBAMBA!$B$5:$R$44,16,FALSE)</f>
        <v>0</v>
      </c>
    </row>
    <row r="6" spans="1:7">
      <c r="A6" s="289" t="s">
        <v>3634</v>
      </c>
      <c r="B6" s="289">
        <f>+VLOOKUP(A6,MOYOBAMBA!$B$5:$R$44,5,FALSE)</f>
        <v>25</v>
      </c>
      <c r="C6" s="289">
        <f>+VLOOKUP(A6,MOYOBAMBA!$B$5:$R$44,6,FALSE)</f>
        <v>15</v>
      </c>
      <c r="D6" s="289">
        <f>+VLOOKUP(A6,MOYOBAMBA!$B$5:$R$44,13,FALSE)</f>
        <v>13</v>
      </c>
      <c r="E6" s="289">
        <f>+VLOOKUP(A6,MOYOBAMBA!$B$5:$R$44,14,FALSE)</f>
        <v>0</v>
      </c>
      <c r="F6" s="289">
        <f>+VLOOKUP(A6,MOYOBAMBA!$B$5:$R$44,15,FALSE)</f>
        <v>0</v>
      </c>
      <c r="G6" s="289">
        <f>+VLOOKUP(A6,MOYOBAMBA!$B$5:$R$44,16,FALSE)</f>
        <v>0</v>
      </c>
    </row>
    <row r="7" spans="1:7">
      <c r="A7" s="289" t="s">
        <v>3635</v>
      </c>
      <c r="B7" s="289">
        <f>+VLOOKUP(A7,MOYOBAMBA!$B$5:$R$44,5,FALSE)</f>
        <v>53</v>
      </c>
      <c r="C7" s="289">
        <f>+VLOOKUP(A7,MOYOBAMBA!$B$5:$R$44,6,FALSE)</f>
        <v>34</v>
      </c>
      <c r="D7" s="289">
        <f>+VLOOKUP(A7,MOYOBAMBA!$B$5:$R$44,13,FALSE)</f>
        <v>26</v>
      </c>
      <c r="E7" s="289">
        <f>+VLOOKUP(A7,MOYOBAMBA!$B$5:$R$44,14,FALSE)</f>
        <v>0</v>
      </c>
      <c r="F7" s="289">
        <f>+VLOOKUP(A7,MOYOBAMBA!$B$5:$R$44,15,FALSE)</f>
        <v>0</v>
      </c>
      <c r="G7" s="289">
        <f>+VLOOKUP(A7,MOYOBAMBA!$B$5:$R$44,16,FALSE)</f>
        <v>114</v>
      </c>
    </row>
    <row r="8" spans="1:7">
      <c r="A8" s="289" t="s">
        <v>3636</v>
      </c>
      <c r="B8" s="289">
        <f>+VLOOKUP(A8,MOYOBAMBA!$B$5:$R$44,5,FALSE)</f>
        <v>67</v>
      </c>
      <c r="C8" s="289">
        <f>+VLOOKUP(A8,MOYOBAMBA!$B$5:$R$44,6,FALSE)</f>
        <v>40</v>
      </c>
      <c r="D8" s="289">
        <f>+VLOOKUP(A8,MOYOBAMBA!$B$5:$R$44,13,FALSE)</f>
        <v>32</v>
      </c>
      <c r="E8" s="289">
        <f>+VLOOKUP(A8,MOYOBAMBA!$B$5:$R$44,14,FALSE)</f>
        <v>0</v>
      </c>
      <c r="F8" s="289">
        <f>+VLOOKUP(A8,MOYOBAMBA!$B$5:$R$44,15,FALSE)</f>
        <v>0</v>
      </c>
      <c r="G8" s="289">
        <f>+VLOOKUP(A8,MOYOBAMBA!$B$5:$R$44,16,FALSE)</f>
        <v>0</v>
      </c>
    </row>
    <row r="9" spans="1:7">
      <c r="A9" s="289" t="s">
        <v>3637</v>
      </c>
      <c r="B9" s="289">
        <f>+VLOOKUP(A9,MOYOBAMBA!$B$5:$R$44,5,FALSE)</f>
        <v>12</v>
      </c>
      <c r="C9" s="289">
        <f>+VLOOKUP(A9,MOYOBAMBA!$B$5:$R$44,6,FALSE)</f>
        <v>7</v>
      </c>
      <c r="D9" s="289">
        <f>+VLOOKUP(A9,MOYOBAMBA!$B$5:$R$44,13,FALSE)</f>
        <v>7</v>
      </c>
      <c r="E9" s="289">
        <f>+VLOOKUP(A9,MOYOBAMBA!$B$5:$R$44,14,FALSE)</f>
        <v>0</v>
      </c>
      <c r="F9" s="289">
        <f>+VLOOKUP(A9,MOYOBAMBA!$B$5:$R$44,15,FALSE)</f>
        <v>0</v>
      </c>
      <c r="G9" s="289">
        <f>+VLOOKUP(A9,MOYOBAMBA!$B$5:$R$44,16,FALSE)</f>
        <v>0</v>
      </c>
    </row>
    <row r="10" spans="1:7">
      <c r="A10" s="224" t="s">
        <v>3697</v>
      </c>
      <c r="B10" s="289">
        <f>+VLOOKUP(A10,MOYOBAMBA!$B$5:$R$44,5,FALSE)</f>
        <v>41</v>
      </c>
      <c r="C10" s="289">
        <f>+VLOOKUP(A10,MOYOBAMBA!$B$5:$R$44,6,FALSE)</f>
        <v>25</v>
      </c>
      <c r="D10" s="289">
        <f>+VLOOKUP(A10,MOYOBAMBA!$B$5:$R$44,13,FALSE)</f>
        <v>15</v>
      </c>
      <c r="E10" s="289">
        <f>+VLOOKUP(A10,MOYOBAMBA!$B$5:$R$44,14,FALSE)</f>
        <v>0</v>
      </c>
      <c r="F10" s="289">
        <f>+VLOOKUP(A10,MOYOBAMBA!$B$5:$R$44,15,FALSE)</f>
        <v>0</v>
      </c>
      <c r="G10" s="289">
        <f>+VLOOKUP(A10,MOYOBAMBA!$B$5:$R$44,16,FALSE)</f>
        <v>0</v>
      </c>
    </row>
    <row r="11" spans="1:7">
      <c r="A11" s="224" t="s">
        <v>3698</v>
      </c>
      <c r="B11" s="289">
        <f>+VLOOKUP(A11,MOYOBAMBA!$B$5:$R$44,5,FALSE)</f>
        <v>29</v>
      </c>
      <c r="C11" s="289">
        <f>+VLOOKUP(A11,MOYOBAMBA!$B$5:$R$44,6,FALSE)</f>
        <v>18</v>
      </c>
      <c r="D11" s="289">
        <f>+VLOOKUP(A11,MOYOBAMBA!$B$5:$R$44,13,FALSE)</f>
        <v>16</v>
      </c>
      <c r="E11" s="289">
        <f>+VLOOKUP(A11,MOYOBAMBA!$B$5:$R$44,14,FALSE)</f>
        <v>0</v>
      </c>
      <c r="F11" s="289">
        <f>+VLOOKUP(A11,MOYOBAMBA!$B$5:$R$44,15,FALSE)</f>
        <v>0</v>
      </c>
      <c r="G11" s="289">
        <f>+VLOOKUP(A11,MOYOBAMBA!$B$5:$R$44,16,FALSE)</f>
        <v>0</v>
      </c>
    </row>
    <row r="12" spans="1:7">
      <c r="A12" s="289" t="s">
        <v>3640</v>
      </c>
      <c r="B12" s="289">
        <f>+VLOOKUP(A12,MOYOBAMBA!$B$5:$R$44,5,FALSE)</f>
        <v>36</v>
      </c>
      <c r="C12" s="289">
        <f>+VLOOKUP(A12,MOYOBAMBA!$B$5:$R$44,6,FALSE)</f>
        <v>23</v>
      </c>
      <c r="D12" s="289">
        <f>+VLOOKUP(A12,MOYOBAMBA!$B$5:$R$44,13,FALSE)</f>
        <v>18</v>
      </c>
      <c r="E12" s="289">
        <f>+VLOOKUP(A12,MOYOBAMBA!$B$5:$R$44,14,FALSE)</f>
        <v>0</v>
      </c>
      <c r="F12" s="289">
        <f>+VLOOKUP(A12,MOYOBAMBA!$B$5:$R$44,15,FALSE)</f>
        <v>0</v>
      </c>
      <c r="G12" s="289">
        <f>+VLOOKUP(A12,MOYOBAMBA!$B$5:$R$44,16,FALSE)</f>
        <v>0</v>
      </c>
    </row>
    <row r="13" spans="1:7">
      <c r="A13" s="224" t="s">
        <v>3699</v>
      </c>
      <c r="B13" s="289">
        <f>+VLOOKUP(A13,MOYOBAMBA!$B$5:$R$44,5,FALSE)</f>
        <v>64</v>
      </c>
      <c r="C13" s="289">
        <f>+VLOOKUP(A13,MOYOBAMBA!$B$5:$R$44,6,FALSE)</f>
        <v>41</v>
      </c>
      <c r="D13" s="289">
        <f>+VLOOKUP(A13,MOYOBAMBA!$B$5:$R$44,13,FALSE)</f>
        <v>15</v>
      </c>
      <c r="E13" s="289">
        <f>+VLOOKUP(A13,MOYOBAMBA!$B$5:$R$44,14,FALSE)</f>
        <v>0</v>
      </c>
      <c r="F13" s="289">
        <f>+VLOOKUP(A13,MOYOBAMBA!$B$5:$R$44,15,FALSE)</f>
        <v>0</v>
      </c>
      <c r="G13" s="289">
        <f>+VLOOKUP(A13,MOYOBAMBA!$B$5:$R$44,16,FALSE)</f>
        <v>0</v>
      </c>
    </row>
    <row r="14" spans="1:7">
      <c r="A14" s="289" t="s">
        <v>3642</v>
      </c>
      <c r="B14" s="289">
        <f>+VLOOKUP(A14,MOYOBAMBA!$B$5:$R$44,5,FALSE)</f>
        <v>80</v>
      </c>
      <c r="C14" s="289">
        <f>+VLOOKUP(A14,MOYOBAMBA!$B$5:$R$44,6,FALSE)</f>
        <v>45</v>
      </c>
      <c r="D14" s="289">
        <f>+VLOOKUP(A14,MOYOBAMBA!$B$5:$R$44,13,FALSE)</f>
        <v>48</v>
      </c>
      <c r="E14" s="289">
        <f>+VLOOKUP(A14,MOYOBAMBA!$B$5:$R$44,14,FALSE)</f>
        <v>42</v>
      </c>
      <c r="F14" s="289">
        <f>+VLOOKUP(A14,MOYOBAMBA!$B$5:$R$44,15,FALSE)</f>
        <v>25</v>
      </c>
      <c r="G14" s="289">
        <f>+VLOOKUP(A14,MOYOBAMBA!$B$5:$R$44,16,FALSE)</f>
        <v>155</v>
      </c>
    </row>
    <row r="15" spans="1:7">
      <c r="A15" s="289" t="s">
        <v>3643</v>
      </c>
      <c r="B15" s="289">
        <f>+VLOOKUP(A15,MOYOBAMBA!$B$5:$R$44,5,FALSE)</f>
        <v>39</v>
      </c>
      <c r="C15" s="289">
        <f>+VLOOKUP(A15,MOYOBAMBA!$B$5:$R$44,6,FALSE)</f>
        <v>22</v>
      </c>
      <c r="D15" s="289">
        <f>+VLOOKUP(A15,MOYOBAMBA!$B$5:$R$44,13,FALSE)</f>
        <v>22</v>
      </c>
      <c r="E15" s="289">
        <f>+VLOOKUP(A15,MOYOBAMBA!$B$5:$R$44,14,FALSE)</f>
        <v>0</v>
      </c>
      <c r="F15" s="289">
        <f>+VLOOKUP(A15,MOYOBAMBA!$B$5:$R$44,15,FALSE)</f>
        <v>0</v>
      </c>
      <c r="G15" s="289">
        <f>+VLOOKUP(A15,MOYOBAMBA!$B$5:$R$44,16,FALSE)</f>
        <v>0</v>
      </c>
    </row>
    <row r="16" spans="1:7">
      <c r="A16" s="289" t="s">
        <v>3644</v>
      </c>
      <c r="B16" s="289">
        <f>+VLOOKUP(A16,MOYOBAMBA!$B$5:$R$44,5,FALSE)</f>
        <v>68</v>
      </c>
      <c r="C16" s="289">
        <f>+VLOOKUP(A16,MOYOBAMBA!$B$5:$R$44,6,FALSE)</f>
        <v>40</v>
      </c>
      <c r="D16" s="289">
        <f>+VLOOKUP(A16,MOYOBAMBA!$B$5:$R$44,13,FALSE)</f>
        <v>38</v>
      </c>
      <c r="E16" s="289">
        <f>+VLOOKUP(A16,MOYOBAMBA!$B$5:$R$44,14,FALSE)</f>
        <v>30</v>
      </c>
      <c r="F16" s="289">
        <f>+VLOOKUP(A16,MOYOBAMBA!$B$5:$R$44,15,FALSE)</f>
        <v>17</v>
      </c>
      <c r="G16" s="289">
        <f>+VLOOKUP(A16,MOYOBAMBA!$B$5:$R$44,16,FALSE)</f>
        <v>125</v>
      </c>
    </row>
    <row r="17" spans="1:7">
      <c r="A17" s="289" t="s">
        <v>3645</v>
      </c>
      <c r="B17" s="289">
        <f>+VLOOKUP(A17,MOYOBAMBA!$B$5:$R$44,5,FALSE)</f>
        <v>168</v>
      </c>
      <c r="C17" s="289">
        <f>+VLOOKUP(A17,MOYOBAMBA!$B$5:$R$44,6,FALSE)</f>
        <v>92</v>
      </c>
      <c r="D17" s="289">
        <f>+VLOOKUP(A17,MOYOBAMBA!$B$5:$R$44,13,FALSE)</f>
        <v>91</v>
      </c>
      <c r="E17" s="289">
        <f>+VLOOKUP(A17,MOYOBAMBA!$B$5:$R$44,14,FALSE)</f>
        <v>88</v>
      </c>
      <c r="F17" s="289">
        <f>+VLOOKUP(A17,MOYOBAMBA!$B$5:$R$44,15,FALSE)</f>
        <v>52</v>
      </c>
      <c r="G17" s="289">
        <f>+VLOOKUP(A17,MOYOBAMBA!$B$5:$R$44,16,FALSE)</f>
        <v>364</v>
      </c>
    </row>
    <row r="18" spans="1:7">
      <c r="A18" s="289" t="s">
        <v>3646</v>
      </c>
      <c r="B18" s="289">
        <f>+VLOOKUP(A18,MOYOBAMBA!$B$5:$R$44,5,FALSE)</f>
        <v>39</v>
      </c>
      <c r="C18" s="289">
        <f>+VLOOKUP(A18,MOYOBAMBA!$B$5:$R$44,6,FALSE)</f>
        <v>24</v>
      </c>
      <c r="D18" s="289">
        <f>+VLOOKUP(A18,MOYOBAMBA!$B$5:$R$44,13,FALSE)</f>
        <v>25</v>
      </c>
      <c r="E18" s="289">
        <f>+VLOOKUP(A18,MOYOBAMBA!$B$5:$R$44,14,FALSE)</f>
        <v>0</v>
      </c>
      <c r="F18" s="289">
        <f>+VLOOKUP(A18,MOYOBAMBA!$B$5:$R$44,15,FALSE)</f>
        <v>0</v>
      </c>
      <c r="G18" s="289">
        <f>+VLOOKUP(A18,MOYOBAMBA!$B$5:$R$44,16,FALSE)</f>
        <v>0</v>
      </c>
    </row>
    <row r="19" spans="1:7">
      <c r="A19" s="289" t="s">
        <v>3647</v>
      </c>
      <c r="B19" s="289">
        <f>+VLOOKUP(A19,MOYOBAMBA!$B$5:$R$44,5,FALSE)</f>
        <v>24</v>
      </c>
      <c r="C19" s="289">
        <f>+VLOOKUP(A19,MOYOBAMBA!$B$5:$R$44,6,FALSE)</f>
        <v>15</v>
      </c>
      <c r="D19" s="289">
        <f>+VLOOKUP(A19,MOYOBAMBA!$B$5:$R$44,13,FALSE)</f>
        <v>12</v>
      </c>
      <c r="E19" s="289">
        <f>+VLOOKUP(A19,MOYOBAMBA!$B$5:$R$44,14,FALSE)</f>
        <v>0</v>
      </c>
      <c r="F19" s="289">
        <f>+VLOOKUP(A19,MOYOBAMBA!$B$5:$R$44,15,FALSE)</f>
        <v>0</v>
      </c>
      <c r="G19" s="289">
        <f>+VLOOKUP(A19,MOYOBAMBA!$B$5:$R$44,16,FALSE)</f>
        <v>0</v>
      </c>
    </row>
    <row r="20" spans="1:7">
      <c r="A20" s="289" t="s">
        <v>3648</v>
      </c>
      <c r="B20" s="289">
        <f>+VLOOKUP(A20,MOYOBAMBA!$B$5:$R$44,5,FALSE)</f>
        <v>62</v>
      </c>
      <c r="C20" s="289">
        <f>+VLOOKUP(A20,MOYOBAMBA!$B$5:$R$44,6,FALSE)</f>
        <v>36</v>
      </c>
      <c r="D20" s="289">
        <f>+VLOOKUP(A20,MOYOBAMBA!$B$5:$R$44,13,FALSE)</f>
        <v>33</v>
      </c>
      <c r="E20" s="289">
        <f>+VLOOKUP(A20,MOYOBAMBA!$B$5:$R$44,14,FALSE)</f>
        <v>0</v>
      </c>
      <c r="F20" s="289">
        <f>+VLOOKUP(A20,MOYOBAMBA!$B$5:$R$44,15,FALSE)</f>
        <v>0</v>
      </c>
      <c r="G20" s="289">
        <f>+VLOOKUP(A20,MOYOBAMBA!$B$5:$R$44,16,FALSE)</f>
        <v>0</v>
      </c>
    </row>
    <row r="21" spans="1:7">
      <c r="A21" s="289" t="s">
        <v>3649</v>
      </c>
      <c r="B21" s="289">
        <f>+VLOOKUP(A21,MOYOBAMBA!$B$5:$R$44,5,FALSE)</f>
        <v>93</v>
      </c>
      <c r="C21" s="289">
        <f>+VLOOKUP(A21,MOYOBAMBA!$B$5:$R$44,6,FALSE)</f>
        <v>56</v>
      </c>
      <c r="D21" s="289">
        <f>+VLOOKUP(A21,MOYOBAMBA!$B$5:$R$44,13,FALSE)</f>
        <v>52</v>
      </c>
      <c r="E21" s="289">
        <f>+VLOOKUP(A21,MOYOBAMBA!$B$5:$R$44,14,FALSE)</f>
        <v>46</v>
      </c>
      <c r="F21" s="289">
        <f>+VLOOKUP(A21,MOYOBAMBA!$B$5:$R$44,15,FALSE)</f>
        <v>30</v>
      </c>
      <c r="G21" s="289">
        <f>+VLOOKUP(A21,MOYOBAMBA!$B$5:$R$44,16,FALSE)</f>
        <v>200</v>
      </c>
    </row>
    <row r="22" spans="1:7">
      <c r="A22" s="289" t="s">
        <v>3583</v>
      </c>
      <c r="B22" s="289">
        <f>+VLOOKUP(A22,MOYOBAMBA!$B$5:$R$44,5,FALSE)</f>
        <v>854</v>
      </c>
      <c r="C22" s="289">
        <f>+VLOOKUP(A22,MOYOBAMBA!$B$5:$R$44,6,FALSE)</f>
        <v>0</v>
      </c>
      <c r="D22" s="289">
        <f>+VLOOKUP(A22,MOYOBAMBA!$B$5:$R$44,13,FALSE)</f>
        <v>454</v>
      </c>
      <c r="E22" s="289">
        <f>+VLOOKUP(A22,MOYOBAMBA!$B$5:$R$44,14,FALSE)</f>
        <v>386</v>
      </c>
      <c r="F22" s="289">
        <f>+VLOOKUP(A22,MOYOBAMBA!$B$5:$R$44,15,FALSE)</f>
        <v>231</v>
      </c>
      <c r="G22" s="289">
        <f>+VLOOKUP(A22,MOYOBAMBA!$B$5:$R$44,16,FALSE)</f>
        <v>1802</v>
      </c>
    </row>
    <row r="23" spans="1:7">
      <c r="A23" s="289" t="s">
        <v>3650</v>
      </c>
      <c r="B23" s="289">
        <f>+VLOOKUP(A23,MOYOBAMBA!$B$5:$R$44,5,FALSE)</f>
        <v>51</v>
      </c>
      <c r="C23" s="289">
        <f>+VLOOKUP(A23,MOYOBAMBA!$B$5:$R$44,6,FALSE)</f>
        <v>30</v>
      </c>
      <c r="D23" s="289">
        <f>+VLOOKUP(A23,MOYOBAMBA!$B$5:$R$44,13,FALSE)</f>
        <v>26</v>
      </c>
      <c r="E23" s="289">
        <f>+VLOOKUP(A23,MOYOBAMBA!$B$5:$R$44,14,FALSE)</f>
        <v>0</v>
      </c>
      <c r="F23" s="289">
        <f>+VLOOKUP(A23,MOYOBAMBA!$B$5:$R$44,15,FALSE)</f>
        <v>0</v>
      </c>
      <c r="G23" s="289">
        <f>+VLOOKUP(A23,MOYOBAMBA!$B$5:$R$44,16,FALSE)</f>
        <v>0</v>
      </c>
    </row>
    <row r="24" spans="1:7">
      <c r="A24" s="224" t="s">
        <v>3696</v>
      </c>
      <c r="B24" s="289">
        <f>+VLOOKUP(A24,MOYOBAMBA!$B$5:$R$44,5,FALSE)</f>
        <v>80</v>
      </c>
      <c r="C24" s="289">
        <f>+VLOOKUP(A24,MOYOBAMBA!$B$5:$R$44,6,FALSE)</f>
        <v>49</v>
      </c>
      <c r="D24" s="289">
        <f>+VLOOKUP(A24,MOYOBAMBA!$B$5:$R$44,13,FALSE)</f>
        <v>38</v>
      </c>
      <c r="E24" s="289">
        <f>+VLOOKUP(A24,MOYOBAMBA!$B$5:$R$44,14,FALSE)</f>
        <v>0</v>
      </c>
      <c r="F24" s="289">
        <f>+VLOOKUP(A24,MOYOBAMBA!$B$5:$R$44,15,FALSE)</f>
        <v>0</v>
      </c>
      <c r="G24" s="289">
        <f>+VLOOKUP(A24,MOYOBAMBA!$B$5:$R$44,16,FALSE)</f>
        <v>0</v>
      </c>
    </row>
    <row r="25" spans="1:7">
      <c r="A25" s="289" t="s">
        <v>3652</v>
      </c>
      <c r="B25" s="289">
        <f>+VLOOKUP(A25,MOYOBAMBA!$B$5:$R$44,5,FALSE)</f>
        <v>66</v>
      </c>
      <c r="C25" s="289">
        <f>+VLOOKUP(A25,MOYOBAMBA!$B$5:$R$44,6,FALSE)</f>
        <v>41</v>
      </c>
      <c r="D25" s="289">
        <f>+VLOOKUP(A25,MOYOBAMBA!$B$5:$R$44,13,FALSE)</f>
        <v>33</v>
      </c>
      <c r="E25" s="289">
        <f>+VLOOKUP(A25,MOYOBAMBA!$B$5:$R$44,14,FALSE)</f>
        <v>0</v>
      </c>
      <c r="F25" s="289">
        <f>+VLOOKUP(A25,MOYOBAMBA!$B$5:$R$44,15,FALSE)</f>
        <v>0</v>
      </c>
      <c r="G25" s="289">
        <f>+VLOOKUP(A25,MOYOBAMBA!$B$5:$R$44,16,FALSE)</f>
        <v>0</v>
      </c>
    </row>
    <row r="26" spans="1:7">
      <c r="A26" s="289" t="s">
        <v>3653</v>
      </c>
      <c r="B26" s="289">
        <f>+VLOOKUP(A26,MOYOBAMBA!$B$5:$R$44,5,FALSE)</f>
        <v>95</v>
      </c>
      <c r="C26" s="289">
        <f>+VLOOKUP(A26,MOYOBAMBA!$B$5:$R$44,6,FALSE)</f>
        <v>54</v>
      </c>
      <c r="D26" s="289">
        <f>+VLOOKUP(A26,MOYOBAMBA!$B$5:$R$44,13,FALSE)</f>
        <v>54</v>
      </c>
      <c r="E26" s="289">
        <f>+VLOOKUP(A26,MOYOBAMBA!$B$5:$R$44,14,FALSE)</f>
        <v>0</v>
      </c>
      <c r="F26" s="289">
        <f>+VLOOKUP(A26,MOYOBAMBA!$B$5:$R$44,15,FALSE)</f>
        <v>0</v>
      </c>
      <c r="G26" s="289">
        <f>+VLOOKUP(A26,MOYOBAMBA!$B$5:$R$44,16,FALSE)</f>
        <v>175</v>
      </c>
    </row>
    <row r="27" spans="1:7">
      <c r="A27" s="289" t="s">
        <v>3582</v>
      </c>
      <c r="B27" s="289">
        <f>+VLOOKUP(A27,MOYOBAMBA!$B$5:$R$44,5,FALSE)</f>
        <v>339</v>
      </c>
      <c r="C27" s="289">
        <f>+VLOOKUP(A27,MOYOBAMBA!$B$5:$R$44,6,FALSE)</f>
        <v>0</v>
      </c>
      <c r="D27" s="289">
        <f>+VLOOKUP(A27,MOYOBAMBA!$B$5:$R$44,13,FALSE)</f>
        <v>181</v>
      </c>
      <c r="E27" s="289">
        <f>+VLOOKUP(A27,MOYOBAMBA!$B$5:$R$44,14,FALSE)</f>
        <v>175</v>
      </c>
      <c r="F27" s="289">
        <f>+VLOOKUP(A27,MOYOBAMBA!$B$5:$R$44,15,FALSE)</f>
        <v>110</v>
      </c>
      <c r="G27" s="289">
        <f>+VLOOKUP(A27,MOYOBAMBA!$B$5:$R$44,16,FALSE)</f>
        <v>797</v>
      </c>
    </row>
    <row r="28" spans="1:7">
      <c r="A28" s="289" t="s">
        <v>3654</v>
      </c>
      <c r="B28" s="289">
        <f>+VLOOKUP(A28,MOYOBAMBA!$B$5:$R$44,5,FALSE)</f>
        <v>43</v>
      </c>
      <c r="C28" s="289">
        <f>+VLOOKUP(A28,MOYOBAMBA!$B$5:$R$44,6,FALSE)</f>
        <v>30</v>
      </c>
      <c r="D28" s="289">
        <f>+VLOOKUP(A28,MOYOBAMBA!$B$5:$R$44,13,FALSE)</f>
        <v>22</v>
      </c>
      <c r="E28" s="289">
        <f>+VLOOKUP(A28,MOYOBAMBA!$B$5:$R$44,14,FALSE)</f>
        <v>0</v>
      </c>
      <c r="F28" s="289">
        <f>+VLOOKUP(A28,MOYOBAMBA!$B$5:$R$44,15,FALSE)</f>
        <v>0</v>
      </c>
      <c r="G28" s="289">
        <f>+VLOOKUP(A28,MOYOBAMBA!$B$5:$R$44,16,FALSE)</f>
        <v>0</v>
      </c>
    </row>
    <row r="29" spans="1:7">
      <c r="A29" s="289" t="s">
        <v>3655</v>
      </c>
      <c r="B29" s="289">
        <f>+VLOOKUP(A29,MOYOBAMBA!$B$5:$R$44,5,FALSE)</f>
        <v>103</v>
      </c>
      <c r="C29" s="289">
        <f>+VLOOKUP(A29,MOYOBAMBA!$B$5:$R$44,6,FALSE)</f>
        <v>60</v>
      </c>
      <c r="D29" s="289">
        <f>+VLOOKUP(A29,MOYOBAMBA!$B$5:$R$44,13,FALSE)</f>
        <v>59</v>
      </c>
      <c r="E29" s="289">
        <f>+VLOOKUP(A29,MOYOBAMBA!$B$5:$R$44,14,FALSE)</f>
        <v>0</v>
      </c>
      <c r="F29" s="289">
        <f>+VLOOKUP(A29,MOYOBAMBA!$B$5:$R$44,15,FALSE)</f>
        <v>0</v>
      </c>
      <c r="G29" s="289">
        <f>+VLOOKUP(A29,MOYOBAMBA!$B$5:$R$44,16,FALSE)</f>
        <v>193</v>
      </c>
    </row>
    <row r="30" spans="1:7">
      <c r="A30" s="224" t="s">
        <v>3705</v>
      </c>
      <c r="B30" s="289">
        <f>+VLOOKUP(A30,MOYOBAMBA!$B$5:$R$44,5,FALSE)</f>
        <v>54</v>
      </c>
      <c r="C30" s="289">
        <f>+VLOOKUP(A30,MOYOBAMBA!$B$5:$R$44,6,FALSE)</f>
        <v>33</v>
      </c>
      <c r="D30" s="289">
        <f>+VLOOKUP(A30,MOYOBAMBA!$B$5:$R$44,13,FALSE)</f>
        <v>30</v>
      </c>
      <c r="E30" s="289">
        <f>+VLOOKUP(A30,MOYOBAMBA!$B$5:$R$44,14,FALSE)</f>
        <v>0</v>
      </c>
      <c r="F30" s="289">
        <f>+VLOOKUP(A30,MOYOBAMBA!$B$5:$R$44,15,FALSE)</f>
        <v>0</v>
      </c>
      <c r="G30" s="289">
        <f>+VLOOKUP(A30,MOYOBAMBA!$B$5:$R$44,16,FALSE)</f>
        <v>108</v>
      </c>
    </row>
    <row r="31" spans="1:7">
      <c r="A31" s="289" t="s">
        <v>3657</v>
      </c>
      <c r="B31" s="289">
        <f>+VLOOKUP(A31,MOYOBAMBA!$B$5:$R$44,5,FALSE)</f>
        <v>66</v>
      </c>
      <c r="C31" s="289">
        <f>+VLOOKUP(A31,MOYOBAMBA!$B$5:$R$44,6,FALSE)</f>
        <v>39</v>
      </c>
      <c r="D31" s="289">
        <f>+VLOOKUP(A31,MOYOBAMBA!$B$5:$R$44,13,FALSE)</f>
        <v>34</v>
      </c>
      <c r="E31" s="289">
        <f>+VLOOKUP(A31,MOYOBAMBA!$B$5:$R$44,14,FALSE)</f>
        <v>0</v>
      </c>
      <c r="F31" s="289">
        <f>+VLOOKUP(A31,MOYOBAMBA!$B$5:$R$44,15,FALSE)</f>
        <v>0</v>
      </c>
      <c r="G31" s="289">
        <f>+VLOOKUP(A31,MOYOBAMBA!$B$5:$R$44,16,FALSE)</f>
        <v>0</v>
      </c>
    </row>
    <row r="32" spans="1:7">
      <c r="A32" s="224" t="s">
        <v>3690</v>
      </c>
      <c r="B32" s="289">
        <f>+VLOOKUP(A32,MOYOBAMBA!$B$5:$R$44,5,FALSE)</f>
        <v>0</v>
      </c>
      <c r="C32" s="289">
        <f>+VLOOKUP(A32,MOYOBAMBA!$B$5:$R$44,6,FALSE)</f>
        <v>0</v>
      </c>
      <c r="D32" s="289">
        <f>+VLOOKUP(A32,MOYOBAMBA!$B$5:$R$44,13,FALSE)</f>
        <v>0</v>
      </c>
      <c r="E32" s="289">
        <f>+VLOOKUP(A32,MOYOBAMBA!$B$5:$R$44,14,FALSE)</f>
        <v>0</v>
      </c>
      <c r="F32" s="289">
        <f>+VLOOKUP(A32,MOYOBAMBA!$B$5:$R$44,15,FALSE)</f>
        <v>0</v>
      </c>
      <c r="G32" s="289">
        <f>+VLOOKUP(A32,MOYOBAMBA!$B$5:$R$44,16,FALSE)</f>
        <v>0</v>
      </c>
    </row>
    <row r="33" spans="1:7">
      <c r="A33" s="289" t="s">
        <v>3658</v>
      </c>
      <c r="B33" s="289">
        <f>+VLOOKUP(A33,MOYOBAMBA!$B$5:$R$44,5,FALSE)</f>
        <v>377</v>
      </c>
      <c r="C33" s="289">
        <f>+VLOOKUP(A33,MOYOBAMBA!$B$5:$R$44,6,FALSE)</f>
        <v>220</v>
      </c>
      <c r="D33" s="289">
        <f>+VLOOKUP(A33,MOYOBAMBA!$B$5:$R$44,13,FALSE)</f>
        <v>194</v>
      </c>
      <c r="E33" s="289">
        <f>+VLOOKUP(A33,MOYOBAMBA!$B$5:$R$44,14,FALSE)</f>
        <v>181</v>
      </c>
      <c r="F33" s="289">
        <f>+VLOOKUP(A33,MOYOBAMBA!$B$5:$R$44,15,FALSE)</f>
        <v>113</v>
      </c>
      <c r="G33" s="289">
        <f>+VLOOKUP(A33,MOYOBAMBA!$B$5:$R$44,16,FALSE)</f>
        <v>877</v>
      </c>
    </row>
    <row r="34" spans="1:7">
      <c r="A34" s="224" t="s">
        <v>3703</v>
      </c>
      <c r="B34" s="289">
        <f>+VLOOKUP(A34,MOYOBAMBA!$B$5:$R$44,5,FALSE)</f>
        <v>39</v>
      </c>
      <c r="C34" s="289">
        <f>+VLOOKUP(A34,MOYOBAMBA!$B$5:$R$44,6,FALSE)</f>
        <v>24</v>
      </c>
      <c r="D34" s="289">
        <f>+VLOOKUP(A34,MOYOBAMBA!$B$5:$R$44,13,FALSE)</f>
        <v>19</v>
      </c>
      <c r="E34" s="289">
        <f>+VLOOKUP(A34,MOYOBAMBA!$B$5:$R$44,14,FALSE)</f>
        <v>0</v>
      </c>
      <c r="F34" s="289">
        <f>+VLOOKUP(A34,MOYOBAMBA!$B$5:$R$44,15,FALSE)</f>
        <v>0</v>
      </c>
      <c r="G34" s="289">
        <f>+VLOOKUP(A34,MOYOBAMBA!$B$5:$R$44,16,FALSE)</f>
        <v>0</v>
      </c>
    </row>
    <row r="35" spans="1:7">
      <c r="A35" s="224" t="s">
        <v>3704</v>
      </c>
      <c r="B35" s="289">
        <f>+VLOOKUP(A35,MOYOBAMBA!$B$5:$R$44,5,FALSE)</f>
        <v>38</v>
      </c>
      <c r="C35" s="289">
        <f>+VLOOKUP(A35,MOYOBAMBA!$B$5:$R$44,6,FALSE)</f>
        <v>24</v>
      </c>
      <c r="D35" s="289">
        <f>+VLOOKUP(A35,MOYOBAMBA!$B$5:$R$44,13,FALSE)</f>
        <v>19</v>
      </c>
      <c r="E35" s="289">
        <f>+VLOOKUP(A35,MOYOBAMBA!$B$5:$R$44,14,FALSE)</f>
        <v>0</v>
      </c>
      <c r="F35" s="289">
        <f>+VLOOKUP(A35,MOYOBAMBA!$B$5:$R$44,15,FALSE)</f>
        <v>0</v>
      </c>
      <c r="G35" s="289">
        <f>+VLOOKUP(A35,MOYOBAMBA!$B$5:$R$44,16,FALSE)</f>
        <v>0</v>
      </c>
    </row>
    <row r="36" spans="1:7">
      <c r="A36" s="289" t="s">
        <v>3661</v>
      </c>
      <c r="B36" s="289">
        <f>+VLOOKUP(A36,MOYOBAMBA!$B$5:$R$44,5,FALSE)</f>
        <v>193</v>
      </c>
      <c r="C36" s="289">
        <f>+VLOOKUP(A36,MOYOBAMBA!$B$5:$R$44,6,FALSE)</f>
        <v>0</v>
      </c>
      <c r="D36" s="289">
        <f>+VLOOKUP(A36,MOYOBAMBA!$B$5:$R$44,13,FALSE)</f>
        <v>106</v>
      </c>
      <c r="E36" s="289">
        <f>+VLOOKUP(A36,MOYOBAMBA!$B$5:$R$44,14,FALSE)</f>
        <v>93</v>
      </c>
      <c r="F36" s="289">
        <f>+VLOOKUP(A36,MOYOBAMBA!$B$5:$R$44,15,FALSE)</f>
        <v>54</v>
      </c>
      <c r="G36" s="289">
        <f>+VLOOKUP(A36,MOYOBAMBA!$B$5:$R$44,16,FALSE)</f>
        <v>390</v>
      </c>
    </row>
    <row r="37" spans="1:7">
      <c r="A37" s="289" t="s">
        <v>3662</v>
      </c>
      <c r="B37" s="289">
        <f>+VLOOKUP(A37,MOYOBAMBA!$B$5:$R$44,5,FALSE)</f>
        <v>17</v>
      </c>
      <c r="C37" s="289">
        <f>+VLOOKUP(A37,MOYOBAMBA!$B$5:$R$44,6,FALSE)</f>
        <v>10</v>
      </c>
      <c r="D37" s="289">
        <f>+VLOOKUP(A37,MOYOBAMBA!$B$5:$R$44,13,FALSE)</f>
        <v>11</v>
      </c>
      <c r="E37" s="289">
        <f>+VLOOKUP(A37,MOYOBAMBA!$B$5:$R$44,14,FALSE)</f>
        <v>0</v>
      </c>
      <c r="F37" s="289">
        <f>+VLOOKUP(A37,MOYOBAMBA!$B$5:$R$44,15,FALSE)</f>
        <v>0</v>
      </c>
      <c r="G37" s="289">
        <f>+VLOOKUP(A37,MOYOBAMBA!$B$5:$R$44,16,FALSE)</f>
        <v>0</v>
      </c>
    </row>
    <row r="38" spans="1:7">
      <c r="A38" s="224" t="s">
        <v>3702</v>
      </c>
      <c r="B38" s="289">
        <f>+VLOOKUP(A38,MOYOBAMBA!$B$5:$R$44,5,FALSE)</f>
        <v>22</v>
      </c>
      <c r="C38" s="289">
        <f>+VLOOKUP(A38,MOYOBAMBA!$B$5:$R$44,6,FALSE)</f>
        <v>15</v>
      </c>
      <c r="D38" s="289">
        <f>+VLOOKUP(A38,MOYOBAMBA!$B$5:$R$44,13,FALSE)</f>
        <v>12</v>
      </c>
      <c r="E38" s="289">
        <f>+VLOOKUP(A38,MOYOBAMBA!$B$5:$R$44,14,FALSE)</f>
        <v>0</v>
      </c>
      <c r="F38" s="289">
        <f>+VLOOKUP(A38,MOYOBAMBA!$B$5:$R$44,15,FALSE)</f>
        <v>0</v>
      </c>
      <c r="G38" s="289">
        <f>+VLOOKUP(A38,MOYOBAMBA!$B$5:$R$44,16,FALSE)</f>
        <v>0</v>
      </c>
    </row>
    <row r="39" spans="1:7">
      <c r="A39" s="224" t="s">
        <v>3701</v>
      </c>
      <c r="B39" s="289">
        <f>+VLOOKUP(A39,MOYOBAMBA!$B$5:$R$44,5,FALSE)</f>
        <v>11</v>
      </c>
      <c r="C39" s="289">
        <f>+VLOOKUP(A39,MOYOBAMBA!$B$5:$R$44,6,FALSE)</f>
        <v>6</v>
      </c>
      <c r="D39" s="289">
        <f>+VLOOKUP(A39,MOYOBAMBA!$B$5:$R$44,13,FALSE)</f>
        <v>6</v>
      </c>
      <c r="E39" s="289">
        <f>+VLOOKUP(A39,MOYOBAMBA!$B$5:$R$44,14,FALSE)</f>
        <v>0</v>
      </c>
      <c r="F39" s="289">
        <f>+VLOOKUP(A39,MOYOBAMBA!$B$5:$R$44,15,FALSE)</f>
        <v>0</v>
      </c>
      <c r="G39" s="289">
        <f>+VLOOKUP(A39,MOYOBAMBA!$B$5:$R$44,16,FALSE)</f>
        <v>0</v>
      </c>
    </row>
    <row r="40" spans="1:7">
      <c r="A40" s="224" t="s">
        <v>3707</v>
      </c>
      <c r="B40" s="289">
        <f>+VLOOKUP(A40,MOYOBAMBA!$B$5:$R$44,5,FALSE)</f>
        <v>145</v>
      </c>
      <c r="C40" s="289">
        <f>+VLOOKUP(A40,MOYOBAMBA!$B$5:$R$44,6,FALSE)</f>
        <v>90</v>
      </c>
      <c r="D40" s="289">
        <f>+VLOOKUP(A40,MOYOBAMBA!$B$5:$R$44,13,FALSE)</f>
        <v>67</v>
      </c>
      <c r="E40" s="289">
        <f>+VLOOKUP(A40,MOYOBAMBA!$B$5:$R$44,14,FALSE)</f>
        <v>52</v>
      </c>
      <c r="F40" s="289">
        <f>+VLOOKUP(A40,MOYOBAMBA!$B$5:$R$44,15,FALSE)</f>
        <v>30</v>
      </c>
      <c r="G40" s="289">
        <f>+VLOOKUP(A40,MOYOBAMBA!$B$5:$R$44,16,FALSE)</f>
        <v>271</v>
      </c>
    </row>
    <row r="41" spans="1:7">
      <c r="A41" s="289" t="s">
        <v>3666</v>
      </c>
      <c r="B41" s="289">
        <f>+VLOOKUP(A41,MOYOBAMBA!$B$5:$R$44,5,FALSE)</f>
        <v>32</v>
      </c>
      <c r="C41" s="289">
        <f>+VLOOKUP(A41,MOYOBAMBA!$B$5:$R$44,6,FALSE)</f>
        <v>14</v>
      </c>
      <c r="D41" s="289">
        <f>+VLOOKUP(A41,MOYOBAMBA!$B$5:$R$44,13,FALSE)</f>
        <v>22</v>
      </c>
      <c r="E41" s="289">
        <f>+VLOOKUP(A41,MOYOBAMBA!$B$5:$R$44,14,FALSE)</f>
        <v>0</v>
      </c>
      <c r="F41" s="289">
        <f>+VLOOKUP(A41,MOYOBAMBA!$B$5:$R$44,15,FALSE)</f>
        <v>0</v>
      </c>
      <c r="G41" s="289">
        <f>+VLOOKUP(A41,MOYOBAMBA!$B$5:$R$44,16,FALSE)</f>
        <v>0</v>
      </c>
    </row>
    <row r="42" spans="1:7">
      <c r="A42" s="289" t="s">
        <v>3667</v>
      </c>
      <c r="B42" s="289">
        <f>+VLOOKUP(A42,MOYOBAMBA!$B$5:$R$44,5,FALSE)</f>
        <v>21</v>
      </c>
      <c r="C42" s="289">
        <f>+VLOOKUP(A42,MOYOBAMBA!$B$5:$R$44,6,FALSE)</f>
        <v>10</v>
      </c>
      <c r="D42" s="289">
        <f>+VLOOKUP(A42,MOYOBAMBA!$B$5:$R$44,13,FALSE)</f>
        <v>7</v>
      </c>
      <c r="E42" s="289">
        <f>+VLOOKUP(A42,MOYOBAMBA!$B$5:$R$44,14,FALSE)</f>
        <v>0</v>
      </c>
      <c r="F42" s="289">
        <f>+VLOOKUP(A42,MOYOBAMBA!$B$5:$R$44,15,FALSE)</f>
        <v>0</v>
      </c>
      <c r="G42" s="289">
        <f>+VLOOKUP(A42,MOYOBAMBA!$B$5:$R$44,16,FALSE)</f>
        <v>0</v>
      </c>
    </row>
    <row r="43" spans="1:7">
      <c r="A43" s="224" t="s">
        <v>3700</v>
      </c>
      <c r="B43" s="289">
        <f>+VLOOKUP(A43,MOYOBAMBA!$B$5:$R$44,5,FALSE)</f>
        <v>28</v>
      </c>
      <c r="C43" s="289">
        <f>+VLOOKUP(A43,MOYOBAMBA!$B$5:$R$44,6,FALSE)</f>
        <v>19</v>
      </c>
      <c r="D43" s="289">
        <f>+VLOOKUP(A43,MOYOBAMBA!$B$5:$R$44,13,FALSE)</f>
        <v>11</v>
      </c>
      <c r="E43" s="289">
        <f>+VLOOKUP(A43,MOYOBAMBA!$B$5:$R$44,14,FALSE)</f>
        <v>0</v>
      </c>
      <c r="F43" s="289">
        <f>+VLOOKUP(A43,MOYOBAMBA!$B$5:$R$44,15,FALSE)</f>
        <v>0</v>
      </c>
      <c r="G43" s="289">
        <f>+VLOOKUP(A43,MOYOBAMBA!$B$5:$R$44,16,FALSE)</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1000"/>
  <sheetViews>
    <sheetView topLeftCell="A25" workbookViewId="0">
      <selection activeCell="A27" sqref="A17:A34"/>
    </sheetView>
  </sheetViews>
  <sheetFormatPr baseColWidth="10" defaultColWidth="12.625" defaultRowHeight="15" customHeight="1"/>
  <cols>
    <col min="2" max="2" width="155.125" customWidth="1"/>
  </cols>
  <sheetData>
    <row r="1" spans="1:4">
      <c r="A1" s="44" t="s">
        <v>3181</v>
      </c>
      <c r="B1" s="45" t="s">
        <v>258</v>
      </c>
      <c r="C1" s="46">
        <v>2021</v>
      </c>
      <c r="D1" s="46" t="s">
        <v>3174</v>
      </c>
    </row>
    <row r="2" spans="1:4" ht="15" customHeight="1">
      <c r="A2" s="329" t="s">
        <v>3</v>
      </c>
      <c r="B2" s="47" t="s">
        <v>3176</v>
      </c>
      <c r="C2" s="48">
        <v>0</v>
      </c>
      <c r="D2" s="49"/>
    </row>
    <row r="3" spans="1:4" ht="15" customHeight="1">
      <c r="A3" s="327"/>
      <c r="B3" s="47" t="s">
        <v>4</v>
      </c>
      <c r="C3" s="48">
        <v>2</v>
      </c>
      <c r="D3" s="50" t="s">
        <v>3182</v>
      </c>
    </row>
    <row r="4" spans="1:4" ht="15" customHeight="1">
      <c r="A4" s="327"/>
      <c r="B4" s="47" t="s">
        <v>6</v>
      </c>
      <c r="C4" s="48" t="s">
        <v>3175</v>
      </c>
      <c r="D4" s="50" t="s">
        <v>3182</v>
      </c>
    </row>
    <row r="5" spans="1:4" ht="15" customHeight="1">
      <c r="A5" s="327"/>
      <c r="B5" s="47" t="s">
        <v>9</v>
      </c>
      <c r="C5" s="48">
        <v>0</v>
      </c>
      <c r="D5" s="49"/>
    </row>
    <row r="6" spans="1:4" ht="15" customHeight="1">
      <c r="A6" s="327"/>
      <c r="B6" s="47" t="s">
        <v>11</v>
      </c>
      <c r="C6" s="48">
        <v>2</v>
      </c>
      <c r="D6" s="50" t="s">
        <v>3182</v>
      </c>
    </row>
    <row r="7" spans="1:4" ht="15" customHeight="1">
      <c r="A7" s="327"/>
      <c r="B7" s="47" t="s">
        <v>14</v>
      </c>
      <c r="C7" s="48">
        <v>1</v>
      </c>
      <c r="D7" s="50" t="s">
        <v>3182</v>
      </c>
    </row>
    <row r="8" spans="1:4" ht="15" customHeight="1">
      <c r="A8" s="327"/>
      <c r="B8" s="47" t="s">
        <v>16</v>
      </c>
      <c r="C8" s="48">
        <v>1</v>
      </c>
      <c r="D8" s="50" t="s">
        <v>3182</v>
      </c>
    </row>
    <row r="9" spans="1:4" ht="15" customHeight="1">
      <c r="A9" s="327"/>
      <c r="B9" s="47" t="s">
        <v>18</v>
      </c>
      <c r="C9" s="48">
        <v>1</v>
      </c>
      <c r="D9" s="50" t="s">
        <v>3182</v>
      </c>
    </row>
    <row r="10" spans="1:4" ht="15" customHeight="1">
      <c r="A10" s="327"/>
      <c r="B10" s="47" t="s">
        <v>20</v>
      </c>
      <c r="C10" s="48">
        <v>1</v>
      </c>
      <c r="D10" s="50" t="s">
        <v>3182</v>
      </c>
    </row>
    <row r="11" spans="1:4" ht="15" customHeight="1">
      <c r="A11" s="327"/>
      <c r="B11" s="47" t="s">
        <v>22</v>
      </c>
      <c r="C11" s="48">
        <v>1</v>
      </c>
      <c r="D11" s="50" t="s">
        <v>3182</v>
      </c>
    </row>
    <row r="12" spans="1:4" ht="15" customHeight="1">
      <c r="A12" s="327"/>
      <c r="B12" s="47" t="s">
        <v>24</v>
      </c>
      <c r="C12" s="48" t="s">
        <v>3175</v>
      </c>
      <c r="D12" s="50" t="s">
        <v>3182</v>
      </c>
    </row>
    <row r="13" spans="1:4" ht="15" customHeight="1">
      <c r="A13" s="327"/>
      <c r="B13" s="47" t="s">
        <v>26</v>
      </c>
      <c r="C13" s="48" t="s">
        <v>3175</v>
      </c>
      <c r="D13" s="50" t="s">
        <v>3182</v>
      </c>
    </row>
    <row r="14" spans="1:4" ht="15" customHeight="1">
      <c r="A14" s="327"/>
      <c r="B14" s="47" t="s">
        <v>28</v>
      </c>
      <c r="C14" s="48">
        <v>1</v>
      </c>
      <c r="D14" s="50" t="s">
        <v>3182</v>
      </c>
    </row>
    <row r="15" spans="1:4" ht="15" customHeight="1">
      <c r="A15" s="327"/>
      <c r="B15" s="47" t="s">
        <v>30</v>
      </c>
      <c r="C15" s="48">
        <v>1</v>
      </c>
      <c r="D15" s="50" t="s">
        <v>3182</v>
      </c>
    </row>
    <row r="16" spans="1:4" ht="15" customHeight="1">
      <c r="A16" s="328"/>
      <c r="B16" s="47" t="s">
        <v>32</v>
      </c>
      <c r="C16" s="48">
        <v>1</v>
      </c>
      <c r="D16" s="50" t="s">
        <v>3182</v>
      </c>
    </row>
    <row r="17" spans="1:4" ht="15" customHeight="1">
      <c r="A17" s="326" t="s">
        <v>34</v>
      </c>
      <c r="B17" s="51" t="s">
        <v>3176</v>
      </c>
      <c r="C17" s="52">
        <v>0</v>
      </c>
      <c r="D17" s="53"/>
    </row>
    <row r="18" spans="1:4" ht="15" customHeight="1">
      <c r="A18" s="327"/>
      <c r="B18" s="51" t="s">
        <v>35</v>
      </c>
      <c r="C18" s="52">
        <v>0</v>
      </c>
      <c r="D18" s="53"/>
    </row>
    <row r="19" spans="1:4" ht="15" customHeight="1">
      <c r="A19" s="327"/>
      <c r="B19" s="51" t="s">
        <v>37</v>
      </c>
      <c r="C19" s="52" t="s">
        <v>3175</v>
      </c>
      <c r="D19" s="53" t="s">
        <v>3182</v>
      </c>
    </row>
    <row r="20" spans="1:4" ht="15" customHeight="1">
      <c r="A20" s="327"/>
      <c r="B20" s="51" t="s">
        <v>39</v>
      </c>
      <c r="C20" s="52">
        <v>1</v>
      </c>
      <c r="D20" s="53" t="s">
        <v>3182</v>
      </c>
    </row>
    <row r="21" spans="1:4" ht="15" customHeight="1">
      <c r="A21" s="327"/>
      <c r="B21" s="51" t="s">
        <v>41</v>
      </c>
      <c r="C21" s="52">
        <v>1</v>
      </c>
      <c r="D21" s="53" t="s">
        <v>3182</v>
      </c>
    </row>
    <row r="22" spans="1:4" ht="15" customHeight="1">
      <c r="A22" s="327"/>
      <c r="B22" s="51" t="s">
        <v>43</v>
      </c>
      <c r="C22" s="52" t="s">
        <v>3175</v>
      </c>
      <c r="D22" s="53" t="s">
        <v>3182</v>
      </c>
    </row>
    <row r="23" spans="1:4" ht="15" customHeight="1">
      <c r="A23" s="327"/>
      <c r="B23" s="51" t="s">
        <v>45</v>
      </c>
      <c r="C23" s="52"/>
      <c r="D23" s="53"/>
    </row>
    <row r="24" spans="1:4" ht="15" customHeight="1">
      <c r="A24" s="327"/>
      <c r="B24" s="51" t="s">
        <v>47</v>
      </c>
      <c r="C24" s="52" t="s">
        <v>3175</v>
      </c>
      <c r="D24" s="53" t="s">
        <v>3182</v>
      </c>
    </row>
    <row r="25" spans="1:4" ht="15" customHeight="1">
      <c r="A25" s="327"/>
      <c r="B25" s="51" t="s">
        <v>49</v>
      </c>
      <c r="C25" s="52"/>
      <c r="D25" s="53"/>
    </row>
    <row r="26" spans="1:4" ht="15" customHeight="1">
      <c r="A26" s="327"/>
      <c r="B26" s="51" t="s">
        <v>51</v>
      </c>
      <c r="C26" s="52" t="s">
        <v>3175</v>
      </c>
      <c r="D26" s="53" t="s">
        <v>3182</v>
      </c>
    </row>
    <row r="27" spans="1:4" ht="15" customHeight="1">
      <c r="A27" s="327"/>
      <c r="B27" s="51" t="s">
        <v>53</v>
      </c>
      <c r="C27" s="52"/>
      <c r="D27" s="53"/>
    </row>
    <row r="28" spans="1:4" ht="15" customHeight="1">
      <c r="A28" s="327"/>
      <c r="B28" s="51" t="s">
        <v>55</v>
      </c>
      <c r="C28" s="52"/>
      <c r="D28" s="53"/>
    </row>
    <row r="29" spans="1:4" ht="14.25">
      <c r="A29" s="327"/>
      <c r="B29" s="51" t="s">
        <v>57</v>
      </c>
      <c r="C29" s="52"/>
      <c r="D29" s="53"/>
    </row>
    <row r="30" spans="1:4" ht="14.25">
      <c r="A30" s="327"/>
      <c r="B30" s="51" t="s">
        <v>59</v>
      </c>
      <c r="C30" s="52"/>
      <c r="D30" s="53"/>
    </row>
    <row r="31" spans="1:4" ht="14.25">
      <c r="A31" s="327"/>
      <c r="B31" s="51" t="s">
        <v>61</v>
      </c>
      <c r="C31" s="52">
        <v>1</v>
      </c>
      <c r="D31" s="53" t="s">
        <v>3182</v>
      </c>
    </row>
    <row r="32" spans="1:4" ht="14.25">
      <c r="A32" s="327"/>
      <c r="B32" s="51" t="s">
        <v>63</v>
      </c>
      <c r="C32" s="52"/>
      <c r="D32" s="53"/>
    </row>
    <row r="33" spans="1:4" ht="14.25">
      <c r="A33" s="327"/>
      <c r="B33" s="51" t="s">
        <v>65</v>
      </c>
      <c r="C33" s="52">
        <v>1</v>
      </c>
      <c r="D33" s="53"/>
    </row>
    <row r="34" spans="1:4" ht="14.25">
      <c r="A34" s="328"/>
      <c r="B34" s="51" t="s">
        <v>3183</v>
      </c>
      <c r="C34" s="52">
        <v>0</v>
      </c>
      <c r="D34" s="53"/>
    </row>
    <row r="35" spans="1:4" ht="14.25">
      <c r="A35" s="329" t="s">
        <v>70</v>
      </c>
      <c r="B35" s="47" t="s">
        <v>3176</v>
      </c>
      <c r="C35" s="48">
        <v>0</v>
      </c>
      <c r="D35" s="49"/>
    </row>
    <row r="36" spans="1:4" ht="14.25">
      <c r="A36" s="327"/>
      <c r="B36" s="47" t="s">
        <v>71</v>
      </c>
      <c r="C36" s="48">
        <v>1</v>
      </c>
      <c r="D36" s="49" t="s">
        <v>3182</v>
      </c>
    </row>
    <row r="37" spans="1:4" ht="14.25">
      <c r="A37" s="327"/>
      <c r="B37" s="47" t="s">
        <v>73</v>
      </c>
      <c r="C37" s="48">
        <v>1</v>
      </c>
      <c r="D37" s="49" t="s">
        <v>3182</v>
      </c>
    </row>
    <row r="38" spans="1:4" ht="14.25">
      <c r="A38" s="327"/>
      <c r="B38" s="47" t="s">
        <v>75</v>
      </c>
      <c r="C38" s="48">
        <v>1</v>
      </c>
      <c r="D38" s="49" t="s">
        <v>3182</v>
      </c>
    </row>
    <row r="39" spans="1:4" ht="14.25">
      <c r="A39" s="327"/>
      <c r="B39" s="47" t="s">
        <v>77</v>
      </c>
      <c r="C39" s="48" t="s">
        <v>3175</v>
      </c>
      <c r="D39" s="49" t="s">
        <v>3182</v>
      </c>
    </row>
    <row r="40" spans="1:4" ht="14.25">
      <c r="A40" s="327"/>
      <c r="B40" s="47" t="s">
        <v>79</v>
      </c>
      <c r="C40" s="48">
        <v>1</v>
      </c>
      <c r="D40" s="49" t="s">
        <v>3182</v>
      </c>
    </row>
    <row r="41" spans="1:4" ht="14.25">
      <c r="A41" s="327"/>
      <c r="B41" s="47" t="s">
        <v>81</v>
      </c>
      <c r="C41" s="48" t="s">
        <v>3175</v>
      </c>
      <c r="D41" s="49" t="s">
        <v>3182</v>
      </c>
    </row>
    <row r="42" spans="1:4" ht="14.25">
      <c r="A42" s="327"/>
      <c r="B42" s="47" t="s">
        <v>83</v>
      </c>
      <c r="C42" s="48">
        <v>1</v>
      </c>
      <c r="D42" s="49"/>
    </row>
    <row r="43" spans="1:4" ht="14.25">
      <c r="A43" s="327"/>
      <c r="B43" s="47" t="s">
        <v>85</v>
      </c>
      <c r="C43" s="48"/>
      <c r="D43" s="49"/>
    </row>
    <row r="44" spans="1:4" ht="14.25">
      <c r="A44" s="327"/>
      <c r="B44" s="47" t="s">
        <v>87</v>
      </c>
      <c r="C44" s="48">
        <v>0</v>
      </c>
      <c r="D44" s="49"/>
    </row>
    <row r="45" spans="1:4" ht="14.25">
      <c r="A45" s="327"/>
      <c r="B45" s="47" t="s">
        <v>90</v>
      </c>
      <c r="C45" s="48"/>
      <c r="D45" s="49"/>
    </row>
    <row r="46" spans="1:4" ht="14.25">
      <c r="A46" s="327"/>
      <c r="B46" s="47" t="s">
        <v>92</v>
      </c>
      <c r="C46" s="48"/>
      <c r="D46" s="49"/>
    </row>
    <row r="47" spans="1:4" ht="14.25">
      <c r="A47" s="327"/>
      <c r="B47" s="47" t="s">
        <v>94</v>
      </c>
      <c r="C47" s="48"/>
      <c r="D47" s="49"/>
    </row>
    <row r="48" spans="1:4" ht="14.25">
      <c r="A48" s="327"/>
      <c r="B48" s="47" t="s">
        <v>96</v>
      </c>
      <c r="C48" s="48"/>
      <c r="D48" s="49"/>
    </row>
    <row r="49" spans="1:4" ht="14.25">
      <c r="A49" s="327"/>
      <c r="B49" s="47" t="s">
        <v>98</v>
      </c>
      <c r="C49" s="48"/>
      <c r="D49" s="49" t="s">
        <v>3182</v>
      </c>
    </row>
    <row r="50" spans="1:4" ht="14.25">
      <c r="A50" s="327"/>
      <c r="B50" s="47" t="s">
        <v>100</v>
      </c>
      <c r="C50" s="48">
        <v>1</v>
      </c>
      <c r="D50" s="49"/>
    </row>
    <row r="51" spans="1:4" ht="14.25">
      <c r="A51" s="327"/>
      <c r="B51" s="47" t="s">
        <v>102</v>
      </c>
      <c r="C51" s="48"/>
      <c r="D51" s="49"/>
    </row>
    <row r="52" spans="1:4" ht="14.25">
      <c r="A52" s="327"/>
      <c r="B52" s="47" t="s">
        <v>104</v>
      </c>
      <c r="C52" s="48"/>
      <c r="D52" s="49"/>
    </row>
    <row r="53" spans="1:4" ht="14.25">
      <c r="A53" s="327"/>
      <c r="B53" s="47" t="s">
        <v>106</v>
      </c>
      <c r="C53" s="48"/>
      <c r="D53" s="49" t="s">
        <v>3182</v>
      </c>
    </row>
    <row r="54" spans="1:4" ht="14.25">
      <c r="A54" s="327"/>
      <c r="B54" s="47" t="s">
        <v>108</v>
      </c>
      <c r="C54" s="48">
        <v>1</v>
      </c>
      <c r="D54" s="49" t="s">
        <v>3182</v>
      </c>
    </row>
    <row r="55" spans="1:4" ht="14.25">
      <c r="A55" s="327"/>
      <c r="B55" s="47" t="s">
        <v>110</v>
      </c>
      <c r="C55" s="48" t="s">
        <v>3175</v>
      </c>
      <c r="D55" s="49" t="s">
        <v>3182</v>
      </c>
    </row>
    <row r="56" spans="1:4" ht="14.25">
      <c r="A56" s="328"/>
      <c r="B56" s="47" t="s">
        <v>112</v>
      </c>
      <c r="C56" s="48" t="s">
        <v>3175</v>
      </c>
      <c r="D56" s="49"/>
    </row>
    <row r="57" spans="1:4" ht="14.25">
      <c r="A57" s="326" t="s">
        <v>114</v>
      </c>
      <c r="B57" s="51" t="s">
        <v>3176</v>
      </c>
      <c r="C57" s="52">
        <v>0</v>
      </c>
      <c r="D57" s="53" t="s">
        <v>3182</v>
      </c>
    </row>
    <row r="58" spans="1:4" ht="14.25">
      <c r="A58" s="327"/>
      <c r="B58" s="51" t="s">
        <v>115</v>
      </c>
      <c r="C58" s="52">
        <v>0</v>
      </c>
      <c r="D58" s="53"/>
    </row>
    <row r="59" spans="1:4" ht="14.25">
      <c r="A59" s="327"/>
      <c r="B59" s="51" t="s">
        <v>118</v>
      </c>
      <c r="C59" s="52"/>
      <c r="D59" s="53"/>
    </row>
    <row r="60" spans="1:4" ht="14.25">
      <c r="A60" s="327"/>
      <c r="B60" s="51" t="s">
        <v>120</v>
      </c>
      <c r="C60" s="52">
        <v>1</v>
      </c>
      <c r="D60" s="53" t="s">
        <v>3182</v>
      </c>
    </row>
    <row r="61" spans="1:4" ht="14.25">
      <c r="A61" s="327"/>
      <c r="B61" s="51" t="s">
        <v>122</v>
      </c>
      <c r="C61" s="52">
        <v>1</v>
      </c>
      <c r="D61" s="53" t="s">
        <v>3182</v>
      </c>
    </row>
    <row r="62" spans="1:4" ht="14.25">
      <c r="A62" s="327"/>
      <c r="B62" s="51" t="s">
        <v>124</v>
      </c>
      <c r="C62" s="52"/>
      <c r="D62" s="53"/>
    </row>
    <row r="63" spans="1:4" ht="14.25">
      <c r="A63" s="328"/>
      <c r="B63" s="51" t="s">
        <v>126</v>
      </c>
      <c r="C63" s="52">
        <v>1</v>
      </c>
      <c r="D63" s="53"/>
    </row>
    <row r="64" spans="1:4" ht="14.25">
      <c r="A64" s="329" t="s">
        <v>128</v>
      </c>
      <c r="B64" s="47" t="s">
        <v>3176</v>
      </c>
      <c r="C64" s="48">
        <v>0</v>
      </c>
      <c r="D64" s="49"/>
    </row>
    <row r="65" spans="1:4" ht="14.25">
      <c r="A65" s="327"/>
      <c r="B65" s="47" t="s">
        <v>129</v>
      </c>
      <c r="C65" s="48"/>
      <c r="D65" s="49" t="s">
        <v>3182</v>
      </c>
    </row>
    <row r="66" spans="1:4" ht="14.25">
      <c r="A66" s="327"/>
      <c r="B66" s="47" t="s">
        <v>131</v>
      </c>
      <c r="C66" s="48"/>
      <c r="D66" s="49" t="s">
        <v>3182</v>
      </c>
    </row>
    <row r="67" spans="1:4" ht="14.25">
      <c r="A67" s="327"/>
      <c r="B67" s="47" t="s">
        <v>133</v>
      </c>
      <c r="C67" s="48"/>
      <c r="D67" s="49" t="s">
        <v>3182</v>
      </c>
    </row>
    <row r="68" spans="1:4" ht="14.25">
      <c r="A68" s="327"/>
      <c r="B68" s="47" t="s">
        <v>135</v>
      </c>
      <c r="C68" s="48"/>
      <c r="D68" s="49" t="s">
        <v>3182</v>
      </c>
    </row>
    <row r="69" spans="1:4" ht="14.25">
      <c r="A69" s="327"/>
      <c r="B69" s="47" t="s">
        <v>137</v>
      </c>
      <c r="C69" s="48">
        <v>1</v>
      </c>
      <c r="D69" s="49" t="s">
        <v>3182</v>
      </c>
    </row>
    <row r="70" spans="1:4" ht="14.25">
      <c r="A70" s="327"/>
      <c r="B70" s="47" t="s">
        <v>139</v>
      </c>
      <c r="C70" s="48">
        <v>1</v>
      </c>
      <c r="D70" s="54"/>
    </row>
    <row r="71" spans="1:4" ht="14.25">
      <c r="A71" s="327"/>
      <c r="B71" s="47" t="s">
        <v>141</v>
      </c>
      <c r="C71" s="48">
        <v>1</v>
      </c>
      <c r="D71" s="54"/>
    </row>
    <row r="72" spans="1:4" ht="14.25">
      <c r="A72" s="327"/>
      <c r="B72" s="47" t="s">
        <v>143</v>
      </c>
      <c r="C72" s="48">
        <v>1</v>
      </c>
      <c r="D72" s="49"/>
    </row>
    <row r="73" spans="1:4" ht="14.25">
      <c r="A73" s="327"/>
      <c r="B73" s="47" t="s">
        <v>145</v>
      </c>
      <c r="C73" s="48">
        <v>1</v>
      </c>
      <c r="D73" s="49"/>
    </row>
    <row r="74" spans="1:4" ht="14.25">
      <c r="A74" s="327"/>
      <c r="B74" s="47" t="s">
        <v>147</v>
      </c>
      <c r="C74" s="48"/>
      <c r="D74" s="49"/>
    </row>
    <row r="75" spans="1:4" ht="14.25">
      <c r="A75" s="327"/>
      <c r="B75" s="47" t="s">
        <v>149</v>
      </c>
      <c r="C75" s="48"/>
      <c r="D75" s="49" t="s">
        <v>3182</v>
      </c>
    </row>
    <row r="76" spans="1:4" ht="14.25">
      <c r="A76" s="327"/>
      <c r="B76" s="47" t="s">
        <v>151</v>
      </c>
      <c r="C76" s="48"/>
      <c r="D76" s="49" t="s">
        <v>3182</v>
      </c>
    </row>
    <row r="77" spans="1:4" ht="14.25">
      <c r="A77" s="327"/>
      <c r="B77" s="47" t="s">
        <v>153</v>
      </c>
      <c r="C77" s="48"/>
      <c r="D77" s="49"/>
    </row>
    <row r="78" spans="1:4" ht="14.25">
      <c r="A78" s="327"/>
      <c r="B78" s="47" t="s">
        <v>155</v>
      </c>
      <c r="C78" s="48"/>
      <c r="D78" s="49"/>
    </row>
    <row r="79" spans="1:4">
      <c r="A79" s="327"/>
      <c r="B79" s="47" t="s">
        <v>157</v>
      </c>
      <c r="C79" s="55"/>
      <c r="D79" s="55"/>
    </row>
    <row r="80" spans="1:4">
      <c r="A80" s="327"/>
      <c r="B80" s="47" t="s">
        <v>160</v>
      </c>
      <c r="C80" s="55"/>
      <c r="D80" s="55"/>
    </row>
    <row r="81" spans="1:4" ht="14.25">
      <c r="A81" s="327"/>
      <c r="B81" s="47" t="s">
        <v>3184</v>
      </c>
      <c r="C81" s="48"/>
      <c r="D81" s="49"/>
    </row>
    <row r="82" spans="1:4" ht="14.25">
      <c r="A82" s="327"/>
      <c r="B82" s="47" t="s">
        <v>3185</v>
      </c>
      <c r="C82" s="48">
        <v>0</v>
      </c>
      <c r="D82" s="49"/>
    </row>
    <row r="83" spans="1:4" ht="14.25">
      <c r="A83" s="328"/>
      <c r="B83" s="47" t="s">
        <v>163</v>
      </c>
      <c r="C83" s="48"/>
      <c r="D83" s="49" t="s">
        <v>3182</v>
      </c>
    </row>
    <row r="84" spans="1:4" ht="14.25">
      <c r="A84" s="326" t="s">
        <v>165</v>
      </c>
      <c r="B84" s="51" t="s">
        <v>3176</v>
      </c>
      <c r="C84" s="52">
        <v>0</v>
      </c>
      <c r="D84" s="56"/>
    </row>
    <row r="85" spans="1:4" ht="14.25">
      <c r="A85" s="327"/>
      <c r="B85" s="51" t="s">
        <v>166</v>
      </c>
      <c r="C85" s="52">
        <v>1</v>
      </c>
      <c r="D85" s="53" t="s">
        <v>3182</v>
      </c>
    </row>
    <row r="86" spans="1:4" ht="14.25">
      <c r="A86" s="327"/>
      <c r="B86" s="51" t="s">
        <v>170</v>
      </c>
      <c r="C86" s="52">
        <v>0</v>
      </c>
      <c r="D86" s="53"/>
    </row>
    <row r="87" spans="1:4" ht="14.25">
      <c r="A87" s="327"/>
      <c r="B87" s="51" t="s">
        <v>172</v>
      </c>
      <c r="C87" s="52">
        <v>1</v>
      </c>
      <c r="D87" s="53"/>
    </row>
    <row r="88" spans="1:4" ht="14.25">
      <c r="A88" s="327"/>
      <c r="B88" s="51" t="s">
        <v>175</v>
      </c>
      <c r="C88" s="52">
        <v>1</v>
      </c>
      <c r="D88" s="53"/>
    </row>
    <row r="89" spans="1:4" ht="14.25">
      <c r="A89" s="327"/>
      <c r="B89" s="51" t="s">
        <v>178</v>
      </c>
      <c r="C89" s="52"/>
      <c r="D89" s="53"/>
    </row>
    <row r="90" spans="1:4" ht="14.25">
      <c r="A90" s="327"/>
      <c r="B90" s="51" t="s">
        <v>181</v>
      </c>
      <c r="C90" s="52"/>
      <c r="D90" s="53"/>
    </row>
    <row r="91" spans="1:4" ht="14.25">
      <c r="A91" s="327"/>
      <c r="B91" s="51" t="s">
        <v>184</v>
      </c>
      <c r="C91" s="52"/>
      <c r="D91" s="53"/>
    </row>
    <row r="92" spans="1:4" ht="14.25">
      <c r="A92" s="327"/>
      <c r="B92" s="51" t="s">
        <v>187</v>
      </c>
      <c r="C92" s="52"/>
      <c r="D92" s="53"/>
    </row>
    <row r="93" spans="1:4" ht="14.25">
      <c r="A93" s="327"/>
      <c r="B93" s="51" t="s">
        <v>190</v>
      </c>
      <c r="C93" s="52"/>
      <c r="D93" s="53"/>
    </row>
    <row r="94" spans="1:4" ht="14.25">
      <c r="A94" s="327"/>
      <c r="B94" s="51" t="s">
        <v>193</v>
      </c>
      <c r="C94" s="52"/>
      <c r="D94" s="53"/>
    </row>
    <row r="95" spans="1:4" ht="14.25">
      <c r="A95" s="327"/>
      <c r="B95" s="51" t="s">
        <v>196</v>
      </c>
      <c r="C95" s="52"/>
      <c r="D95" s="53"/>
    </row>
    <row r="96" spans="1:4" ht="14.25">
      <c r="A96" s="327"/>
      <c r="B96" s="51" t="s">
        <v>199</v>
      </c>
      <c r="C96" s="52"/>
      <c r="D96" s="53"/>
    </row>
    <row r="97" spans="1:4" ht="14.25">
      <c r="A97" s="327"/>
      <c r="B97" s="51" t="s">
        <v>202</v>
      </c>
      <c r="C97" s="52">
        <v>1</v>
      </c>
      <c r="D97" s="53" t="s">
        <v>3182</v>
      </c>
    </row>
    <row r="98" spans="1:4" ht="14.25">
      <c r="A98" s="327"/>
      <c r="B98" s="51" t="s">
        <v>204</v>
      </c>
      <c r="C98" s="52">
        <v>1</v>
      </c>
      <c r="D98" s="53" t="s">
        <v>3182</v>
      </c>
    </row>
    <row r="99" spans="1:4" ht="14.25">
      <c r="A99" s="327"/>
      <c r="B99" s="51" t="s">
        <v>207</v>
      </c>
      <c r="C99" s="52">
        <v>1</v>
      </c>
      <c r="D99" s="53" t="s">
        <v>3182</v>
      </c>
    </row>
    <row r="100" spans="1:4" ht="14.25">
      <c r="A100" s="327"/>
      <c r="B100" s="51" t="s">
        <v>210</v>
      </c>
      <c r="C100" s="52">
        <v>1</v>
      </c>
      <c r="D100" s="53" t="s">
        <v>3182</v>
      </c>
    </row>
    <row r="101" spans="1:4" ht="14.25">
      <c r="A101" s="327"/>
      <c r="B101" s="51" t="s">
        <v>214</v>
      </c>
      <c r="C101" s="52"/>
      <c r="D101" s="53"/>
    </row>
    <row r="102" spans="1:4" ht="14.25">
      <c r="A102" s="328"/>
      <c r="B102" s="51" t="s">
        <v>217</v>
      </c>
      <c r="C102" s="52"/>
      <c r="D102" s="53"/>
    </row>
    <row r="103" spans="1:4" ht="14.25">
      <c r="A103" s="329" t="s">
        <v>3186</v>
      </c>
      <c r="B103" s="47" t="s">
        <v>3176</v>
      </c>
      <c r="C103" s="48">
        <v>0</v>
      </c>
      <c r="D103" s="49"/>
    </row>
    <row r="104" spans="1:4" ht="14.25">
      <c r="A104" s="327"/>
      <c r="B104" s="47" t="s">
        <v>221</v>
      </c>
      <c r="C104" s="48"/>
      <c r="D104" s="49"/>
    </row>
    <row r="105" spans="1:4" ht="14.25">
      <c r="A105" s="327"/>
      <c r="B105" s="47" t="s">
        <v>223</v>
      </c>
      <c r="C105" s="48">
        <v>1</v>
      </c>
      <c r="D105" s="49"/>
    </row>
    <row r="106" spans="1:4" ht="14.25">
      <c r="A106" s="327"/>
      <c r="B106" s="47" t="s">
        <v>226</v>
      </c>
      <c r="C106" s="48"/>
      <c r="D106" s="49"/>
    </row>
    <row r="107" spans="1:4" ht="14.25">
      <c r="A107" s="327"/>
      <c r="B107" s="47" t="s">
        <v>229</v>
      </c>
      <c r="C107" s="48">
        <v>1</v>
      </c>
      <c r="D107" s="49" t="s">
        <v>3182</v>
      </c>
    </row>
    <row r="108" spans="1:4" ht="14.25">
      <c r="A108" s="327"/>
      <c r="B108" s="47" t="s">
        <v>2775</v>
      </c>
      <c r="C108" s="48">
        <v>1</v>
      </c>
      <c r="D108" s="49" t="s">
        <v>3182</v>
      </c>
    </row>
    <row r="109" spans="1:4" ht="14.25">
      <c r="A109" s="327"/>
      <c r="B109" s="47" t="s">
        <v>3187</v>
      </c>
      <c r="C109" s="48"/>
      <c r="D109" s="49"/>
    </row>
    <row r="110" spans="1:4" ht="14.25">
      <c r="A110" s="328"/>
      <c r="B110" s="47" t="s">
        <v>2779</v>
      </c>
      <c r="C110" s="48">
        <v>1</v>
      </c>
      <c r="D110" s="49" t="s">
        <v>3182</v>
      </c>
    </row>
    <row r="111" spans="1:4" ht="14.25">
      <c r="A111" s="326" t="s">
        <v>242</v>
      </c>
      <c r="B111" s="51" t="s">
        <v>3176</v>
      </c>
      <c r="C111" s="52">
        <v>0</v>
      </c>
      <c r="D111" s="53"/>
    </row>
    <row r="112" spans="1:4" ht="14.25">
      <c r="A112" s="327"/>
      <c r="B112" s="51" t="s">
        <v>243</v>
      </c>
      <c r="C112" s="52">
        <v>1</v>
      </c>
      <c r="D112" s="53" t="s">
        <v>3182</v>
      </c>
    </row>
    <row r="113" spans="1:4" ht="14.25">
      <c r="A113" s="327"/>
      <c r="B113" s="51" t="s">
        <v>248</v>
      </c>
      <c r="C113" s="52"/>
      <c r="D113" s="53"/>
    </row>
    <row r="114" spans="1:4" ht="14.25">
      <c r="A114" s="328"/>
      <c r="B114" s="51" t="s">
        <v>251</v>
      </c>
      <c r="C114" s="52">
        <v>0</v>
      </c>
      <c r="D114" s="53" t="s">
        <v>3182</v>
      </c>
    </row>
    <row r="115" spans="1:4" ht="14.25">
      <c r="A115" s="329" t="s">
        <v>2934</v>
      </c>
      <c r="B115" s="47" t="s">
        <v>3176</v>
      </c>
      <c r="C115" s="48">
        <v>0</v>
      </c>
      <c r="D115" s="54"/>
    </row>
    <row r="116" spans="1:4" ht="14.25">
      <c r="A116" s="327"/>
      <c r="B116" s="47" t="s">
        <v>3188</v>
      </c>
      <c r="C116" s="48"/>
      <c r="D116" s="49" t="s">
        <v>3182</v>
      </c>
    </row>
    <row r="117" spans="1:4" ht="14.25">
      <c r="A117" s="327"/>
      <c r="B117" s="47" t="s">
        <v>3189</v>
      </c>
      <c r="C117" s="48"/>
      <c r="D117" s="49" t="s">
        <v>3182</v>
      </c>
    </row>
    <row r="118" spans="1:4" ht="14.25">
      <c r="A118" s="327"/>
      <c r="B118" s="47" t="s">
        <v>3190</v>
      </c>
      <c r="C118" s="48"/>
      <c r="D118" s="49" t="s">
        <v>3182</v>
      </c>
    </row>
    <row r="119" spans="1:4" ht="14.25">
      <c r="A119" s="327"/>
      <c r="B119" s="47" t="s">
        <v>3191</v>
      </c>
      <c r="C119" s="48"/>
      <c r="D119" s="49" t="s">
        <v>3182</v>
      </c>
    </row>
    <row r="120" spans="1:4" ht="14.25">
      <c r="A120" s="327"/>
      <c r="B120" s="47" t="s">
        <v>3192</v>
      </c>
      <c r="C120" s="48"/>
      <c r="D120" s="49" t="s">
        <v>3182</v>
      </c>
    </row>
    <row r="121" spans="1:4" ht="14.25">
      <c r="A121" s="327"/>
      <c r="B121" s="47" t="s">
        <v>3193</v>
      </c>
      <c r="C121" s="48"/>
      <c r="D121" s="49"/>
    </row>
    <row r="122" spans="1:4" ht="14.25">
      <c r="A122" s="327"/>
      <c r="B122" s="47" t="s">
        <v>3194</v>
      </c>
      <c r="C122" s="48"/>
      <c r="D122" s="49"/>
    </row>
    <row r="123" spans="1:4" ht="14.25">
      <c r="A123" s="327"/>
      <c r="B123" s="47" t="s">
        <v>3195</v>
      </c>
      <c r="C123" s="48"/>
      <c r="D123" s="49"/>
    </row>
    <row r="124" spans="1:4" ht="14.25">
      <c r="A124" s="328"/>
      <c r="B124" s="47" t="s">
        <v>3196</v>
      </c>
      <c r="C124" s="48">
        <v>0</v>
      </c>
      <c r="D124" s="49" t="s">
        <v>3182</v>
      </c>
    </row>
    <row r="125" spans="1:4">
      <c r="A125" s="57"/>
    </row>
    <row r="126" spans="1:4">
      <c r="A126" s="57"/>
    </row>
    <row r="127" spans="1:4">
      <c r="A127" s="57"/>
    </row>
    <row r="128" spans="1:4">
      <c r="A128" s="57"/>
    </row>
    <row r="129" spans="1:1">
      <c r="A129" s="57" t="s">
        <v>3197</v>
      </c>
    </row>
    <row r="130" spans="1:1" ht="14.25">
      <c r="A130" s="58" t="s">
        <v>3198</v>
      </c>
    </row>
    <row r="131" spans="1:1" ht="72">
      <c r="A131" s="59" t="s">
        <v>3199</v>
      </c>
    </row>
    <row r="132" spans="1:1" ht="48">
      <c r="A132" s="59" t="s">
        <v>3200</v>
      </c>
    </row>
    <row r="133" spans="1:1" ht="48">
      <c r="A133" s="58" t="s">
        <v>3201</v>
      </c>
    </row>
    <row r="134" spans="1:1" ht="36">
      <c r="A134" s="59" t="s">
        <v>3202</v>
      </c>
    </row>
    <row r="135" spans="1:1" ht="36">
      <c r="A135" s="59" t="s">
        <v>3203</v>
      </c>
    </row>
    <row r="136" spans="1:1">
      <c r="A136" s="57"/>
    </row>
    <row r="137" spans="1:1">
      <c r="A137" s="57"/>
    </row>
    <row r="138" spans="1:1">
      <c r="A138" s="57"/>
    </row>
    <row r="139" spans="1:1">
      <c r="A139" s="57"/>
    </row>
    <row r="140" spans="1:1">
      <c r="A140" s="57"/>
    </row>
    <row r="141" spans="1:1">
      <c r="A141" s="57"/>
    </row>
    <row r="142" spans="1:1">
      <c r="A142" s="57"/>
    </row>
    <row r="143" spans="1:1">
      <c r="A143" s="57"/>
    </row>
    <row r="144" spans="1:1">
      <c r="A144" s="57"/>
    </row>
    <row r="145" spans="1:1">
      <c r="A145" s="57"/>
    </row>
    <row r="146" spans="1:1">
      <c r="A146" s="57"/>
    </row>
    <row r="147" spans="1:1">
      <c r="A147" s="57"/>
    </row>
    <row r="148" spans="1:1">
      <c r="A148" s="57"/>
    </row>
    <row r="149" spans="1:1">
      <c r="A149" s="57"/>
    </row>
    <row r="150" spans="1:1">
      <c r="A150" s="57"/>
    </row>
    <row r="151" spans="1:1">
      <c r="A151" s="57"/>
    </row>
    <row r="152" spans="1:1">
      <c r="A152" s="57"/>
    </row>
    <row r="153" spans="1:1">
      <c r="A153" s="57"/>
    </row>
    <row r="154" spans="1:1">
      <c r="A154" s="57"/>
    </row>
    <row r="155" spans="1:1">
      <c r="A155" s="57"/>
    </row>
    <row r="156" spans="1:1">
      <c r="A156" s="57"/>
    </row>
    <row r="157" spans="1:1">
      <c r="A157" s="57"/>
    </row>
    <row r="158" spans="1:1">
      <c r="A158" s="57"/>
    </row>
    <row r="159" spans="1:1">
      <c r="A159" s="57"/>
    </row>
    <row r="160" spans="1:1">
      <c r="A160" s="57"/>
    </row>
    <row r="161" spans="1:1">
      <c r="A161" s="57"/>
    </row>
    <row r="162" spans="1:1">
      <c r="A162" s="57"/>
    </row>
    <row r="163" spans="1:1">
      <c r="A163" s="57"/>
    </row>
    <row r="164" spans="1:1">
      <c r="A164" s="57"/>
    </row>
    <row r="165" spans="1:1">
      <c r="A165" s="57"/>
    </row>
    <row r="166" spans="1:1">
      <c r="A166" s="57"/>
    </row>
    <row r="167" spans="1:1">
      <c r="A167" s="57"/>
    </row>
    <row r="168" spans="1:1">
      <c r="A168" s="57"/>
    </row>
    <row r="169" spans="1:1">
      <c r="A169" s="57"/>
    </row>
    <row r="170" spans="1:1">
      <c r="A170" s="57"/>
    </row>
    <row r="171" spans="1:1">
      <c r="A171" s="57"/>
    </row>
    <row r="172" spans="1:1">
      <c r="A172" s="57"/>
    </row>
    <row r="173" spans="1:1">
      <c r="A173" s="57"/>
    </row>
    <row r="174" spans="1:1">
      <c r="A174" s="57"/>
    </row>
    <row r="175" spans="1:1">
      <c r="A175" s="57"/>
    </row>
    <row r="176" spans="1:1">
      <c r="A176" s="57"/>
    </row>
    <row r="177" spans="1:1">
      <c r="A177" s="57"/>
    </row>
    <row r="178" spans="1:1">
      <c r="A178" s="57"/>
    </row>
    <row r="179" spans="1:1">
      <c r="A179" s="57"/>
    </row>
    <row r="180" spans="1:1">
      <c r="A180" s="57"/>
    </row>
    <row r="181" spans="1:1">
      <c r="A181" s="57"/>
    </row>
    <row r="182" spans="1:1">
      <c r="A182" s="57"/>
    </row>
    <row r="183" spans="1:1">
      <c r="A183" s="57"/>
    </row>
    <row r="184" spans="1:1">
      <c r="A184" s="57"/>
    </row>
    <row r="185" spans="1:1">
      <c r="A185" s="57"/>
    </row>
    <row r="186" spans="1:1">
      <c r="A186" s="57"/>
    </row>
    <row r="187" spans="1:1">
      <c r="A187" s="57"/>
    </row>
    <row r="188" spans="1:1">
      <c r="A188" s="57"/>
    </row>
    <row r="189" spans="1:1">
      <c r="A189" s="57"/>
    </row>
    <row r="190" spans="1:1">
      <c r="A190" s="57"/>
    </row>
    <row r="191" spans="1:1">
      <c r="A191" s="57"/>
    </row>
    <row r="192" spans="1:1">
      <c r="A192" s="57"/>
    </row>
    <row r="193" spans="1:1">
      <c r="A193" s="57"/>
    </row>
    <row r="194" spans="1:1">
      <c r="A194" s="57"/>
    </row>
    <row r="195" spans="1:1">
      <c r="A195" s="57"/>
    </row>
    <row r="196" spans="1:1">
      <c r="A196" s="57"/>
    </row>
    <row r="197" spans="1:1">
      <c r="A197" s="57"/>
    </row>
    <row r="198" spans="1:1">
      <c r="A198" s="57"/>
    </row>
    <row r="199" spans="1:1">
      <c r="A199" s="57"/>
    </row>
    <row r="200" spans="1:1">
      <c r="A200" s="57"/>
    </row>
    <row r="201" spans="1:1">
      <c r="A201" s="57"/>
    </row>
    <row r="202" spans="1:1">
      <c r="A202" s="57"/>
    </row>
    <row r="203" spans="1:1">
      <c r="A203" s="57"/>
    </row>
    <row r="204" spans="1:1">
      <c r="A204" s="57"/>
    </row>
    <row r="205" spans="1:1">
      <c r="A205" s="57"/>
    </row>
    <row r="206" spans="1:1">
      <c r="A206" s="57"/>
    </row>
    <row r="207" spans="1:1">
      <c r="A207" s="57"/>
    </row>
    <row r="208" spans="1:1">
      <c r="A208" s="57"/>
    </row>
    <row r="209" spans="1:1">
      <c r="A209" s="57"/>
    </row>
    <row r="210" spans="1:1">
      <c r="A210" s="57"/>
    </row>
    <row r="211" spans="1:1">
      <c r="A211" s="57"/>
    </row>
    <row r="212" spans="1:1">
      <c r="A212" s="57"/>
    </row>
    <row r="213" spans="1:1">
      <c r="A213" s="57"/>
    </row>
    <row r="214" spans="1:1">
      <c r="A214" s="57"/>
    </row>
    <row r="215" spans="1:1">
      <c r="A215" s="57"/>
    </row>
    <row r="216" spans="1:1">
      <c r="A216" s="57"/>
    </row>
    <row r="217" spans="1:1">
      <c r="A217" s="57"/>
    </row>
    <row r="218" spans="1:1">
      <c r="A218" s="57"/>
    </row>
    <row r="219" spans="1:1">
      <c r="A219" s="57"/>
    </row>
    <row r="220" spans="1:1">
      <c r="A220" s="57"/>
    </row>
    <row r="221" spans="1:1">
      <c r="A221" s="57"/>
    </row>
    <row r="222" spans="1:1">
      <c r="A222" s="57"/>
    </row>
    <row r="223" spans="1:1">
      <c r="A223" s="57"/>
    </row>
    <row r="224" spans="1:1">
      <c r="A224" s="57"/>
    </row>
    <row r="225" spans="1:1">
      <c r="A225" s="57"/>
    </row>
    <row r="226" spans="1:1">
      <c r="A226" s="57"/>
    </row>
    <row r="227" spans="1:1">
      <c r="A227" s="57"/>
    </row>
    <row r="228" spans="1:1">
      <c r="A228" s="57"/>
    </row>
    <row r="229" spans="1:1">
      <c r="A229" s="57"/>
    </row>
    <row r="230" spans="1:1">
      <c r="A230" s="57"/>
    </row>
    <row r="231" spans="1:1">
      <c r="A231" s="57"/>
    </row>
    <row r="232" spans="1:1">
      <c r="A232" s="57"/>
    </row>
    <row r="233" spans="1:1">
      <c r="A233" s="57"/>
    </row>
    <row r="234" spans="1:1">
      <c r="A234" s="57"/>
    </row>
    <row r="235" spans="1:1">
      <c r="A235" s="57"/>
    </row>
    <row r="236" spans="1:1">
      <c r="A236" s="57"/>
    </row>
    <row r="237" spans="1:1">
      <c r="A237" s="57"/>
    </row>
    <row r="238" spans="1:1">
      <c r="A238" s="57"/>
    </row>
    <row r="239" spans="1:1">
      <c r="A239" s="57"/>
    </row>
    <row r="240" spans="1:1">
      <c r="A240" s="57"/>
    </row>
    <row r="241" spans="1:1">
      <c r="A241" s="57"/>
    </row>
    <row r="242" spans="1:1">
      <c r="A242" s="57"/>
    </row>
    <row r="243" spans="1:1">
      <c r="A243" s="57"/>
    </row>
    <row r="244" spans="1:1">
      <c r="A244" s="57"/>
    </row>
    <row r="245" spans="1:1">
      <c r="A245" s="57"/>
    </row>
    <row r="246" spans="1:1">
      <c r="A246" s="57"/>
    </row>
    <row r="247" spans="1:1">
      <c r="A247" s="57"/>
    </row>
    <row r="248" spans="1:1">
      <c r="A248" s="57"/>
    </row>
    <row r="249" spans="1:1">
      <c r="A249" s="57"/>
    </row>
    <row r="250" spans="1:1">
      <c r="A250" s="57"/>
    </row>
    <row r="251" spans="1:1">
      <c r="A251" s="57"/>
    </row>
    <row r="252" spans="1:1">
      <c r="A252" s="57"/>
    </row>
    <row r="253" spans="1:1">
      <c r="A253" s="57"/>
    </row>
    <row r="254" spans="1:1">
      <c r="A254" s="57"/>
    </row>
    <row r="255" spans="1:1">
      <c r="A255" s="57"/>
    </row>
    <row r="256" spans="1:1">
      <c r="A256" s="57"/>
    </row>
    <row r="257" spans="1:1">
      <c r="A257" s="57"/>
    </row>
    <row r="258" spans="1:1">
      <c r="A258" s="57"/>
    </row>
    <row r="259" spans="1:1">
      <c r="A259" s="57"/>
    </row>
    <row r="260" spans="1:1">
      <c r="A260" s="57"/>
    </row>
    <row r="261" spans="1:1">
      <c r="A261" s="57"/>
    </row>
    <row r="262" spans="1:1">
      <c r="A262" s="57"/>
    </row>
    <row r="263" spans="1:1">
      <c r="A263" s="57"/>
    </row>
    <row r="264" spans="1:1">
      <c r="A264" s="57"/>
    </row>
    <row r="265" spans="1:1">
      <c r="A265" s="57"/>
    </row>
    <row r="266" spans="1:1">
      <c r="A266" s="57"/>
    </row>
    <row r="267" spans="1:1">
      <c r="A267" s="57"/>
    </row>
    <row r="268" spans="1:1">
      <c r="A268" s="57"/>
    </row>
    <row r="269" spans="1:1">
      <c r="A269" s="57"/>
    </row>
    <row r="270" spans="1:1">
      <c r="A270" s="57"/>
    </row>
    <row r="271" spans="1:1">
      <c r="A271" s="57"/>
    </row>
    <row r="272" spans="1:1">
      <c r="A272" s="57"/>
    </row>
    <row r="273" spans="1:1">
      <c r="A273" s="57"/>
    </row>
    <row r="274" spans="1:1">
      <c r="A274" s="57"/>
    </row>
    <row r="275" spans="1:1">
      <c r="A275" s="57"/>
    </row>
    <row r="276" spans="1:1">
      <c r="A276" s="57"/>
    </row>
    <row r="277" spans="1:1">
      <c r="A277" s="57"/>
    </row>
    <row r="278" spans="1:1">
      <c r="A278" s="57"/>
    </row>
    <row r="279" spans="1:1">
      <c r="A279" s="57"/>
    </row>
    <row r="280" spans="1:1">
      <c r="A280" s="57"/>
    </row>
    <row r="281" spans="1:1">
      <c r="A281" s="57"/>
    </row>
    <row r="282" spans="1:1">
      <c r="A282" s="57"/>
    </row>
    <row r="283" spans="1:1">
      <c r="A283" s="57"/>
    </row>
    <row r="284" spans="1:1">
      <c r="A284" s="57"/>
    </row>
    <row r="285" spans="1:1">
      <c r="A285" s="57"/>
    </row>
    <row r="286" spans="1:1">
      <c r="A286" s="57"/>
    </row>
    <row r="287" spans="1:1">
      <c r="A287" s="57"/>
    </row>
    <row r="288" spans="1:1">
      <c r="A288" s="57"/>
    </row>
    <row r="289" spans="1:1">
      <c r="A289" s="57"/>
    </row>
    <row r="290" spans="1:1">
      <c r="A290" s="57"/>
    </row>
    <row r="291" spans="1:1">
      <c r="A291" s="57"/>
    </row>
    <row r="292" spans="1:1">
      <c r="A292" s="57"/>
    </row>
    <row r="293" spans="1:1">
      <c r="A293" s="57"/>
    </row>
    <row r="294" spans="1:1">
      <c r="A294" s="57"/>
    </row>
    <row r="295" spans="1:1">
      <c r="A295" s="57"/>
    </row>
    <row r="296" spans="1:1">
      <c r="A296" s="57"/>
    </row>
    <row r="297" spans="1:1">
      <c r="A297" s="57"/>
    </row>
    <row r="298" spans="1:1">
      <c r="A298" s="57"/>
    </row>
    <row r="299" spans="1:1">
      <c r="A299" s="57"/>
    </row>
    <row r="300" spans="1:1">
      <c r="A300" s="57"/>
    </row>
    <row r="301" spans="1:1">
      <c r="A301" s="57"/>
    </row>
    <row r="302" spans="1:1">
      <c r="A302" s="57"/>
    </row>
    <row r="303" spans="1:1">
      <c r="A303" s="57"/>
    </row>
    <row r="304" spans="1:1">
      <c r="A304" s="57"/>
    </row>
    <row r="305" spans="1:1">
      <c r="A305" s="57"/>
    </row>
    <row r="306" spans="1:1">
      <c r="A306" s="57"/>
    </row>
    <row r="307" spans="1:1">
      <c r="A307" s="57"/>
    </row>
    <row r="308" spans="1:1">
      <c r="A308" s="57"/>
    </row>
    <row r="309" spans="1:1">
      <c r="A309" s="57"/>
    </row>
    <row r="310" spans="1:1">
      <c r="A310" s="57"/>
    </row>
    <row r="311" spans="1:1">
      <c r="A311" s="57"/>
    </row>
    <row r="312" spans="1:1">
      <c r="A312" s="57"/>
    </row>
    <row r="313" spans="1:1">
      <c r="A313" s="57"/>
    </row>
    <row r="314" spans="1:1">
      <c r="A314" s="57"/>
    </row>
    <row r="315" spans="1:1">
      <c r="A315" s="57"/>
    </row>
    <row r="316" spans="1:1">
      <c r="A316" s="57"/>
    </row>
    <row r="317" spans="1:1">
      <c r="A317" s="57"/>
    </row>
    <row r="318" spans="1:1">
      <c r="A318" s="57"/>
    </row>
    <row r="319" spans="1:1">
      <c r="A319" s="57"/>
    </row>
    <row r="320" spans="1:1">
      <c r="A320" s="57"/>
    </row>
    <row r="321" spans="1:1">
      <c r="A321" s="57"/>
    </row>
    <row r="322" spans="1:1">
      <c r="A322" s="57"/>
    </row>
    <row r="323" spans="1:1">
      <c r="A323" s="57"/>
    </row>
    <row r="324" spans="1:1">
      <c r="A324" s="57"/>
    </row>
    <row r="325" spans="1:1">
      <c r="A325" s="57"/>
    </row>
    <row r="326" spans="1:1">
      <c r="A326" s="57"/>
    </row>
    <row r="327" spans="1:1">
      <c r="A327" s="57"/>
    </row>
    <row r="328" spans="1:1">
      <c r="A328" s="57"/>
    </row>
    <row r="329" spans="1:1">
      <c r="A329" s="57"/>
    </row>
    <row r="330" spans="1:1">
      <c r="A330" s="57"/>
    </row>
    <row r="331" spans="1:1">
      <c r="A331" s="57"/>
    </row>
    <row r="332" spans="1:1">
      <c r="A332" s="57"/>
    </row>
    <row r="333" spans="1:1">
      <c r="A333" s="57"/>
    </row>
    <row r="334" spans="1:1">
      <c r="A334" s="57"/>
    </row>
    <row r="335" spans="1:1">
      <c r="A335" s="57"/>
    </row>
    <row r="336" spans="1:1">
      <c r="A336" s="57"/>
    </row>
    <row r="337" spans="1:1">
      <c r="A337" s="57"/>
    </row>
    <row r="338" spans="1:1">
      <c r="A338" s="57"/>
    </row>
    <row r="339" spans="1:1">
      <c r="A339" s="57"/>
    </row>
    <row r="340" spans="1:1">
      <c r="A340" s="57"/>
    </row>
    <row r="341" spans="1:1">
      <c r="A341" s="57"/>
    </row>
    <row r="342" spans="1:1">
      <c r="A342" s="57"/>
    </row>
    <row r="343" spans="1:1">
      <c r="A343" s="57"/>
    </row>
    <row r="344" spans="1:1">
      <c r="A344" s="57"/>
    </row>
    <row r="345" spans="1:1">
      <c r="A345" s="57"/>
    </row>
    <row r="346" spans="1:1">
      <c r="A346" s="57"/>
    </row>
    <row r="347" spans="1:1">
      <c r="A347" s="57"/>
    </row>
    <row r="348" spans="1:1">
      <c r="A348" s="57"/>
    </row>
    <row r="349" spans="1:1">
      <c r="A349" s="57"/>
    </row>
    <row r="350" spans="1:1">
      <c r="A350" s="57"/>
    </row>
    <row r="351" spans="1:1">
      <c r="A351" s="57"/>
    </row>
    <row r="352" spans="1:1">
      <c r="A352" s="57"/>
    </row>
    <row r="353" spans="1:1">
      <c r="A353" s="57"/>
    </row>
    <row r="354" spans="1:1">
      <c r="A354" s="57"/>
    </row>
    <row r="355" spans="1:1">
      <c r="A355" s="57"/>
    </row>
    <row r="356" spans="1:1">
      <c r="A356" s="57"/>
    </row>
    <row r="357" spans="1:1">
      <c r="A357" s="57"/>
    </row>
    <row r="358" spans="1:1">
      <c r="A358" s="57"/>
    </row>
    <row r="359" spans="1:1">
      <c r="A359" s="57"/>
    </row>
    <row r="360" spans="1:1">
      <c r="A360" s="57"/>
    </row>
    <row r="361" spans="1:1">
      <c r="A361" s="57"/>
    </row>
    <row r="362" spans="1:1">
      <c r="A362" s="57"/>
    </row>
    <row r="363" spans="1:1">
      <c r="A363" s="57"/>
    </row>
    <row r="364" spans="1:1">
      <c r="A364" s="57"/>
    </row>
    <row r="365" spans="1:1">
      <c r="A365" s="57"/>
    </row>
    <row r="366" spans="1:1">
      <c r="A366" s="57"/>
    </row>
    <row r="367" spans="1:1">
      <c r="A367" s="57"/>
    </row>
    <row r="368" spans="1:1">
      <c r="A368" s="57"/>
    </row>
    <row r="369" spans="1:1">
      <c r="A369" s="57"/>
    </row>
    <row r="370" spans="1:1">
      <c r="A370" s="57"/>
    </row>
    <row r="371" spans="1:1">
      <c r="A371" s="57"/>
    </row>
    <row r="372" spans="1:1">
      <c r="A372" s="57"/>
    </row>
    <row r="373" spans="1:1">
      <c r="A373" s="57"/>
    </row>
    <row r="374" spans="1:1">
      <c r="A374" s="57"/>
    </row>
    <row r="375" spans="1:1">
      <c r="A375" s="57"/>
    </row>
    <row r="376" spans="1:1">
      <c r="A376" s="57"/>
    </row>
    <row r="377" spans="1:1">
      <c r="A377" s="57"/>
    </row>
    <row r="378" spans="1:1">
      <c r="A378" s="57"/>
    </row>
    <row r="379" spans="1:1">
      <c r="A379" s="57"/>
    </row>
    <row r="380" spans="1:1">
      <c r="A380" s="57"/>
    </row>
    <row r="381" spans="1:1">
      <c r="A381" s="57"/>
    </row>
    <row r="382" spans="1:1">
      <c r="A382" s="57"/>
    </row>
    <row r="383" spans="1:1">
      <c r="A383" s="57"/>
    </row>
    <row r="384" spans="1:1">
      <c r="A384" s="57"/>
    </row>
    <row r="385" spans="1:1">
      <c r="A385" s="57"/>
    </row>
    <row r="386" spans="1:1">
      <c r="A386" s="57"/>
    </row>
    <row r="387" spans="1:1">
      <c r="A387" s="57"/>
    </row>
    <row r="388" spans="1:1">
      <c r="A388" s="57"/>
    </row>
    <row r="389" spans="1:1">
      <c r="A389" s="57"/>
    </row>
    <row r="390" spans="1:1">
      <c r="A390" s="57"/>
    </row>
    <row r="391" spans="1:1">
      <c r="A391" s="57"/>
    </row>
    <row r="392" spans="1:1">
      <c r="A392" s="57"/>
    </row>
    <row r="393" spans="1:1">
      <c r="A393" s="57"/>
    </row>
    <row r="394" spans="1:1">
      <c r="A394" s="57"/>
    </row>
    <row r="395" spans="1:1">
      <c r="A395" s="57"/>
    </row>
    <row r="396" spans="1:1">
      <c r="A396" s="57"/>
    </row>
    <row r="397" spans="1:1">
      <c r="A397" s="57"/>
    </row>
    <row r="398" spans="1:1">
      <c r="A398" s="57"/>
    </row>
    <row r="399" spans="1:1">
      <c r="A399" s="57"/>
    </row>
    <row r="400" spans="1:1">
      <c r="A400" s="57"/>
    </row>
    <row r="401" spans="1:1">
      <c r="A401" s="57"/>
    </row>
    <row r="402" spans="1:1">
      <c r="A402" s="57"/>
    </row>
    <row r="403" spans="1:1">
      <c r="A403" s="57"/>
    </row>
    <row r="404" spans="1:1">
      <c r="A404" s="57"/>
    </row>
    <row r="405" spans="1:1">
      <c r="A405" s="57"/>
    </row>
    <row r="406" spans="1:1">
      <c r="A406" s="57"/>
    </row>
    <row r="407" spans="1:1">
      <c r="A407" s="57"/>
    </row>
    <row r="408" spans="1:1">
      <c r="A408" s="57"/>
    </row>
    <row r="409" spans="1:1">
      <c r="A409" s="57"/>
    </row>
    <row r="410" spans="1:1">
      <c r="A410" s="57"/>
    </row>
    <row r="411" spans="1:1">
      <c r="A411" s="57"/>
    </row>
    <row r="412" spans="1:1">
      <c r="A412" s="57"/>
    </row>
    <row r="413" spans="1:1">
      <c r="A413" s="57"/>
    </row>
    <row r="414" spans="1:1">
      <c r="A414" s="57"/>
    </row>
    <row r="415" spans="1:1">
      <c r="A415" s="57"/>
    </row>
    <row r="416" spans="1:1">
      <c r="A416" s="57"/>
    </row>
    <row r="417" spans="1:1">
      <c r="A417" s="57"/>
    </row>
    <row r="418" spans="1:1">
      <c r="A418" s="57"/>
    </row>
    <row r="419" spans="1:1">
      <c r="A419" s="57"/>
    </row>
    <row r="420" spans="1:1">
      <c r="A420" s="57"/>
    </row>
    <row r="421" spans="1:1">
      <c r="A421" s="57"/>
    </row>
    <row r="422" spans="1:1">
      <c r="A422" s="57"/>
    </row>
    <row r="423" spans="1:1">
      <c r="A423" s="57"/>
    </row>
    <row r="424" spans="1:1">
      <c r="A424" s="57"/>
    </row>
    <row r="425" spans="1:1">
      <c r="A425" s="57"/>
    </row>
    <row r="426" spans="1:1">
      <c r="A426" s="57"/>
    </row>
    <row r="427" spans="1:1">
      <c r="A427" s="57"/>
    </row>
    <row r="428" spans="1:1">
      <c r="A428" s="57"/>
    </row>
    <row r="429" spans="1:1">
      <c r="A429" s="57"/>
    </row>
    <row r="430" spans="1:1">
      <c r="A430" s="57"/>
    </row>
    <row r="431" spans="1:1">
      <c r="A431" s="57"/>
    </row>
    <row r="432" spans="1:1">
      <c r="A432" s="57"/>
    </row>
    <row r="433" spans="1:1">
      <c r="A433" s="57"/>
    </row>
    <row r="434" spans="1:1">
      <c r="A434" s="57"/>
    </row>
    <row r="435" spans="1:1">
      <c r="A435" s="57"/>
    </row>
    <row r="436" spans="1:1">
      <c r="A436" s="57"/>
    </row>
    <row r="437" spans="1:1">
      <c r="A437" s="57"/>
    </row>
    <row r="438" spans="1:1">
      <c r="A438" s="57"/>
    </row>
    <row r="439" spans="1:1">
      <c r="A439" s="57"/>
    </row>
    <row r="440" spans="1:1">
      <c r="A440" s="57"/>
    </row>
    <row r="441" spans="1:1">
      <c r="A441" s="57"/>
    </row>
    <row r="442" spans="1:1">
      <c r="A442" s="57"/>
    </row>
    <row r="443" spans="1:1">
      <c r="A443" s="57"/>
    </row>
    <row r="444" spans="1:1">
      <c r="A444" s="57"/>
    </row>
    <row r="445" spans="1:1">
      <c r="A445" s="57"/>
    </row>
    <row r="446" spans="1:1">
      <c r="A446" s="57"/>
    </row>
    <row r="447" spans="1:1">
      <c r="A447" s="57"/>
    </row>
    <row r="448" spans="1:1">
      <c r="A448" s="57"/>
    </row>
    <row r="449" spans="1:1">
      <c r="A449" s="57"/>
    </row>
    <row r="450" spans="1:1">
      <c r="A450" s="57"/>
    </row>
    <row r="451" spans="1:1">
      <c r="A451" s="57"/>
    </row>
    <row r="452" spans="1:1">
      <c r="A452" s="57"/>
    </row>
    <row r="453" spans="1:1">
      <c r="A453" s="57"/>
    </row>
    <row r="454" spans="1:1">
      <c r="A454" s="57"/>
    </row>
    <row r="455" spans="1:1">
      <c r="A455" s="57"/>
    </row>
    <row r="456" spans="1:1">
      <c r="A456" s="57"/>
    </row>
    <row r="457" spans="1:1">
      <c r="A457" s="57"/>
    </row>
    <row r="458" spans="1:1">
      <c r="A458" s="57"/>
    </row>
    <row r="459" spans="1:1">
      <c r="A459" s="57"/>
    </row>
    <row r="460" spans="1:1">
      <c r="A460" s="57"/>
    </row>
    <row r="461" spans="1:1">
      <c r="A461" s="57"/>
    </row>
    <row r="462" spans="1:1">
      <c r="A462" s="57"/>
    </row>
    <row r="463" spans="1:1">
      <c r="A463" s="57"/>
    </row>
    <row r="464" spans="1:1">
      <c r="A464" s="57"/>
    </row>
    <row r="465" spans="1:1">
      <c r="A465" s="57"/>
    </row>
    <row r="466" spans="1:1">
      <c r="A466" s="57"/>
    </row>
    <row r="467" spans="1:1">
      <c r="A467" s="57"/>
    </row>
    <row r="468" spans="1:1">
      <c r="A468" s="57"/>
    </row>
    <row r="469" spans="1:1">
      <c r="A469" s="57"/>
    </row>
    <row r="470" spans="1:1">
      <c r="A470" s="57"/>
    </row>
    <row r="471" spans="1:1">
      <c r="A471" s="57"/>
    </row>
    <row r="472" spans="1:1">
      <c r="A472" s="57"/>
    </row>
    <row r="473" spans="1:1">
      <c r="A473" s="57"/>
    </row>
    <row r="474" spans="1:1">
      <c r="A474" s="57"/>
    </row>
    <row r="475" spans="1:1">
      <c r="A475" s="57"/>
    </row>
    <row r="476" spans="1:1">
      <c r="A476" s="57"/>
    </row>
    <row r="477" spans="1:1">
      <c r="A477" s="57"/>
    </row>
    <row r="478" spans="1:1">
      <c r="A478" s="57"/>
    </row>
    <row r="479" spans="1:1">
      <c r="A479" s="57"/>
    </row>
    <row r="480" spans="1:1">
      <c r="A480" s="57"/>
    </row>
    <row r="481" spans="1:1">
      <c r="A481" s="57"/>
    </row>
    <row r="482" spans="1:1">
      <c r="A482" s="57"/>
    </row>
    <row r="483" spans="1:1">
      <c r="A483" s="57"/>
    </row>
    <row r="484" spans="1:1">
      <c r="A484" s="57"/>
    </row>
    <row r="485" spans="1:1">
      <c r="A485" s="57"/>
    </row>
    <row r="486" spans="1:1">
      <c r="A486" s="57"/>
    </row>
    <row r="487" spans="1:1">
      <c r="A487" s="57"/>
    </row>
    <row r="488" spans="1:1">
      <c r="A488" s="57"/>
    </row>
    <row r="489" spans="1:1">
      <c r="A489" s="57"/>
    </row>
    <row r="490" spans="1:1">
      <c r="A490" s="57"/>
    </row>
    <row r="491" spans="1:1">
      <c r="A491" s="57"/>
    </row>
    <row r="492" spans="1:1">
      <c r="A492" s="57"/>
    </row>
    <row r="493" spans="1:1">
      <c r="A493" s="57"/>
    </row>
    <row r="494" spans="1:1">
      <c r="A494" s="57"/>
    </row>
    <row r="495" spans="1:1">
      <c r="A495" s="57"/>
    </row>
    <row r="496" spans="1:1">
      <c r="A496" s="57"/>
    </row>
    <row r="497" spans="1:1">
      <c r="A497" s="57"/>
    </row>
    <row r="498" spans="1:1">
      <c r="A498" s="57"/>
    </row>
    <row r="499" spans="1:1">
      <c r="A499" s="57"/>
    </row>
    <row r="500" spans="1:1">
      <c r="A500" s="57"/>
    </row>
    <row r="501" spans="1:1">
      <c r="A501" s="57"/>
    </row>
    <row r="502" spans="1:1">
      <c r="A502" s="57"/>
    </row>
    <row r="503" spans="1:1">
      <c r="A503" s="57"/>
    </row>
    <row r="504" spans="1:1">
      <c r="A504" s="57"/>
    </row>
    <row r="505" spans="1:1">
      <c r="A505" s="57"/>
    </row>
    <row r="506" spans="1:1">
      <c r="A506" s="57"/>
    </row>
    <row r="507" spans="1:1">
      <c r="A507" s="57"/>
    </row>
    <row r="508" spans="1:1">
      <c r="A508" s="57"/>
    </row>
    <row r="509" spans="1:1">
      <c r="A509" s="57"/>
    </row>
    <row r="510" spans="1:1">
      <c r="A510" s="57"/>
    </row>
    <row r="511" spans="1:1">
      <c r="A511" s="57"/>
    </row>
    <row r="512" spans="1:1">
      <c r="A512" s="57"/>
    </row>
    <row r="513" spans="1:1">
      <c r="A513" s="57"/>
    </row>
    <row r="514" spans="1:1">
      <c r="A514" s="57"/>
    </row>
    <row r="515" spans="1:1">
      <c r="A515" s="57"/>
    </row>
    <row r="516" spans="1:1">
      <c r="A516" s="57"/>
    </row>
    <row r="517" spans="1:1">
      <c r="A517" s="57"/>
    </row>
    <row r="518" spans="1:1">
      <c r="A518" s="57"/>
    </row>
    <row r="519" spans="1:1">
      <c r="A519" s="57"/>
    </row>
    <row r="520" spans="1:1">
      <c r="A520" s="57"/>
    </row>
    <row r="521" spans="1:1">
      <c r="A521" s="57"/>
    </row>
    <row r="522" spans="1:1">
      <c r="A522" s="57"/>
    </row>
    <row r="523" spans="1:1">
      <c r="A523" s="57"/>
    </row>
    <row r="524" spans="1:1">
      <c r="A524" s="57"/>
    </row>
    <row r="525" spans="1:1">
      <c r="A525" s="57"/>
    </row>
    <row r="526" spans="1:1">
      <c r="A526" s="57"/>
    </row>
    <row r="527" spans="1:1">
      <c r="A527" s="57"/>
    </row>
    <row r="528" spans="1:1">
      <c r="A528" s="57"/>
    </row>
    <row r="529" spans="1:1">
      <c r="A529" s="57"/>
    </row>
    <row r="530" spans="1:1">
      <c r="A530" s="57"/>
    </row>
    <row r="531" spans="1:1">
      <c r="A531" s="57"/>
    </row>
    <row r="532" spans="1:1">
      <c r="A532" s="57"/>
    </row>
    <row r="533" spans="1:1">
      <c r="A533" s="57"/>
    </row>
    <row r="534" spans="1:1">
      <c r="A534" s="57"/>
    </row>
    <row r="535" spans="1:1">
      <c r="A535" s="57"/>
    </row>
    <row r="536" spans="1:1">
      <c r="A536" s="57"/>
    </row>
    <row r="537" spans="1:1">
      <c r="A537" s="57"/>
    </row>
    <row r="538" spans="1:1">
      <c r="A538" s="57"/>
    </row>
    <row r="539" spans="1:1">
      <c r="A539" s="57"/>
    </row>
    <row r="540" spans="1:1">
      <c r="A540" s="57"/>
    </row>
    <row r="541" spans="1:1">
      <c r="A541" s="57"/>
    </row>
    <row r="542" spans="1:1">
      <c r="A542" s="57"/>
    </row>
    <row r="543" spans="1:1">
      <c r="A543" s="57"/>
    </row>
    <row r="544" spans="1:1">
      <c r="A544" s="57"/>
    </row>
    <row r="545" spans="1:1">
      <c r="A545" s="57"/>
    </row>
    <row r="546" spans="1:1">
      <c r="A546" s="57"/>
    </row>
    <row r="547" spans="1:1">
      <c r="A547" s="57"/>
    </row>
    <row r="548" spans="1:1">
      <c r="A548" s="57"/>
    </row>
    <row r="549" spans="1:1">
      <c r="A549" s="57"/>
    </row>
    <row r="550" spans="1:1">
      <c r="A550" s="57"/>
    </row>
    <row r="551" spans="1:1">
      <c r="A551" s="57"/>
    </row>
    <row r="552" spans="1:1">
      <c r="A552" s="57"/>
    </row>
    <row r="553" spans="1:1">
      <c r="A553" s="57"/>
    </row>
    <row r="554" spans="1:1">
      <c r="A554" s="57"/>
    </row>
    <row r="555" spans="1:1">
      <c r="A555" s="57"/>
    </row>
    <row r="556" spans="1:1">
      <c r="A556" s="57"/>
    </row>
    <row r="557" spans="1:1">
      <c r="A557" s="57"/>
    </row>
    <row r="558" spans="1:1">
      <c r="A558" s="57"/>
    </row>
    <row r="559" spans="1:1">
      <c r="A559" s="57"/>
    </row>
    <row r="560" spans="1:1">
      <c r="A560" s="57"/>
    </row>
    <row r="561" spans="1:1">
      <c r="A561" s="57"/>
    </row>
    <row r="562" spans="1:1">
      <c r="A562" s="57"/>
    </row>
    <row r="563" spans="1:1">
      <c r="A563" s="57"/>
    </row>
    <row r="564" spans="1:1">
      <c r="A564" s="57"/>
    </row>
    <row r="565" spans="1:1">
      <c r="A565" s="57"/>
    </row>
    <row r="566" spans="1:1">
      <c r="A566" s="57"/>
    </row>
    <row r="567" spans="1:1">
      <c r="A567" s="57"/>
    </row>
    <row r="568" spans="1:1">
      <c r="A568" s="57"/>
    </row>
    <row r="569" spans="1:1">
      <c r="A569" s="57"/>
    </row>
    <row r="570" spans="1:1">
      <c r="A570" s="57"/>
    </row>
    <row r="571" spans="1:1">
      <c r="A571" s="57"/>
    </row>
    <row r="572" spans="1:1">
      <c r="A572" s="57"/>
    </row>
    <row r="573" spans="1:1">
      <c r="A573" s="57"/>
    </row>
    <row r="574" spans="1:1">
      <c r="A574" s="57"/>
    </row>
    <row r="575" spans="1:1">
      <c r="A575" s="57"/>
    </row>
    <row r="576" spans="1:1">
      <c r="A576" s="57"/>
    </row>
    <row r="577" spans="1:1">
      <c r="A577" s="57"/>
    </row>
    <row r="578" spans="1:1">
      <c r="A578" s="57"/>
    </row>
    <row r="579" spans="1:1">
      <c r="A579" s="57"/>
    </row>
    <row r="580" spans="1:1">
      <c r="A580" s="57"/>
    </row>
    <row r="581" spans="1:1">
      <c r="A581" s="57"/>
    </row>
    <row r="582" spans="1:1">
      <c r="A582" s="57"/>
    </row>
    <row r="583" spans="1:1">
      <c r="A583" s="57"/>
    </row>
    <row r="584" spans="1:1">
      <c r="A584" s="57"/>
    </row>
    <row r="585" spans="1:1">
      <c r="A585" s="57"/>
    </row>
    <row r="586" spans="1:1">
      <c r="A586" s="57"/>
    </row>
    <row r="587" spans="1:1">
      <c r="A587" s="57"/>
    </row>
    <row r="588" spans="1:1">
      <c r="A588" s="57"/>
    </row>
    <row r="589" spans="1:1">
      <c r="A589" s="57"/>
    </row>
    <row r="590" spans="1:1">
      <c r="A590" s="57"/>
    </row>
    <row r="591" spans="1:1">
      <c r="A591" s="57"/>
    </row>
    <row r="592" spans="1:1">
      <c r="A592" s="57"/>
    </row>
    <row r="593" spans="1:1">
      <c r="A593" s="57"/>
    </row>
    <row r="594" spans="1:1">
      <c r="A594" s="57"/>
    </row>
    <row r="595" spans="1:1">
      <c r="A595" s="57"/>
    </row>
    <row r="596" spans="1:1">
      <c r="A596" s="57"/>
    </row>
    <row r="597" spans="1:1">
      <c r="A597" s="57"/>
    </row>
    <row r="598" spans="1:1">
      <c r="A598" s="57"/>
    </row>
    <row r="599" spans="1:1">
      <c r="A599" s="57"/>
    </row>
    <row r="600" spans="1:1">
      <c r="A600" s="57"/>
    </row>
    <row r="601" spans="1:1">
      <c r="A601" s="57"/>
    </row>
    <row r="602" spans="1:1">
      <c r="A602" s="57"/>
    </row>
    <row r="603" spans="1:1">
      <c r="A603" s="57"/>
    </row>
    <row r="604" spans="1:1">
      <c r="A604" s="57"/>
    </row>
    <row r="605" spans="1:1">
      <c r="A605" s="57"/>
    </row>
    <row r="606" spans="1:1">
      <c r="A606" s="57"/>
    </row>
    <row r="607" spans="1:1">
      <c r="A607" s="57"/>
    </row>
    <row r="608" spans="1:1">
      <c r="A608" s="57"/>
    </row>
    <row r="609" spans="1:1">
      <c r="A609" s="57"/>
    </row>
    <row r="610" spans="1:1">
      <c r="A610" s="57"/>
    </row>
    <row r="611" spans="1:1">
      <c r="A611" s="57"/>
    </row>
    <row r="612" spans="1:1">
      <c r="A612" s="57"/>
    </row>
    <row r="613" spans="1:1">
      <c r="A613" s="57"/>
    </row>
    <row r="614" spans="1:1">
      <c r="A614" s="57"/>
    </row>
    <row r="615" spans="1:1">
      <c r="A615" s="57"/>
    </row>
    <row r="616" spans="1:1">
      <c r="A616" s="57"/>
    </row>
    <row r="617" spans="1:1">
      <c r="A617" s="57"/>
    </row>
    <row r="618" spans="1:1">
      <c r="A618" s="57"/>
    </row>
    <row r="619" spans="1:1">
      <c r="A619" s="57"/>
    </row>
    <row r="620" spans="1:1">
      <c r="A620" s="57"/>
    </row>
    <row r="621" spans="1:1">
      <c r="A621" s="57"/>
    </row>
    <row r="622" spans="1:1">
      <c r="A622" s="57"/>
    </row>
    <row r="623" spans="1:1">
      <c r="A623" s="57"/>
    </row>
    <row r="624" spans="1:1">
      <c r="A624" s="57"/>
    </row>
    <row r="625" spans="1:1">
      <c r="A625" s="57"/>
    </row>
    <row r="626" spans="1:1">
      <c r="A626" s="57"/>
    </row>
    <row r="627" spans="1:1">
      <c r="A627" s="57"/>
    </row>
    <row r="628" spans="1:1">
      <c r="A628" s="57"/>
    </row>
    <row r="629" spans="1:1">
      <c r="A629" s="57"/>
    </row>
    <row r="630" spans="1:1">
      <c r="A630" s="57"/>
    </row>
    <row r="631" spans="1:1">
      <c r="A631" s="57"/>
    </row>
    <row r="632" spans="1:1">
      <c r="A632" s="57"/>
    </row>
    <row r="633" spans="1:1">
      <c r="A633" s="57"/>
    </row>
    <row r="634" spans="1:1">
      <c r="A634" s="57"/>
    </row>
    <row r="635" spans="1:1">
      <c r="A635" s="57"/>
    </row>
    <row r="636" spans="1:1">
      <c r="A636" s="57"/>
    </row>
    <row r="637" spans="1:1">
      <c r="A637" s="57"/>
    </row>
    <row r="638" spans="1:1">
      <c r="A638" s="57"/>
    </row>
    <row r="639" spans="1:1">
      <c r="A639" s="57"/>
    </row>
    <row r="640" spans="1:1">
      <c r="A640" s="57"/>
    </row>
    <row r="641" spans="1:1">
      <c r="A641" s="57"/>
    </row>
    <row r="642" spans="1:1">
      <c r="A642" s="57"/>
    </row>
    <row r="643" spans="1:1">
      <c r="A643" s="57"/>
    </row>
    <row r="644" spans="1:1">
      <c r="A644" s="57"/>
    </row>
    <row r="645" spans="1:1">
      <c r="A645" s="57"/>
    </row>
    <row r="646" spans="1:1">
      <c r="A646" s="57"/>
    </row>
    <row r="647" spans="1:1">
      <c r="A647" s="57"/>
    </row>
    <row r="648" spans="1:1">
      <c r="A648" s="57"/>
    </row>
    <row r="649" spans="1:1">
      <c r="A649" s="57"/>
    </row>
    <row r="650" spans="1:1">
      <c r="A650" s="57"/>
    </row>
    <row r="651" spans="1:1">
      <c r="A651" s="57"/>
    </row>
    <row r="652" spans="1:1">
      <c r="A652" s="57"/>
    </row>
    <row r="653" spans="1:1">
      <c r="A653" s="57"/>
    </row>
    <row r="654" spans="1:1">
      <c r="A654" s="57"/>
    </row>
    <row r="655" spans="1:1">
      <c r="A655" s="57"/>
    </row>
    <row r="656" spans="1:1">
      <c r="A656" s="57"/>
    </row>
    <row r="657" spans="1:1">
      <c r="A657" s="57"/>
    </row>
    <row r="658" spans="1:1">
      <c r="A658" s="57"/>
    </row>
    <row r="659" spans="1:1">
      <c r="A659" s="57"/>
    </row>
    <row r="660" spans="1:1">
      <c r="A660" s="57"/>
    </row>
    <row r="661" spans="1:1">
      <c r="A661" s="57"/>
    </row>
    <row r="662" spans="1:1">
      <c r="A662" s="57"/>
    </row>
    <row r="663" spans="1:1">
      <c r="A663" s="57"/>
    </row>
    <row r="664" spans="1:1">
      <c r="A664" s="57"/>
    </row>
    <row r="665" spans="1:1">
      <c r="A665" s="57"/>
    </row>
    <row r="666" spans="1:1">
      <c r="A666" s="57"/>
    </row>
    <row r="667" spans="1:1">
      <c r="A667" s="57"/>
    </row>
    <row r="668" spans="1:1">
      <c r="A668" s="57"/>
    </row>
    <row r="669" spans="1:1">
      <c r="A669" s="57"/>
    </row>
    <row r="670" spans="1:1">
      <c r="A670" s="57"/>
    </row>
    <row r="671" spans="1:1">
      <c r="A671" s="57"/>
    </row>
    <row r="672" spans="1:1">
      <c r="A672" s="57"/>
    </row>
    <row r="673" spans="1:1">
      <c r="A673" s="57"/>
    </row>
    <row r="674" spans="1:1">
      <c r="A674" s="57"/>
    </row>
    <row r="675" spans="1:1">
      <c r="A675" s="57"/>
    </row>
    <row r="676" spans="1:1">
      <c r="A676" s="57"/>
    </row>
    <row r="677" spans="1:1">
      <c r="A677" s="57"/>
    </row>
    <row r="678" spans="1:1">
      <c r="A678" s="57"/>
    </row>
    <row r="679" spans="1:1">
      <c r="A679" s="57"/>
    </row>
    <row r="680" spans="1:1">
      <c r="A680" s="57"/>
    </row>
    <row r="681" spans="1:1">
      <c r="A681" s="57"/>
    </row>
    <row r="682" spans="1:1">
      <c r="A682" s="57"/>
    </row>
    <row r="683" spans="1:1">
      <c r="A683" s="57"/>
    </row>
    <row r="684" spans="1:1">
      <c r="A684" s="57"/>
    </row>
    <row r="685" spans="1:1">
      <c r="A685" s="57"/>
    </row>
    <row r="686" spans="1:1">
      <c r="A686" s="57"/>
    </row>
    <row r="687" spans="1:1">
      <c r="A687" s="57"/>
    </row>
    <row r="688" spans="1:1">
      <c r="A688" s="57"/>
    </row>
    <row r="689" spans="1:1">
      <c r="A689" s="57"/>
    </row>
    <row r="690" spans="1:1">
      <c r="A690" s="57"/>
    </row>
    <row r="691" spans="1:1">
      <c r="A691" s="57"/>
    </row>
    <row r="692" spans="1:1">
      <c r="A692" s="57"/>
    </row>
    <row r="693" spans="1:1">
      <c r="A693" s="57"/>
    </row>
    <row r="694" spans="1:1">
      <c r="A694" s="57"/>
    </row>
    <row r="695" spans="1:1">
      <c r="A695" s="57"/>
    </row>
    <row r="696" spans="1:1">
      <c r="A696" s="57"/>
    </row>
    <row r="697" spans="1:1">
      <c r="A697" s="57"/>
    </row>
    <row r="698" spans="1:1">
      <c r="A698" s="57"/>
    </row>
    <row r="699" spans="1:1">
      <c r="A699" s="57"/>
    </row>
    <row r="700" spans="1:1">
      <c r="A700" s="57"/>
    </row>
    <row r="701" spans="1:1">
      <c r="A701" s="57"/>
    </row>
    <row r="702" spans="1:1">
      <c r="A702" s="57"/>
    </row>
    <row r="703" spans="1:1">
      <c r="A703" s="57"/>
    </row>
    <row r="704" spans="1:1">
      <c r="A704" s="57"/>
    </row>
    <row r="705" spans="1:1">
      <c r="A705" s="57"/>
    </row>
    <row r="706" spans="1:1">
      <c r="A706" s="57"/>
    </row>
    <row r="707" spans="1:1">
      <c r="A707" s="57"/>
    </row>
    <row r="708" spans="1:1">
      <c r="A708" s="57"/>
    </row>
    <row r="709" spans="1:1">
      <c r="A709" s="57"/>
    </row>
    <row r="710" spans="1:1">
      <c r="A710" s="57"/>
    </row>
    <row r="711" spans="1:1">
      <c r="A711" s="57"/>
    </row>
    <row r="712" spans="1:1">
      <c r="A712" s="57"/>
    </row>
    <row r="713" spans="1:1">
      <c r="A713" s="57"/>
    </row>
    <row r="714" spans="1:1">
      <c r="A714" s="57"/>
    </row>
    <row r="715" spans="1:1">
      <c r="A715" s="57"/>
    </row>
    <row r="716" spans="1:1">
      <c r="A716" s="57"/>
    </row>
    <row r="717" spans="1:1">
      <c r="A717" s="57"/>
    </row>
    <row r="718" spans="1:1">
      <c r="A718" s="57"/>
    </row>
    <row r="719" spans="1:1">
      <c r="A719" s="57"/>
    </row>
    <row r="720" spans="1:1">
      <c r="A720" s="57"/>
    </row>
    <row r="721" spans="1:1">
      <c r="A721" s="57"/>
    </row>
    <row r="722" spans="1:1">
      <c r="A722" s="57"/>
    </row>
    <row r="723" spans="1:1">
      <c r="A723" s="57"/>
    </row>
    <row r="724" spans="1:1">
      <c r="A724" s="57"/>
    </row>
    <row r="725" spans="1:1">
      <c r="A725" s="57"/>
    </row>
    <row r="726" spans="1:1">
      <c r="A726" s="57"/>
    </row>
    <row r="727" spans="1:1">
      <c r="A727" s="57"/>
    </row>
    <row r="728" spans="1:1">
      <c r="A728" s="57"/>
    </row>
    <row r="729" spans="1:1">
      <c r="A729" s="57"/>
    </row>
    <row r="730" spans="1:1">
      <c r="A730" s="57"/>
    </row>
    <row r="731" spans="1:1">
      <c r="A731" s="57"/>
    </row>
    <row r="732" spans="1:1">
      <c r="A732" s="57"/>
    </row>
    <row r="733" spans="1:1">
      <c r="A733" s="57"/>
    </row>
    <row r="734" spans="1:1">
      <c r="A734" s="57"/>
    </row>
    <row r="735" spans="1:1">
      <c r="A735" s="57"/>
    </row>
    <row r="736" spans="1:1">
      <c r="A736" s="57"/>
    </row>
    <row r="737" spans="1:1">
      <c r="A737" s="57"/>
    </row>
    <row r="738" spans="1:1">
      <c r="A738" s="57"/>
    </row>
    <row r="739" spans="1:1">
      <c r="A739" s="57"/>
    </row>
    <row r="740" spans="1:1">
      <c r="A740" s="57"/>
    </row>
    <row r="741" spans="1:1">
      <c r="A741" s="57"/>
    </row>
    <row r="742" spans="1:1">
      <c r="A742" s="57"/>
    </row>
    <row r="743" spans="1:1">
      <c r="A743" s="57"/>
    </row>
    <row r="744" spans="1:1">
      <c r="A744" s="57"/>
    </row>
    <row r="745" spans="1:1">
      <c r="A745" s="57"/>
    </row>
    <row r="746" spans="1:1">
      <c r="A746" s="57"/>
    </row>
    <row r="747" spans="1:1">
      <c r="A747" s="57"/>
    </row>
    <row r="748" spans="1:1">
      <c r="A748" s="57"/>
    </row>
    <row r="749" spans="1:1">
      <c r="A749" s="57"/>
    </row>
    <row r="750" spans="1:1">
      <c r="A750" s="57"/>
    </row>
    <row r="751" spans="1:1">
      <c r="A751" s="57"/>
    </row>
    <row r="752" spans="1:1">
      <c r="A752" s="57"/>
    </row>
    <row r="753" spans="1:1">
      <c r="A753" s="57"/>
    </row>
    <row r="754" spans="1:1">
      <c r="A754" s="57"/>
    </row>
    <row r="755" spans="1:1">
      <c r="A755" s="57"/>
    </row>
    <row r="756" spans="1:1">
      <c r="A756" s="57"/>
    </row>
    <row r="757" spans="1:1">
      <c r="A757" s="57"/>
    </row>
    <row r="758" spans="1:1">
      <c r="A758" s="57"/>
    </row>
    <row r="759" spans="1:1">
      <c r="A759" s="57"/>
    </row>
    <row r="760" spans="1:1">
      <c r="A760" s="57"/>
    </row>
    <row r="761" spans="1:1">
      <c r="A761" s="57"/>
    </row>
    <row r="762" spans="1:1">
      <c r="A762" s="57"/>
    </row>
    <row r="763" spans="1:1">
      <c r="A763" s="57"/>
    </row>
    <row r="764" spans="1:1">
      <c r="A764" s="57"/>
    </row>
    <row r="765" spans="1:1">
      <c r="A765" s="57"/>
    </row>
    <row r="766" spans="1:1">
      <c r="A766" s="57"/>
    </row>
    <row r="767" spans="1:1">
      <c r="A767" s="57"/>
    </row>
    <row r="768" spans="1:1">
      <c r="A768" s="57"/>
    </row>
    <row r="769" spans="1:1">
      <c r="A769" s="57"/>
    </row>
    <row r="770" spans="1:1">
      <c r="A770" s="57"/>
    </row>
    <row r="771" spans="1:1">
      <c r="A771" s="57"/>
    </row>
    <row r="772" spans="1:1">
      <c r="A772" s="57"/>
    </row>
    <row r="773" spans="1:1">
      <c r="A773" s="57"/>
    </row>
    <row r="774" spans="1:1">
      <c r="A774" s="57"/>
    </row>
    <row r="775" spans="1:1">
      <c r="A775" s="57"/>
    </row>
    <row r="776" spans="1:1">
      <c r="A776" s="57"/>
    </row>
    <row r="777" spans="1:1">
      <c r="A777" s="57"/>
    </row>
    <row r="778" spans="1:1">
      <c r="A778" s="57"/>
    </row>
    <row r="779" spans="1:1">
      <c r="A779" s="57"/>
    </row>
    <row r="780" spans="1:1">
      <c r="A780" s="57"/>
    </row>
    <row r="781" spans="1:1">
      <c r="A781" s="57"/>
    </row>
    <row r="782" spans="1:1">
      <c r="A782" s="57"/>
    </row>
    <row r="783" spans="1:1">
      <c r="A783" s="57"/>
    </row>
    <row r="784" spans="1:1">
      <c r="A784" s="57"/>
    </row>
    <row r="785" spans="1:1">
      <c r="A785" s="57"/>
    </row>
    <row r="786" spans="1:1">
      <c r="A786" s="57"/>
    </row>
    <row r="787" spans="1:1">
      <c r="A787" s="57"/>
    </row>
    <row r="788" spans="1:1">
      <c r="A788" s="57"/>
    </row>
    <row r="789" spans="1:1">
      <c r="A789" s="57"/>
    </row>
    <row r="790" spans="1:1">
      <c r="A790" s="57"/>
    </row>
    <row r="791" spans="1:1">
      <c r="A791" s="57"/>
    </row>
    <row r="792" spans="1:1">
      <c r="A792" s="57"/>
    </row>
    <row r="793" spans="1:1">
      <c r="A793" s="57"/>
    </row>
    <row r="794" spans="1:1">
      <c r="A794" s="57"/>
    </row>
    <row r="795" spans="1:1">
      <c r="A795" s="57"/>
    </row>
    <row r="796" spans="1:1">
      <c r="A796" s="57"/>
    </row>
    <row r="797" spans="1:1">
      <c r="A797" s="57"/>
    </row>
    <row r="798" spans="1:1">
      <c r="A798" s="57"/>
    </row>
    <row r="799" spans="1:1">
      <c r="A799" s="57"/>
    </row>
    <row r="800" spans="1:1">
      <c r="A800" s="57"/>
    </row>
    <row r="801" spans="1:1">
      <c r="A801" s="57"/>
    </row>
    <row r="802" spans="1:1">
      <c r="A802" s="57"/>
    </row>
    <row r="803" spans="1:1">
      <c r="A803" s="57"/>
    </row>
    <row r="804" spans="1:1">
      <c r="A804" s="57"/>
    </row>
    <row r="805" spans="1:1">
      <c r="A805" s="57"/>
    </row>
    <row r="806" spans="1:1">
      <c r="A806" s="57"/>
    </row>
    <row r="807" spans="1:1">
      <c r="A807" s="57"/>
    </row>
    <row r="808" spans="1:1">
      <c r="A808" s="57"/>
    </row>
    <row r="809" spans="1:1">
      <c r="A809" s="57"/>
    </row>
    <row r="810" spans="1:1">
      <c r="A810" s="57"/>
    </row>
    <row r="811" spans="1:1">
      <c r="A811" s="57"/>
    </row>
    <row r="812" spans="1:1">
      <c r="A812" s="57"/>
    </row>
    <row r="813" spans="1:1">
      <c r="A813" s="57"/>
    </row>
    <row r="814" spans="1:1">
      <c r="A814" s="57"/>
    </row>
    <row r="815" spans="1:1">
      <c r="A815" s="57"/>
    </row>
    <row r="816" spans="1:1">
      <c r="A816" s="57"/>
    </row>
    <row r="817" spans="1:1">
      <c r="A817" s="57"/>
    </row>
    <row r="818" spans="1:1">
      <c r="A818" s="57"/>
    </row>
    <row r="819" spans="1:1">
      <c r="A819" s="57"/>
    </row>
    <row r="820" spans="1:1">
      <c r="A820" s="57"/>
    </row>
    <row r="821" spans="1:1">
      <c r="A821" s="57"/>
    </row>
    <row r="822" spans="1:1">
      <c r="A822" s="57"/>
    </row>
    <row r="823" spans="1:1">
      <c r="A823" s="57"/>
    </row>
    <row r="824" spans="1:1">
      <c r="A824" s="57"/>
    </row>
    <row r="825" spans="1:1">
      <c r="A825" s="57"/>
    </row>
    <row r="826" spans="1:1">
      <c r="A826" s="57"/>
    </row>
    <row r="827" spans="1:1">
      <c r="A827" s="57"/>
    </row>
    <row r="828" spans="1:1">
      <c r="A828" s="57"/>
    </row>
    <row r="829" spans="1:1">
      <c r="A829" s="57"/>
    </row>
    <row r="830" spans="1:1">
      <c r="A830" s="57"/>
    </row>
    <row r="831" spans="1:1">
      <c r="A831" s="57"/>
    </row>
    <row r="832" spans="1:1">
      <c r="A832" s="57"/>
    </row>
    <row r="833" spans="1:1">
      <c r="A833" s="57"/>
    </row>
    <row r="834" spans="1:1">
      <c r="A834" s="57"/>
    </row>
    <row r="835" spans="1:1">
      <c r="A835" s="57"/>
    </row>
    <row r="836" spans="1:1">
      <c r="A836" s="57"/>
    </row>
    <row r="837" spans="1:1">
      <c r="A837" s="57"/>
    </row>
    <row r="838" spans="1:1">
      <c r="A838" s="57"/>
    </row>
    <row r="839" spans="1:1">
      <c r="A839" s="57"/>
    </row>
    <row r="840" spans="1:1">
      <c r="A840" s="57"/>
    </row>
    <row r="841" spans="1:1">
      <c r="A841" s="57"/>
    </row>
    <row r="842" spans="1:1">
      <c r="A842" s="57"/>
    </row>
    <row r="843" spans="1:1">
      <c r="A843" s="57"/>
    </row>
    <row r="844" spans="1:1">
      <c r="A844" s="57"/>
    </row>
    <row r="845" spans="1:1">
      <c r="A845" s="57"/>
    </row>
    <row r="846" spans="1:1">
      <c r="A846" s="57"/>
    </row>
    <row r="847" spans="1:1">
      <c r="A847" s="57"/>
    </row>
    <row r="848" spans="1:1">
      <c r="A848" s="57"/>
    </row>
    <row r="849" spans="1:1">
      <c r="A849" s="57"/>
    </row>
    <row r="850" spans="1:1">
      <c r="A850" s="57"/>
    </row>
    <row r="851" spans="1:1">
      <c r="A851" s="57"/>
    </row>
    <row r="852" spans="1:1">
      <c r="A852" s="57"/>
    </row>
    <row r="853" spans="1:1">
      <c r="A853" s="57"/>
    </row>
    <row r="854" spans="1:1">
      <c r="A854" s="57"/>
    </row>
    <row r="855" spans="1:1">
      <c r="A855" s="57"/>
    </row>
    <row r="856" spans="1:1">
      <c r="A856" s="57"/>
    </row>
    <row r="857" spans="1:1">
      <c r="A857" s="57"/>
    </row>
    <row r="858" spans="1:1">
      <c r="A858" s="57"/>
    </row>
    <row r="859" spans="1:1">
      <c r="A859" s="57"/>
    </row>
    <row r="860" spans="1:1">
      <c r="A860" s="57"/>
    </row>
    <row r="861" spans="1:1">
      <c r="A861" s="57"/>
    </row>
    <row r="862" spans="1:1">
      <c r="A862" s="57"/>
    </row>
    <row r="863" spans="1:1">
      <c r="A863" s="57"/>
    </row>
    <row r="864" spans="1:1">
      <c r="A864" s="57"/>
    </row>
    <row r="865" spans="1:1">
      <c r="A865" s="57"/>
    </row>
    <row r="866" spans="1:1">
      <c r="A866" s="57"/>
    </row>
    <row r="867" spans="1:1">
      <c r="A867" s="57"/>
    </row>
    <row r="868" spans="1:1">
      <c r="A868" s="57"/>
    </row>
    <row r="869" spans="1:1">
      <c r="A869" s="57"/>
    </row>
    <row r="870" spans="1:1">
      <c r="A870" s="57"/>
    </row>
    <row r="871" spans="1:1">
      <c r="A871" s="57"/>
    </row>
    <row r="872" spans="1:1">
      <c r="A872" s="57"/>
    </row>
    <row r="873" spans="1:1">
      <c r="A873" s="57"/>
    </row>
    <row r="874" spans="1:1">
      <c r="A874" s="57"/>
    </row>
    <row r="875" spans="1:1">
      <c r="A875" s="57"/>
    </row>
    <row r="876" spans="1:1">
      <c r="A876" s="57"/>
    </row>
    <row r="877" spans="1:1">
      <c r="A877" s="57"/>
    </row>
    <row r="878" spans="1:1">
      <c r="A878" s="57"/>
    </row>
    <row r="879" spans="1:1">
      <c r="A879" s="57"/>
    </row>
    <row r="880" spans="1:1">
      <c r="A880" s="57"/>
    </row>
    <row r="881" spans="1:1">
      <c r="A881" s="57"/>
    </row>
    <row r="882" spans="1:1">
      <c r="A882" s="57"/>
    </row>
    <row r="883" spans="1:1">
      <c r="A883" s="57"/>
    </row>
    <row r="884" spans="1:1">
      <c r="A884" s="57"/>
    </row>
    <row r="885" spans="1:1">
      <c r="A885" s="57"/>
    </row>
    <row r="886" spans="1:1">
      <c r="A886" s="57"/>
    </row>
    <row r="887" spans="1:1">
      <c r="A887" s="57"/>
    </row>
    <row r="888" spans="1:1">
      <c r="A888" s="57"/>
    </row>
    <row r="889" spans="1:1">
      <c r="A889" s="57"/>
    </row>
    <row r="890" spans="1:1">
      <c r="A890" s="57"/>
    </row>
    <row r="891" spans="1:1">
      <c r="A891" s="57"/>
    </row>
    <row r="892" spans="1:1">
      <c r="A892" s="57"/>
    </row>
    <row r="893" spans="1:1">
      <c r="A893" s="57"/>
    </row>
    <row r="894" spans="1:1">
      <c r="A894" s="57"/>
    </row>
    <row r="895" spans="1:1">
      <c r="A895" s="57"/>
    </row>
    <row r="896" spans="1:1">
      <c r="A896" s="57"/>
    </row>
    <row r="897" spans="1:1">
      <c r="A897" s="57"/>
    </row>
    <row r="898" spans="1:1">
      <c r="A898" s="57"/>
    </row>
    <row r="899" spans="1:1">
      <c r="A899" s="57"/>
    </row>
    <row r="900" spans="1:1">
      <c r="A900" s="57"/>
    </row>
    <row r="901" spans="1:1">
      <c r="A901" s="57"/>
    </row>
    <row r="902" spans="1:1">
      <c r="A902" s="57"/>
    </row>
    <row r="903" spans="1:1">
      <c r="A903" s="57"/>
    </row>
    <row r="904" spans="1:1">
      <c r="A904" s="57"/>
    </row>
    <row r="905" spans="1:1">
      <c r="A905" s="57"/>
    </row>
    <row r="906" spans="1:1">
      <c r="A906" s="57"/>
    </row>
    <row r="907" spans="1:1">
      <c r="A907" s="57"/>
    </row>
    <row r="908" spans="1:1">
      <c r="A908" s="57"/>
    </row>
    <row r="909" spans="1:1">
      <c r="A909" s="57"/>
    </row>
    <row r="910" spans="1:1">
      <c r="A910" s="57"/>
    </row>
    <row r="911" spans="1:1">
      <c r="A911" s="57"/>
    </row>
    <row r="912" spans="1:1">
      <c r="A912" s="57"/>
    </row>
    <row r="913" spans="1:1">
      <c r="A913" s="57"/>
    </row>
    <row r="914" spans="1:1">
      <c r="A914" s="57"/>
    </row>
    <row r="915" spans="1:1">
      <c r="A915" s="57"/>
    </row>
    <row r="916" spans="1:1">
      <c r="A916" s="57"/>
    </row>
    <row r="917" spans="1:1">
      <c r="A917" s="57"/>
    </row>
    <row r="918" spans="1:1">
      <c r="A918" s="57"/>
    </row>
    <row r="919" spans="1:1">
      <c r="A919" s="57"/>
    </row>
    <row r="920" spans="1:1">
      <c r="A920" s="57"/>
    </row>
    <row r="921" spans="1:1">
      <c r="A921" s="57"/>
    </row>
    <row r="922" spans="1:1">
      <c r="A922" s="57"/>
    </row>
    <row r="923" spans="1:1">
      <c r="A923" s="57"/>
    </row>
    <row r="924" spans="1:1">
      <c r="A924" s="57"/>
    </row>
    <row r="925" spans="1:1">
      <c r="A925" s="57"/>
    </row>
    <row r="926" spans="1:1">
      <c r="A926" s="57"/>
    </row>
    <row r="927" spans="1:1">
      <c r="A927" s="57"/>
    </row>
    <row r="928" spans="1:1">
      <c r="A928" s="57"/>
    </row>
    <row r="929" spans="1:1">
      <c r="A929" s="57"/>
    </row>
    <row r="930" spans="1:1">
      <c r="A930" s="57"/>
    </row>
    <row r="931" spans="1:1">
      <c r="A931" s="57"/>
    </row>
    <row r="932" spans="1:1">
      <c r="A932" s="57"/>
    </row>
    <row r="933" spans="1:1">
      <c r="A933" s="57"/>
    </row>
    <row r="934" spans="1:1">
      <c r="A934" s="57"/>
    </row>
    <row r="935" spans="1:1">
      <c r="A935" s="57"/>
    </row>
    <row r="936" spans="1:1">
      <c r="A936" s="57"/>
    </row>
    <row r="937" spans="1:1">
      <c r="A937" s="57"/>
    </row>
    <row r="938" spans="1:1">
      <c r="A938" s="57"/>
    </row>
    <row r="939" spans="1:1">
      <c r="A939" s="57"/>
    </row>
    <row r="940" spans="1:1">
      <c r="A940" s="57"/>
    </row>
    <row r="941" spans="1:1">
      <c r="A941" s="57"/>
    </row>
    <row r="942" spans="1:1">
      <c r="A942" s="57"/>
    </row>
    <row r="943" spans="1:1">
      <c r="A943" s="57"/>
    </row>
    <row r="944" spans="1:1">
      <c r="A944" s="57"/>
    </row>
    <row r="945" spans="1:1">
      <c r="A945" s="57"/>
    </row>
    <row r="946" spans="1:1">
      <c r="A946" s="57"/>
    </row>
    <row r="947" spans="1:1">
      <c r="A947" s="57"/>
    </row>
    <row r="948" spans="1:1">
      <c r="A948" s="57"/>
    </row>
    <row r="949" spans="1:1">
      <c r="A949" s="57"/>
    </row>
    <row r="950" spans="1:1">
      <c r="A950" s="57"/>
    </row>
    <row r="951" spans="1:1">
      <c r="A951" s="57"/>
    </row>
    <row r="952" spans="1:1">
      <c r="A952" s="57"/>
    </row>
    <row r="953" spans="1:1">
      <c r="A953" s="57"/>
    </row>
    <row r="954" spans="1:1">
      <c r="A954" s="57"/>
    </row>
    <row r="955" spans="1:1">
      <c r="A955" s="57"/>
    </row>
    <row r="956" spans="1:1">
      <c r="A956" s="57"/>
    </row>
    <row r="957" spans="1:1">
      <c r="A957" s="57"/>
    </row>
    <row r="958" spans="1:1">
      <c r="A958" s="57"/>
    </row>
    <row r="959" spans="1:1">
      <c r="A959" s="57"/>
    </row>
    <row r="960" spans="1:1">
      <c r="A960" s="57"/>
    </row>
    <row r="961" spans="1:1">
      <c r="A961" s="57"/>
    </row>
    <row r="962" spans="1:1">
      <c r="A962" s="57"/>
    </row>
    <row r="963" spans="1:1">
      <c r="A963" s="57"/>
    </row>
    <row r="964" spans="1:1">
      <c r="A964" s="57"/>
    </row>
    <row r="965" spans="1:1">
      <c r="A965" s="57"/>
    </row>
    <row r="966" spans="1:1">
      <c r="A966" s="57"/>
    </row>
    <row r="967" spans="1:1">
      <c r="A967" s="57"/>
    </row>
    <row r="968" spans="1:1">
      <c r="A968" s="57"/>
    </row>
    <row r="969" spans="1:1">
      <c r="A969" s="57"/>
    </row>
    <row r="970" spans="1:1">
      <c r="A970" s="57"/>
    </row>
    <row r="971" spans="1:1">
      <c r="A971" s="57"/>
    </row>
    <row r="972" spans="1:1">
      <c r="A972" s="57"/>
    </row>
    <row r="973" spans="1:1">
      <c r="A973" s="57"/>
    </row>
    <row r="974" spans="1:1">
      <c r="A974" s="57"/>
    </row>
    <row r="975" spans="1:1">
      <c r="A975" s="57"/>
    </row>
    <row r="976" spans="1:1">
      <c r="A976" s="57"/>
    </row>
    <row r="977" spans="1:1">
      <c r="A977" s="57"/>
    </row>
    <row r="978" spans="1:1">
      <c r="A978" s="57"/>
    </row>
    <row r="979" spans="1:1">
      <c r="A979" s="57"/>
    </row>
    <row r="980" spans="1:1">
      <c r="A980" s="57"/>
    </row>
    <row r="981" spans="1:1">
      <c r="A981" s="57"/>
    </row>
    <row r="982" spans="1:1">
      <c r="A982" s="57"/>
    </row>
    <row r="983" spans="1:1">
      <c r="A983" s="57"/>
    </row>
    <row r="984" spans="1:1">
      <c r="A984" s="57"/>
    </row>
    <row r="985" spans="1:1">
      <c r="A985" s="57"/>
    </row>
    <row r="986" spans="1:1">
      <c r="A986" s="57"/>
    </row>
    <row r="987" spans="1:1">
      <c r="A987" s="57"/>
    </row>
    <row r="988" spans="1:1">
      <c r="A988" s="57"/>
    </row>
    <row r="989" spans="1:1">
      <c r="A989" s="57"/>
    </row>
    <row r="990" spans="1:1">
      <c r="A990" s="57"/>
    </row>
    <row r="991" spans="1:1">
      <c r="A991" s="57"/>
    </row>
    <row r="992" spans="1:1">
      <c r="A992" s="57"/>
    </row>
    <row r="993" spans="1:1">
      <c r="A993" s="57"/>
    </row>
    <row r="994" spans="1:1">
      <c r="A994" s="57"/>
    </row>
    <row r="995" spans="1:1">
      <c r="A995" s="57"/>
    </row>
    <row r="996" spans="1:1">
      <c r="A996" s="57"/>
    </row>
    <row r="997" spans="1:1">
      <c r="A997" s="57"/>
    </row>
    <row r="998" spans="1:1">
      <c r="A998" s="57"/>
    </row>
    <row r="999" spans="1:1">
      <c r="A999" s="57"/>
    </row>
    <row r="1000" spans="1:1">
      <c r="A1000" s="57"/>
    </row>
  </sheetData>
  <mergeCells count="9">
    <mergeCell ref="A84:A102"/>
    <mergeCell ref="A103:A110"/>
    <mergeCell ref="A111:A114"/>
    <mergeCell ref="A115:A124"/>
    <mergeCell ref="A2:A16"/>
    <mergeCell ref="A17:A34"/>
    <mergeCell ref="A35:A56"/>
    <mergeCell ref="A57:A63"/>
    <mergeCell ref="A64:A8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000"/>
  <sheetViews>
    <sheetView workbookViewId="0">
      <pane ySplit="1" topLeftCell="A2" activePane="bottomLeft" state="frozen"/>
      <selection pane="bottomLeft" activeCell="B3" sqref="B3"/>
    </sheetView>
  </sheetViews>
  <sheetFormatPr baseColWidth="10" defaultColWidth="12.625" defaultRowHeight="15" customHeight="1"/>
  <cols>
    <col min="1" max="1" width="12" customWidth="1"/>
    <col min="2" max="2" width="23" customWidth="1"/>
    <col min="3" max="3" width="10.375" customWidth="1"/>
    <col min="4" max="4" width="25.75" customWidth="1"/>
    <col min="5" max="5" width="13.125" customWidth="1"/>
    <col min="6" max="6" width="26.75" customWidth="1"/>
    <col min="7" max="7" width="16.125" customWidth="1"/>
    <col min="8" max="8" width="32.875" customWidth="1"/>
    <col min="9" max="9" width="11.75" customWidth="1"/>
    <col min="10" max="10" width="9.125" customWidth="1"/>
    <col min="11" max="11" width="18.125" customWidth="1"/>
    <col min="12" max="12" width="27.375" customWidth="1"/>
    <col min="13" max="13" width="24.125" customWidth="1"/>
    <col min="14" max="14" width="29.25" customWidth="1"/>
    <col min="15" max="15" width="7.875" hidden="1" customWidth="1"/>
    <col min="16" max="16" width="27.5" customWidth="1"/>
    <col min="17" max="17" width="9.75" customWidth="1"/>
    <col min="18" max="18" width="9.25" customWidth="1"/>
    <col min="19" max="19" width="18.375" customWidth="1"/>
    <col min="20" max="20" width="19" customWidth="1"/>
    <col min="21" max="21" width="11.875" hidden="1" customWidth="1"/>
    <col min="22" max="22" width="9.75" hidden="1" customWidth="1"/>
    <col min="23" max="23" width="16.5" customWidth="1"/>
    <col min="24" max="24" width="29.125" customWidth="1"/>
    <col min="25" max="25" width="8" hidden="1" customWidth="1"/>
    <col min="26" max="26" width="10.625" hidden="1" customWidth="1"/>
    <col min="27" max="27" width="10.625" customWidth="1"/>
    <col min="28" max="28" width="12.125" hidden="1" customWidth="1"/>
    <col min="29" max="29" width="18" hidden="1" customWidth="1"/>
    <col min="30" max="30" width="15.5" customWidth="1"/>
    <col min="31" max="31" width="18" customWidth="1"/>
    <col min="32" max="33" width="8" hidden="1" customWidth="1"/>
    <col min="34" max="34" width="8" customWidth="1"/>
    <col min="35" max="36" width="8" hidden="1" customWidth="1"/>
    <col min="37" max="37" width="37.875" customWidth="1"/>
    <col min="38" max="38" width="7.625" customWidth="1"/>
    <col min="39" max="39" width="8" customWidth="1"/>
  </cols>
  <sheetData>
    <row r="1" spans="1:39" ht="60">
      <c r="A1" s="23" t="s">
        <v>257</v>
      </c>
      <c r="B1" s="23" t="s">
        <v>0</v>
      </c>
      <c r="C1" s="23" t="s">
        <v>258</v>
      </c>
      <c r="D1" s="23" t="s">
        <v>1</v>
      </c>
      <c r="E1" s="23" t="s">
        <v>259</v>
      </c>
      <c r="F1" s="23" t="s">
        <v>2</v>
      </c>
      <c r="G1" s="23" t="s">
        <v>256</v>
      </c>
      <c r="H1" s="23" t="s">
        <v>260</v>
      </c>
      <c r="I1" s="23" t="s">
        <v>255</v>
      </c>
      <c r="J1" s="23" t="s">
        <v>263</v>
      </c>
      <c r="K1" s="23" t="s">
        <v>264</v>
      </c>
      <c r="L1" s="25" t="s">
        <v>265</v>
      </c>
      <c r="M1" s="25" t="s">
        <v>266</v>
      </c>
      <c r="N1" s="25" t="s">
        <v>267</v>
      </c>
      <c r="O1" s="25" t="s">
        <v>268</v>
      </c>
      <c r="P1" s="23" t="s">
        <v>269</v>
      </c>
      <c r="Q1" s="25" t="s">
        <v>270</v>
      </c>
      <c r="R1" s="25" t="s">
        <v>271</v>
      </c>
      <c r="S1" s="25" t="s">
        <v>272</v>
      </c>
      <c r="T1" s="23" t="s">
        <v>273</v>
      </c>
      <c r="U1" s="25" t="s">
        <v>274</v>
      </c>
      <c r="V1" s="25" t="s">
        <v>275</v>
      </c>
      <c r="W1" s="25" t="s">
        <v>276</v>
      </c>
      <c r="X1" s="23" t="s">
        <v>277</v>
      </c>
      <c r="Y1" s="25" t="s">
        <v>278</v>
      </c>
      <c r="Z1" s="25" t="s">
        <v>279</v>
      </c>
      <c r="AA1" s="25" t="s">
        <v>280</v>
      </c>
      <c r="AB1" s="25" t="s">
        <v>281</v>
      </c>
      <c r="AC1" s="25" t="s">
        <v>282</v>
      </c>
      <c r="AD1" s="23" t="s">
        <v>283</v>
      </c>
      <c r="AE1" s="25" t="s">
        <v>284</v>
      </c>
      <c r="AF1" s="25" t="s">
        <v>285</v>
      </c>
      <c r="AG1" s="25" t="s">
        <v>286</v>
      </c>
      <c r="AH1" s="25" t="s">
        <v>3204</v>
      </c>
      <c r="AI1" s="25" t="s">
        <v>288</v>
      </c>
      <c r="AJ1" s="25" t="s">
        <v>289</v>
      </c>
      <c r="AK1" s="25" t="s">
        <v>3205</v>
      </c>
      <c r="AL1" s="25" t="s">
        <v>3206</v>
      </c>
      <c r="AM1" s="25" t="s">
        <v>292</v>
      </c>
    </row>
    <row r="2" spans="1:39" ht="81" customHeight="1">
      <c r="A2" s="24" t="s">
        <v>1738</v>
      </c>
      <c r="B2" s="24" t="s">
        <v>128</v>
      </c>
      <c r="C2" s="24" t="s">
        <v>1739</v>
      </c>
      <c r="D2" s="24" t="s">
        <v>143</v>
      </c>
      <c r="E2" s="24" t="s">
        <v>1740</v>
      </c>
      <c r="F2" s="24" t="s">
        <v>144</v>
      </c>
      <c r="G2" s="24" t="s">
        <v>1741</v>
      </c>
      <c r="H2" s="24" t="s">
        <v>1742</v>
      </c>
      <c r="I2" s="24" t="s">
        <v>329</v>
      </c>
      <c r="J2" s="24" t="s">
        <v>709</v>
      </c>
      <c r="K2" s="24" t="s">
        <v>1743</v>
      </c>
      <c r="L2" s="24" t="s">
        <v>304</v>
      </c>
      <c r="M2" s="24" t="str">
        <f>VLOOKUP(G2,'Sheet 1 (2)'!$H$4:$M$536,6,FALSE)</f>
        <v/>
      </c>
      <c r="N2" s="24" t="str">
        <f t="shared" ref="N2:N115" si="0">IF(L2&lt;&gt;"",L2,M2)</f>
        <v/>
      </c>
      <c r="O2" s="24">
        <f>VLOOKUP(G2,Hoja1!$C$4:$D$146,2,FALSE)</f>
        <v>0</v>
      </c>
      <c r="P2" s="24" t="s">
        <v>1744</v>
      </c>
      <c r="Q2" s="24" t="s">
        <v>304</v>
      </c>
      <c r="R2" s="24" t="str">
        <f>VLOOKUP(G2,'Sheet 1 (2)'!$H$4:$O$536,8,FALSE)</f>
        <v/>
      </c>
      <c r="S2" s="24" t="str">
        <f t="shared" ref="S2:S115" si="1">IF(Q2&lt;&gt;"",Q2,R2)</f>
        <v/>
      </c>
      <c r="T2" s="24"/>
      <c r="U2" s="24" t="s">
        <v>304</v>
      </c>
      <c r="V2" s="24" t="str">
        <f>VLOOKUP(G2,'Sheet 1 (2)'!$H$4:$Q$536,10,FALSE)</f>
        <v/>
      </c>
      <c r="W2" s="24" t="str">
        <f t="shared" ref="W2:W65" si="2">IF(U2&lt;&gt;"",U2,V2)</f>
        <v/>
      </c>
      <c r="X2" s="24" t="s">
        <v>1745</v>
      </c>
      <c r="Y2" s="24" t="s">
        <v>304</v>
      </c>
      <c r="Z2" s="24" t="str">
        <f>VLOOKUP(G2,'Sheet 1 (2)'!$H$4:$S$536,12,FALSE)</f>
        <v/>
      </c>
      <c r="AA2" s="24" t="str">
        <f t="shared" ref="AA2:AA118" si="3">IF(Y2&lt;&gt;"",Y2,Z2)</f>
        <v/>
      </c>
      <c r="AB2" s="24" t="s">
        <v>304</v>
      </c>
      <c r="AC2" s="24" t="str">
        <f>VLOOKUP(G2,'Sheet 1 (2)'!$H$4:$AF$536,25,FALSE)</f>
        <v/>
      </c>
      <c r="AD2" s="24" t="s">
        <v>364</v>
      </c>
      <c r="AE2" s="24" t="str">
        <f t="shared" ref="AE2:AE94" si="4">IF(AB2&lt;&gt;"",AB2,AC2)</f>
        <v/>
      </c>
      <c r="AF2" s="24" t="s">
        <v>1746</v>
      </c>
      <c r="AG2" s="24" t="str">
        <f>VLOOKUP(G2,'Sheet 1 (2)'!$H$4:$AG$536,26,FALSE)</f>
        <v/>
      </c>
      <c r="AH2" s="26" t="s">
        <v>301</v>
      </c>
      <c r="AI2" s="24" t="s">
        <v>1747</v>
      </c>
      <c r="AJ2" s="24" t="str">
        <f>VLOOKUP(G2,'Sheet 1 (2)'!$H$4:$AH$536,27,FALSE)</f>
        <v/>
      </c>
      <c r="AK2" s="24" t="str">
        <f t="shared" ref="AK2:AK10" si="5">IF(AI2&lt;&gt;"",AI2,AJ2)</f>
        <v>Espera de la lista de establecimientos de salud con población asignada. // **O lo que se podría hacer es programar  para los ESS que brindaron el subproducto el periodo pasado.</v>
      </c>
      <c r="AL2" s="27">
        <v>1</v>
      </c>
      <c r="AM2" s="27">
        <f t="shared" ref="AM2:AM65" si="6">+IF(AH2="SI",1,0)</f>
        <v>0</v>
      </c>
    </row>
    <row r="3" spans="1:39" ht="372">
      <c r="A3" s="24" t="s">
        <v>1738</v>
      </c>
      <c r="B3" s="24" t="s">
        <v>128</v>
      </c>
      <c r="C3" s="24" t="s">
        <v>1739</v>
      </c>
      <c r="D3" s="24" t="s">
        <v>143</v>
      </c>
      <c r="E3" s="24" t="s">
        <v>1740</v>
      </c>
      <c r="F3" s="24" t="s">
        <v>144</v>
      </c>
      <c r="G3" s="24" t="s">
        <v>1748</v>
      </c>
      <c r="H3" s="24" t="s">
        <v>1749</v>
      </c>
      <c r="I3" s="24" t="s">
        <v>329</v>
      </c>
      <c r="J3" s="24" t="s">
        <v>709</v>
      </c>
      <c r="K3" s="24" t="s">
        <v>1750</v>
      </c>
      <c r="L3" s="24" t="s">
        <v>304</v>
      </c>
      <c r="M3" s="24" t="str">
        <f>VLOOKUP(G3,'Sheet 1 (2)'!$H$4:$M$536,6,FALSE)</f>
        <v/>
      </c>
      <c r="N3" s="24" t="str">
        <f t="shared" si="0"/>
        <v/>
      </c>
      <c r="O3" s="24">
        <f>VLOOKUP(G3,Hoja1!$C$4:$D$146,2,FALSE)</f>
        <v>0</v>
      </c>
      <c r="P3" s="24" t="s">
        <v>1744</v>
      </c>
      <c r="Q3" s="24" t="s">
        <v>304</v>
      </c>
      <c r="R3" s="24" t="str">
        <f>VLOOKUP(G3,'Sheet 1 (2)'!$H$4:$O$536,8,FALSE)</f>
        <v/>
      </c>
      <c r="S3" s="24" t="str">
        <f t="shared" si="1"/>
        <v/>
      </c>
      <c r="T3" s="24"/>
      <c r="U3" s="24" t="s">
        <v>304</v>
      </c>
      <c r="V3" s="24" t="str">
        <f>VLOOKUP(G3,'Sheet 1 (2)'!$H$4:$Q$536,10,FALSE)</f>
        <v/>
      </c>
      <c r="W3" s="24" t="str">
        <f t="shared" si="2"/>
        <v/>
      </c>
      <c r="X3" s="24" t="s">
        <v>1751</v>
      </c>
      <c r="Y3" s="24" t="s">
        <v>304</v>
      </c>
      <c r="Z3" s="24" t="str">
        <f>VLOOKUP(G3,'Sheet 1 (2)'!$H$4:$S$536,12,FALSE)</f>
        <v/>
      </c>
      <c r="AA3" s="24" t="str">
        <f t="shared" si="3"/>
        <v/>
      </c>
      <c r="AB3" s="24" t="s">
        <v>304</v>
      </c>
      <c r="AC3" s="24" t="str">
        <f>VLOOKUP(G3,'Sheet 1 (2)'!$H$4:$AF$536,25,FALSE)</f>
        <v/>
      </c>
      <c r="AD3" s="24" t="s">
        <v>364</v>
      </c>
      <c r="AE3" s="24" t="str">
        <f t="shared" si="4"/>
        <v/>
      </c>
      <c r="AF3" s="24" t="s">
        <v>1746</v>
      </c>
      <c r="AG3" s="24" t="str">
        <f>VLOOKUP(G3,'Sheet 1 (2)'!$H$4:$AG$536,26,FALSE)</f>
        <v/>
      </c>
      <c r="AH3" s="26" t="s">
        <v>301</v>
      </c>
      <c r="AI3" s="24" t="s">
        <v>1747</v>
      </c>
      <c r="AJ3" s="24" t="str">
        <f>VLOOKUP(G3,'Sheet 1 (2)'!$H$4:$AH$536,27,FALSE)</f>
        <v/>
      </c>
      <c r="AK3" s="24" t="str">
        <f t="shared" si="5"/>
        <v>Espera de la lista de establecimientos de salud con población asignada. // **O lo que se podría hacer es programar  para los ESS que brindaron el subproducto el periodo pasado.</v>
      </c>
      <c r="AL3" s="27">
        <v>1</v>
      </c>
      <c r="AM3" s="27">
        <f t="shared" si="6"/>
        <v>0</v>
      </c>
    </row>
    <row r="4" spans="1:39" ht="288">
      <c r="A4" s="24" t="s">
        <v>1738</v>
      </c>
      <c r="B4" s="24" t="s">
        <v>128</v>
      </c>
      <c r="C4" s="24" t="s">
        <v>1752</v>
      </c>
      <c r="D4" s="24" t="s">
        <v>145</v>
      </c>
      <c r="E4" s="24" t="s">
        <v>1753</v>
      </c>
      <c r="F4" s="24" t="s">
        <v>146</v>
      </c>
      <c r="G4" s="24" t="s">
        <v>1754</v>
      </c>
      <c r="H4" s="24" t="s">
        <v>1755</v>
      </c>
      <c r="I4" s="24" t="s">
        <v>329</v>
      </c>
      <c r="J4" s="24" t="s">
        <v>1756</v>
      </c>
      <c r="K4" s="24" t="s">
        <v>1757</v>
      </c>
      <c r="L4" s="24" t="s">
        <v>304</v>
      </c>
      <c r="M4" s="24" t="str">
        <f>VLOOKUP(G4,'Sheet 1 (2)'!$H$4:$M$536,6,FALSE)</f>
        <v/>
      </c>
      <c r="N4" s="24" t="str">
        <f t="shared" si="0"/>
        <v/>
      </c>
      <c r="O4" s="24">
        <f>VLOOKUP(G4,Hoja1!$C$4:$D$146,2,FALSE)</f>
        <v>0</v>
      </c>
      <c r="P4" s="24" t="s">
        <v>1744</v>
      </c>
      <c r="Q4" s="24" t="s">
        <v>304</v>
      </c>
      <c r="R4" s="24" t="str">
        <f>VLOOKUP(G4,'Sheet 1 (2)'!$H$4:$O$536,8,FALSE)</f>
        <v/>
      </c>
      <c r="S4" s="24" t="str">
        <f t="shared" si="1"/>
        <v/>
      </c>
      <c r="T4" s="24"/>
      <c r="U4" s="24" t="s">
        <v>304</v>
      </c>
      <c r="V4" s="24" t="str">
        <f>VLOOKUP(G4,'Sheet 1 (2)'!$H$4:$Q$536,10,FALSE)</f>
        <v/>
      </c>
      <c r="W4" s="24" t="str">
        <f t="shared" si="2"/>
        <v/>
      </c>
      <c r="X4" s="24" t="s">
        <v>1758</v>
      </c>
      <c r="Y4" s="24" t="s">
        <v>304</v>
      </c>
      <c r="Z4" s="24" t="str">
        <f>VLOOKUP(G4,'Sheet 1 (2)'!$H$4:$S$536,12,FALSE)</f>
        <v/>
      </c>
      <c r="AA4" s="24" t="str">
        <f t="shared" si="3"/>
        <v/>
      </c>
      <c r="AB4" s="24" t="s">
        <v>304</v>
      </c>
      <c r="AC4" s="24" t="str">
        <f>VLOOKUP(G4,'Sheet 1 (2)'!$H$4:$AF$536,25,FALSE)</f>
        <v/>
      </c>
      <c r="AD4" s="24" t="s">
        <v>364</v>
      </c>
      <c r="AE4" s="24" t="str">
        <f t="shared" si="4"/>
        <v/>
      </c>
      <c r="AF4" s="24" t="s">
        <v>1746</v>
      </c>
      <c r="AG4" s="24" t="str">
        <f>VLOOKUP(G4,'Sheet 1 (2)'!$H$4:$AG$536,26,FALSE)</f>
        <v/>
      </c>
      <c r="AH4" s="26" t="s">
        <v>301</v>
      </c>
      <c r="AI4" s="24" t="s">
        <v>1747</v>
      </c>
      <c r="AJ4" s="24" t="str">
        <f>VLOOKUP(G4,'Sheet 1 (2)'!$H$4:$AH$536,27,FALSE)</f>
        <v/>
      </c>
      <c r="AK4" s="24" t="str">
        <f t="shared" si="5"/>
        <v>Espera de la lista de establecimientos de salud con población asignada. // **O lo que se podría hacer es programar  para los ESS que brindaron el subproducto el periodo pasado.</v>
      </c>
      <c r="AL4" s="27">
        <v>1</v>
      </c>
      <c r="AM4" s="27">
        <f t="shared" si="6"/>
        <v>0</v>
      </c>
    </row>
    <row r="5" spans="1:39" ht="324">
      <c r="A5" s="24" t="s">
        <v>1738</v>
      </c>
      <c r="B5" s="24" t="s">
        <v>128</v>
      </c>
      <c r="C5" s="24" t="s">
        <v>1752</v>
      </c>
      <c r="D5" s="24" t="s">
        <v>145</v>
      </c>
      <c r="E5" s="24" t="s">
        <v>1753</v>
      </c>
      <c r="F5" s="24" t="s">
        <v>146</v>
      </c>
      <c r="G5" s="24" t="s">
        <v>1760</v>
      </c>
      <c r="H5" s="24" t="s">
        <v>1761</v>
      </c>
      <c r="I5" s="24" t="s">
        <v>329</v>
      </c>
      <c r="J5" s="24" t="s">
        <v>1756</v>
      </c>
      <c r="K5" s="24" t="s">
        <v>1762</v>
      </c>
      <c r="L5" s="24" t="s">
        <v>304</v>
      </c>
      <c r="M5" s="24" t="str">
        <f>VLOOKUP(G5,'Sheet 1 (2)'!$H$4:$M$536,6,FALSE)</f>
        <v/>
      </c>
      <c r="N5" s="24" t="str">
        <f t="shared" si="0"/>
        <v/>
      </c>
      <c r="O5" s="24">
        <f>VLOOKUP(G5,Hoja1!$C$4:$D$146,2,FALSE)</f>
        <v>0</v>
      </c>
      <c r="P5" s="24" t="s">
        <v>1744</v>
      </c>
      <c r="Q5" s="24" t="s">
        <v>304</v>
      </c>
      <c r="R5" s="24" t="str">
        <f>VLOOKUP(G5,'Sheet 1 (2)'!$H$4:$O$536,8,FALSE)</f>
        <v/>
      </c>
      <c r="S5" s="24" t="str">
        <f t="shared" si="1"/>
        <v/>
      </c>
      <c r="T5" s="24"/>
      <c r="U5" s="24" t="s">
        <v>304</v>
      </c>
      <c r="V5" s="24" t="str">
        <f>VLOOKUP(G5,'Sheet 1 (2)'!$H$4:$Q$536,10,FALSE)</f>
        <v/>
      </c>
      <c r="W5" s="24" t="str">
        <f t="shared" si="2"/>
        <v/>
      </c>
      <c r="X5" s="24" t="s">
        <v>1763</v>
      </c>
      <c r="Y5" s="24" t="s">
        <v>304</v>
      </c>
      <c r="Z5" s="24" t="str">
        <f>VLOOKUP(G5,'Sheet 1 (2)'!$H$4:$S$536,12,FALSE)</f>
        <v/>
      </c>
      <c r="AA5" s="24" t="str">
        <f t="shared" si="3"/>
        <v/>
      </c>
      <c r="AB5" s="24" t="s">
        <v>304</v>
      </c>
      <c r="AC5" s="24" t="str">
        <f>VLOOKUP(G5,'Sheet 1 (2)'!$H$4:$AF$536,25,FALSE)</f>
        <v/>
      </c>
      <c r="AD5" s="24" t="s">
        <v>364</v>
      </c>
      <c r="AE5" s="24" t="str">
        <f t="shared" si="4"/>
        <v/>
      </c>
      <c r="AF5" s="24" t="s">
        <v>1746</v>
      </c>
      <c r="AG5" s="24" t="str">
        <f>VLOOKUP(G5,'Sheet 1 (2)'!$H$4:$AG$536,26,FALSE)</f>
        <v/>
      </c>
      <c r="AH5" s="26" t="s">
        <v>301</v>
      </c>
      <c r="AI5" s="24" t="s">
        <v>1747</v>
      </c>
      <c r="AJ5" s="24" t="str">
        <f>VLOOKUP(G5,'Sheet 1 (2)'!$H$4:$AH$536,27,FALSE)</f>
        <v/>
      </c>
      <c r="AK5" s="24" t="str">
        <f t="shared" si="5"/>
        <v>Espera de la lista de establecimientos de salud con población asignada. // **O lo que se podría hacer es programar  para los ESS que brindaron el subproducto el periodo pasado.</v>
      </c>
      <c r="AL5" s="27">
        <v>1</v>
      </c>
      <c r="AM5" s="27">
        <f t="shared" si="6"/>
        <v>0</v>
      </c>
    </row>
    <row r="6" spans="1:39" ht="348">
      <c r="A6" s="24" t="s">
        <v>1738</v>
      </c>
      <c r="B6" s="24" t="s">
        <v>128</v>
      </c>
      <c r="C6" s="24" t="s">
        <v>1764</v>
      </c>
      <c r="D6" s="24" t="s">
        <v>147</v>
      </c>
      <c r="E6" s="24" t="s">
        <v>1765</v>
      </c>
      <c r="F6" s="24" t="s">
        <v>148</v>
      </c>
      <c r="G6" s="24" t="s">
        <v>1766</v>
      </c>
      <c r="H6" s="24" t="s">
        <v>1767</v>
      </c>
      <c r="I6" s="24" t="s">
        <v>329</v>
      </c>
      <c r="J6" s="24" t="s">
        <v>1756</v>
      </c>
      <c r="K6" s="24" t="s">
        <v>1768</v>
      </c>
      <c r="L6" s="24" t="s">
        <v>304</v>
      </c>
      <c r="M6" s="24" t="str">
        <f>VLOOKUP(G6,'Sheet 1 (2)'!$H$4:$M$536,6,FALSE)</f>
        <v/>
      </c>
      <c r="N6" s="24" t="str">
        <f t="shared" si="0"/>
        <v/>
      </c>
      <c r="O6" s="24">
        <f>VLOOKUP(G6,Hoja1!$C$4:$D$146,2,FALSE)</f>
        <v>0</v>
      </c>
      <c r="P6" s="24" t="s">
        <v>1744</v>
      </c>
      <c r="Q6" s="24" t="s">
        <v>304</v>
      </c>
      <c r="R6" s="24" t="str">
        <f>VLOOKUP(G6,'Sheet 1 (2)'!$H$4:$O$536,8,FALSE)</f>
        <v/>
      </c>
      <c r="S6" s="24" t="str">
        <f t="shared" si="1"/>
        <v/>
      </c>
      <c r="T6" s="24"/>
      <c r="U6" s="24" t="s">
        <v>304</v>
      </c>
      <c r="V6" s="24" t="str">
        <f>VLOOKUP(G6,'Sheet 1 (2)'!$H$4:$Q$536,10,FALSE)</f>
        <v/>
      </c>
      <c r="W6" s="24" t="str">
        <f t="shared" si="2"/>
        <v/>
      </c>
      <c r="X6" s="24" t="s">
        <v>1769</v>
      </c>
      <c r="Y6" s="24" t="s">
        <v>304</v>
      </c>
      <c r="Z6" s="24" t="str">
        <f>VLOOKUP(G6,'Sheet 1 (2)'!$H$4:$S$536,12,FALSE)</f>
        <v/>
      </c>
      <c r="AA6" s="24" t="str">
        <f t="shared" si="3"/>
        <v/>
      </c>
      <c r="AB6" s="24" t="s">
        <v>304</v>
      </c>
      <c r="AC6" s="24" t="str">
        <f>VLOOKUP(G6,'Sheet 1 (2)'!$H$4:$AF$536,25,FALSE)</f>
        <v/>
      </c>
      <c r="AD6" s="24" t="s">
        <v>797</v>
      </c>
      <c r="AE6" s="24" t="str">
        <f t="shared" si="4"/>
        <v/>
      </c>
      <c r="AF6" s="24" t="s">
        <v>1746</v>
      </c>
      <c r="AG6" s="24" t="str">
        <f>VLOOKUP(G6,'Sheet 1 (2)'!$H$4:$AG$536,26,FALSE)</f>
        <v/>
      </c>
      <c r="AH6" s="26" t="s">
        <v>301</v>
      </c>
      <c r="AI6" s="24" t="s">
        <v>1747</v>
      </c>
      <c r="AJ6" s="24" t="str">
        <f>VLOOKUP(G6,'Sheet 1 (2)'!$H$4:$AH$536,27,FALSE)</f>
        <v/>
      </c>
      <c r="AK6" s="24" t="str">
        <f t="shared" si="5"/>
        <v>Espera de la lista de establecimientos de salud con población asignada. // **O lo que se podría hacer es programar  para los ESS que brindaron el subproducto el periodo pasado.</v>
      </c>
      <c r="AL6" s="27">
        <v>1</v>
      </c>
      <c r="AM6" s="27">
        <f t="shared" si="6"/>
        <v>0</v>
      </c>
    </row>
    <row r="7" spans="1:39" ht="324">
      <c r="A7" s="24" t="s">
        <v>1738</v>
      </c>
      <c r="B7" s="24" t="s">
        <v>128</v>
      </c>
      <c r="C7" s="24" t="s">
        <v>1764</v>
      </c>
      <c r="D7" s="24" t="s">
        <v>147</v>
      </c>
      <c r="E7" s="24" t="s">
        <v>1765</v>
      </c>
      <c r="F7" s="24" t="s">
        <v>148</v>
      </c>
      <c r="G7" s="24" t="s">
        <v>1770</v>
      </c>
      <c r="H7" s="24" t="s">
        <v>1771</v>
      </c>
      <c r="I7" s="24" t="s">
        <v>329</v>
      </c>
      <c r="J7" s="24" t="s">
        <v>1756</v>
      </c>
      <c r="K7" s="24" t="s">
        <v>1772</v>
      </c>
      <c r="L7" s="24" t="s">
        <v>304</v>
      </c>
      <c r="M7" s="24" t="str">
        <f>VLOOKUP(G7,'Sheet 1 (2)'!$H$4:$M$536,6,FALSE)</f>
        <v/>
      </c>
      <c r="N7" s="24" t="str">
        <f t="shared" si="0"/>
        <v/>
      </c>
      <c r="O7" s="24">
        <f>VLOOKUP(G7,Hoja1!$C$4:$D$146,2,FALSE)</f>
        <v>0</v>
      </c>
      <c r="P7" s="24" t="s">
        <v>1744</v>
      </c>
      <c r="Q7" s="24" t="s">
        <v>304</v>
      </c>
      <c r="R7" s="24" t="str">
        <f>VLOOKUP(G7,'Sheet 1 (2)'!$H$4:$O$536,8,FALSE)</f>
        <v/>
      </c>
      <c r="S7" s="24" t="str">
        <f t="shared" si="1"/>
        <v/>
      </c>
      <c r="T7" s="24"/>
      <c r="U7" s="24" t="s">
        <v>304</v>
      </c>
      <c r="V7" s="24" t="str">
        <f>VLOOKUP(G7,'Sheet 1 (2)'!$H$4:$Q$536,10,FALSE)</f>
        <v/>
      </c>
      <c r="W7" s="24" t="str">
        <f t="shared" si="2"/>
        <v/>
      </c>
      <c r="X7" s="24" t="s">
        <v>1773</v>
      </c>
      <c r="Y7" s="24" t="s">
        <v>304</v>
      </c>
      <c r="Z7" s="24" t="str">
        <f>VLOOKUP(G7,'Sheet 1 (2)'!$H$4:$S$536,12,FALSE)</f>
        <v/>
      </c>
      <c r="AA7" s="24" t="str">
        <f t="shared" si="3"/>
        <v/>
      </c>
      <c r="AB7" s="24" t="s">
        <v>304</v>
      </c>
      <c r="AC7" s="24" t="str">
        <f>VLOOKUP(G7,'Sheet 1 (2)'!$H$4:$AF$536,25,FALSE)</f>
        <v/>
      </c>
      <c r="AD7" s="24" t="s">
        <v>797</v>
      </c>
      <c r="AE7" s="24" t="str">
        <f t="shared" si="4"/>
        <v/>
      </c>
      <c r="AF7" s="24" t="s">
        <v>1746</v>
      </c>
      <c r="AG7" s="24" t="str">
        <f>VLOOKUP(G7,'Sheet 1 (2)'!$H$4:$AG$536,26,FALSE)</f>
        <v/>
      </c>
      <c r="AH7" s="26" t="s">
        <v>301</v>
      </c>
      <c r="AI7" s="24" t="s">
        <v>1747</v>
      </c>
      <c r="AJ7" s="24" t="str">
        <f>VLOOKUP(G7,'Sheet 1 (2)'!$H$4:$AH$536,27,FALSE)</f>
        <v/>
      </c>
      <c r="AK7" s="24" t="str">
        <f t="shared" si="5"/>
        <v>Espera de la lista de establecimientos de salud con población asignada. // **O lo que se podría hacer es programar  para los ESS que brindaron el subproducto el periodo pasado.</v>
      </c>
      <c r="AL7" s="27">
        <v>1</v>
      </c>
      <c r="AM7" s="27">
        <f t="shared" si="6"/>
        <v>0</v>
      </c>
    </row>
    <row r="8" spans="1:39" ht="336">
      <c r="A8" s="24" t="s">
        <v>1738</v>
      </c>
      <c r="B8" s="24" t="s">
        <v>128</v>
      </c>
      <c r="C8" s="24" t="s">
        <v>1764</v>
      </c>
      <c r="D8" s="24" t="s">
        <v>147</v>
      </c>
      <c r="E8" s="24" t="s">
        <v>1765</v>
      </c>
      <c r="F8" s="24" t="s">
        <v>148</v>
      </c>
      <c r="G8" s="24" t="s">
        <v>1774</v>
      </c>
      <c r="H8" s="24" t="s">
        <v>1775</v>
      </c>
      <c r="I8" s="24" t="s">
        <v>329</v>
      </c>
      <c r="J8" s="24" t="s">
        <v>709</v>
      </c>
      <c r="K8" s="24" t="s">
        <v>1776</v>
      </c>
      <c r="L8" s="24" t="s">
        <v>304</v>
      </c>
      <c r="M8" s="24" t="str">
        <f>VLOOKUP(G8,'Sheet 1 (2)'!$H$4:$M$536,6,FALSE)</f>
        <v/>
      </c>
      <c r="N8" s="24" t="str">
        <f t="shared" si="0"/>
        <v/>
      </c>
      <c r="O8" s="24">
        <f>VLOOKUP(G8,Hoja1!$C$4:$D$146,2,FALSE)</f>
        <v>0</v>
      </c>
      <c r="P8" s="24" t="s">
        <v>1744</v>
      </c>
      <c r="Q8" s="24" t="s">
        <v>304</v>
      </c>
      <c r="R8" s="24" t="str">
        <f>VLOOKUP(G8,'Sheet 1 (2)'!$H$4:$O$536,8,FALSE)</f>
        <v/>
      </c>
      <c r="S8" s="24" t="str">
        <f t="shared" si="1"/>
        <v/>
      </c>
      <c r="T8" s="24"/>
      <c r="U8" s="24" t="s">
        <v>304</v>
      </c>
      <c r="V8" s="24" t="str">
        <f>VLOOKUP(G8,'Sheet 1 (2)'!$H$4:$Q$536,10,FALSE)</f>
        <v/>
      </c>
      <c r="W8" s="24" t="str">
        <f t="shared" si="2"/>
        <v/>
      </c>
      <c r="X8" s="24" t="s">
        <v>1777</v>
      </c>
      <c r="Y8" s="24" t="s">
        <v>304</v>
      </c>
      <c r="Z8" s="24" t="str">
        <f>VLOOKUP(G8,'Sheet 1 (2)'!$H$4:$S$536,12,FALSE)</f>
        <v/>
      </c>
      <c r="AA8" s="24" t="str">
        <f t="shared" si="3"/>
        <v/>
      </c>
      <c r="AB8" s="24" t="s">
        <v>304</v>
      </c>
      <c r="AC8" s="24" t="str">
        <f>VLOOKUP(G8,'Sheet 1 (2)'!$H$4:$AF$536,25,FALSE)</f>
        <v/>
      </c>
      <c r="AD8" s="24" t="s">
        <v>418</v>
      </c>
      <c r="AE8" s="24" t="str">
        <f t="shared" si="4"/>
        <v/>
      </c>
      <c r="AF8" s="24" t="s">
        <v>1746</v>
      </c>
      <c r="AG8" s="24" t="str">
        <f>VLOOKUP(G8,'Sheet 1 (2)'!$H$4:$AG$536,26,FALSE)</f>
        <v/>
      </c>
      <c r="AH8" s="26" t="s">
        <v>301</v>
      </c>
      <c r="AI8" s="24" t="s">
        <v>1747</v>
      </c>
      <c r="AJ8" s="24" t="str">
        <f>VLOOKUP(G8,'Sheet 1 (2)'!$H$4:$AH$536,27,FALSE)</f>
        <v/>
      </c>
      <c r="AK8" s="24" t="str">
        <f t="shared" si="5"/>
        <v>Espera de la lista de establecimientos de salud con población asignada. // **O lo que se podría hacer es programar  para los ESS que brindaron el subproducto el periodo pasado.</v>
      </c>
      <c r="AL8" s="27">
        <v>1</v>
      </c>
      <c r="AM8" s="27">
        <f t="shared" si="6"/>
        <v>0</v>
      </c>
    </row>
    <row r="9" spans="1:39" ht="360">
      <c r="A9" s="24" t="s">
        <v>1738</v>
      </c>
      <c r="B9" s="24" t="s">
        <v>128</v>
      </c>
      <c r="C9" s="24" t="s">
        <v>1764</v>
      </c>
      <c r="D9" s="24" t="s">
        <v>147</v>
      </c>
      <c r="E9" s="24" t="s">
        <v>1765</v>
      </c>
      <c r="F9" s="24" t="s">
        <v>148</v>
      </c>
      <c r="G9" s="24" t="s">
        <v>1778</v>
      </c>
      <c r="H9" s="24" t="s">
        <v>1779</v>
      </c>
      <c r="I9" s="24" t="s">
        <v>329</v>
      </c>
      <c r="J9" s="24" t="s">
        <v>709</v>
      </c>
      <c r="K9" s="24" t="s">
        <v>1780</v>
      </c>
      <c r="L9" s="24" t="s">
        <v>304</v>
      </c>
      <c r="M9" s="24" t="str">
        <f>VLOOKUP(G9,'Sheet 1 (2)'!$H$4:$M$536,6,FALSE)</f>
        <v/>
      </c>
      <c r="N9" s="24" t="str">
        <f t="shared" si="0"/>
        <v/>
      </c>
      <c r="O9" s="24">
        <f>VLOOKUP(G9,Hoja1!$C$4:$D$146,2,FALSE)</f>
        <v>0</v>
      </c>
      <c r="P9" s="24" t="s">
        <v>1744</v>
      </c>
      <c r="Q9" s="24" t="s">
        <v>304</v>
      </c>
      <c r="R9" s="24" t="str">
        <f>VLOOKUP(G9,'Sheet 1 (2)'!$H$4:$O$536,8,FALSE)</f>
        <v/>
      </c>
      <c r="S9" s="24" t="str">
        <f t="shared" si="1"/>
        <v/>
      </c>
      <c r="T9" s="24"/>
      <c r="U9" s="24" t="s">
        <v>304</v>
      </c>
      <c r="V9" s="24" t="str">
        <f>VLOOKUP(G9,'Sheet 1 (2)'!$H$4:$Q$536,10,FALSE)</f>
        <v/>
      </c>
      <c r="W9" s="24" t="str">
        <f t="shared" si="2"/>
        <v/>
      </c>
      <c r="X9" s="24" t="s">
        <v>1781</v>
      </c>
      <c r="Y9" s="24" t="s">
        <v>304</v>
      </c>
      <c r="Z9" s="24" t="str">
        <f>VLOOKUP(G9,'Sheet 1 (2)'!$H$4:$S$536,12,FALSE)</f>
        <v/>
      </c>
      <c r="AA9" s="24" t="str">
        <f t="shared" si="3"/>
        <v/>
      </c>
      <c r="AB9" s="24" t="s">
        <v>304</v>
      </c>
      <c r="AC9" s="24" t="str">
        <f>VLOOKUP(G9,'Sheet 1 (2)'!$H$4:$AF$536,25,FALSE)</f>
        <v/>
      </c>
      <c r="AD9" s="24" t="s">
        <v>418</v>
      </c>
      <c r="AE9" s="24" t="str">
        <f t="shared" si="4"/>
        <v/>
      </c>
      <c r="AF9" s="24" t="s">
        <v>1746</v>
      </c>
      <c r="AG9" s="24" t="str">
        <f>VLOOKUP(G9,'Sheet 1 (2)'!$H$4:$AG$536,26,FALSE)</f>
        <v/>
      </c>
      <c r="AH9" s="26" t="s">
        <v>301</v>
      </c>
      <c r="AI9" s="24" t="s">
        <v>1747</v>
      </c>
      <c r="AJ9" s="24" t="str">
        <f>VLOOKUP(G9,'Sheet 1 (2)'!$H$4:$AH$536,27,FALSE)</f>
        <v/>
      </c>
      <c r="AK9" s="24" t="str">
        <f t="shared" si="5"/>
        <v>Espera de la lista de establecimientos de salud con población asignada. // **O lo que se podría hacer es programar  para los ESS que brindaron el subproducto el periodo pasado.</v>
      </c>
      <c r="AL9" s="27">
        <v>1</v>
      </c>
      <c r="AM9" s="27">
        <f t="shared" si="6"/>
        <v>0</v>
      </c>
    </row>
    <row r="10" spans="1:39" ht="408">
      <c r="A10" s="24" t="s">
        <v>1738</v>
      </c>
      <c r="B10" s="24" t="s">
        <v>128</v>
      </c>
      <c r="C10" s="24" t="s">
        <v>1782</v>
      </c>
      <c r="D10" s="24" t="s">
        <v>163</v>
      </c>
      <c r="E10" s="24" t="s">
        <v>1783</v>
      </c>
      <c r="F10" s="24" t="s">
        <v>164</v>
      </c>
      <c r="G10" s="24" t="s">
        <v>1784</v>
      </c>
      <c r="H10" s="24" t="s">
        <v>1785</v>
      </c>
      <c r="I10" s="24" t="s">
        <v>329</v>
      </c>
      <c r="J10" s="24" t="s">
        <v>709</v>
      </c>
      <c r="K10" s="24" t="s">
        <v>1786</v>
      </c>
      <c r="L10" s="24" t="s">
        <v>304</v>
      </c>
      <c r="M10" s="24" t="str">
        <f>VLOOKUP(G10,'Sheet 1 (2)'!$H$4:$M$536,6,FALSE)</f>
        <v/>
      </c>
      <c r="N10" s="24" t="str">
        <f t="shared" si="0"/>
        <v/>
      </c>
      <c r="O10" s="24">
        <f>VLOOKUP(G10,Hoja1!$C$4:$D$146,2,FALSE)</f>
        <v>0</v>
      </c>
      <c r="P10" s="24" t="s">
        <v>1787</v>
      </c>
      <c r="Q10" s="24" t="s">
        <v>304</v>
      </c>
      <c r="R10" s="24" t="str">
        <f>VLOOKUP(G10,'Sheet 1 (2)'!$H$4:$O$536,8,FALSE)</f>
        <v/>
      </c>
      <c r="S10" s="24" t="str">
        <f t="shared" si="1"/>
        <v/>
      </c>
      <c r="T10" s="24" t="s">
        <v>498</v>
      </c>
      <c r="U10" s="24" t="s">
        <v>304</v>
      </c>
      <c r="V10" s="24" t="str">
        <f>VLOOKUP(G10,'Sheet 1 (2)'!$H$4:$Q$536,10,FALSE)</f>
        <v/>
      </c>
      <c r="W10" s="24" t="str">
        <f t="shared" si="2"/>
        <v/>
      </c>
      <c r="X10" s="24" t="s">
        <v>1788</v>
      </c>
      <c r="Y10" s="24" t="s">
        <v>304</v>
      </c>
      <c r="Z10" s="24" t="str">
        <f>VLOOKUP(G10,'Sheet 1 (2)'!$H$4:$S$536,12,FALSE)</f>
        <v/>
      </c>
      <c r="AA10" s="24" t="str">
        <f t="shared" si="3"/>
        <v/>
      </c>
      <c r="AB10" s="24" t="s">
        <v>304</v>
      </c>
      <c r="AC10" s="24" t="str">
        <f>VLOOKUP(G10,'Sheet 1 (2)'!$H$4:$AF$536,25,FALSE)</f>
        <v/>
      </c>
      <c r="AD10" s="24" t="s">
        <v>1789</v>
      </c>
      <c r="AE10" s="24" t="str">
        <f t="shared" si="4"/>
        <v/>
      </c>
      <c r="AF10" s="24" t="s">
        <v>301</v>
      </c>
      <c r="AG10" s="24" t="str">
        <f>VLOOKUP(G10,'Sheet 1 (2)'!$H$4:$AG$536,26,FALSE)</f>
        <v/>
      </c>
      <c r="AH10" s="24" t="s">
        <v>301</v>
      </c>
      <c r="AI10" s="24" t="s">
        <v>1790</v>
      </c>
      <c r="AJ10" s="24" t="str">
        <f>VLOOKUP(G10,'Sheet 1 (2)'!$H$4:$AH$536,27,FALSE)</f>
        <v/>
      </c>
      <c r="AK10" s="24" t="str">
        <f t="shared" si="5"/>
        <v>ESPERA DE LA BASE DE DATOS DEL Mapa que identifica ámbitos con fuentes de exposición a agentes contaminantes, elaborados por la Micro Red, Red o DIRESA.</v>
      </c>
      <c r="AL10" s="27">
        <v>1</v>
      </c>
      <c r="AM10" s="27">
        <f t="shared" si="6"/>
        <v>0</v>
      </c>
    </row>
    <row r="11" spans="1:39" ht="72">
      <c r="A11" s="24" t="s">
        <v>296</v>
      </c>
      <c r="B11" s="24" t="s">
        <v>3</v>
      </c>
      <c r="C11" s="24" t="s">
        <v>297</v>
      </c>
      <c r="D11" s="24" t="s">
        <v>9</v>
      </c>
      <c r="E11" s="24" t="s">
        <v>298</v>
      </c>
      <c r="F11" s="24" t="s">
        <v>10</v>
      </c>
      <c r="G11" s="24" t="s">
        <v>299</v>
      </c>
      <c r="H11" s="24" t="s">
        <v>300</v>
      </c>
      <c r="I11" s="24" t="s">
        <v>301</v>
      </c>
      <c r="J11" s="24" t="s">
        <v>302</v>
      </c>
      <c r="K11" s="24" t="s">
        <v>303</v>
      </c>
      <c r="L11" s="24" t="s">
        <v>304</v>
      </c>
      <c r="M11" s="24" t="str">
        <f>VLOOKUP(G11,'Sheet 1 (2)'!$H$4:$M$536,6,FALSE)</f>
        <v/>
      </c>
      <c r="N11" s="24" t="str">
        <f t="shared" si="0"/>
        <v/>
      </c>
      <c r="O11" s="24"/>
      <c r="P11" s="24" t="s">
        <v>305</v>
      </c>
      <c r="Q11" s="24" t="s">
        <v>304</v>
      </c>
      <c r="R11" s="24" t="str">
        <f>VLOOKUP(G11,'Sheet 1 (2)'!$H$4:$O$536,8,FALSE)</f>
        <v/>
      </c>
      <c r="S11" s="24" t="str">
        <f t="shared" si="1"/>
        <v/>
      </c>
      <c r="T11" s="24" t="s">
        <v>306</v>
      </c>
      <c r="U11" s="24" t="s">
        <v>304</v>
      </c>
      <c r="V11" s="24" t="str">
        <f>VLOOKUP(G11,'Sheet 1 (2)'!$H$4:$Q$536,10,FALSE)</f>
        <v/>
      </c>
      <c r="W11" s="24" t="str">
        <f t="shared" si="2"/>
        <v/>
      </c>
      <c r="X11" s="24"/>
      <c r="Y11" s="24" t="s">
        <v>304</v>
      </c>
      <c r="Z11" s="24" t="str">
        <f>VLOOKUP(G11,'Sheet 1 (2)'!$H$4:$S$536,12,FALSE)</f>
        <v/>
      </c>
      <c r="AA11" s="24" t="str">
        <f t="shared" si="3"/>
        <v/>
      </c>
      <c r="AB11" s="24" t="s">
        <v>304</v>
      </c>
      <c r="AC11" s="24" t="str">
        <f>VLOOKUP(G11,'Sheet 1 (2)'!$H$4:$AF$536,25,FALSE)</f>
        <v/>
      </c>
      <c r="AD11" s="24" t="s">
        <v>307</v>
      </c>
      <c r="AE11" s="24" t="str">
        <f t="shared" si="4"/>
        <v/>
      </c>
      <c r="AF11" s="24" t="s">
        <v>304</v>
      </c>
      <c r="AG11" s="24" t="str">
        <f>VLOOKUP(G11,'Sheet 1 (2)'!$H$4:$AG$536,26,FALSE)</f>
        <v>NO</v>
      </c>
      <c r="AH11" s="24" t="s">
        <v>301</v>
      </c>
      <c r="AI11" s="24" t="s">
        <v>304</v>
      </c>
      <c r="AJ11" s="24" t="str">
        <f>VLOOKUP(G11,'Sheet 1 (2)'!$H$4:$AH$536,27,FALSE)</f>
        <v>Base de datos de cuántos acceden a población masiva</v>
      </c>
      <c r="AK11" s="24" t="s">
        <v>308</v>
      </c>
      <c r="AL11" s="27">
        <v>1</v>
      </c>
      <c r="AM11" s="27">
        <f t="shared" si="6"/>
        <v>0</v>
      </c>
    </row>
    <row r="12" spans="1:39" ht="60">
      <c r="A12" s="24" t="s">
        <v>296</v>
      </c>
      <c r="B12" s="24" t="s">
        <v>3</v>
      </c>
      <c r="C12" s="24" t="s">
        <v>297</v>
      </c>
      <c r="D12" s="24" t="s">
        <v>9</v>
      </c>
      <c r="E12" s="24" t="s">
        <v>298</v>
      </c>
      <c r="F12" s="24" t="s">
        <v>10</v>
      </c>
      <c r="G12" s="24" t="s">
        <v>309</v>
      </c>
      <c r="H12" s="24" t="s">
        <v>310</v>
      </c>
      <c r="I12" s="24" t="s">
        <v>301</v>
      </c>
      <c r="J12" s="24" t="s">
        <v>302</v>
      </c>
      <c r="K12" s="24" t="s">
        <v>311</v>
      </c>
      <c r="L12" s="24" t="s">
        <v>304</v>
      </c>
      <c r="M12" s="24" t="str">
        <f>VLOOKUP(G12,'Sheet 1 (2)'!$H$4:$M$536,6,FALSE)</f>
        <v>Número fijo de atención mínima. Lo programan las diris o diresa y MINSA</v>
      </c>
      <c r="N12" s="24" t="str">
        <f t="shared" si="0"/>
        <v>Número fijo de atención mínima. Lo programan las diris o diresa y MINSA</v>
      </c>
      <c r="O12" s="24"/>
      <c r="P12" s="24" t="s">
        <v>312</v>
      </c>
      <c r="Q12" s="24" t="s">
        <v>304</v>
      </c>
      <c r="R12" s="24" t="str">
        <f>VLOOKUP(G12,'Sheet 1 (2)'!$H$4:$O$536,8,FALSE)</f>
        <v/>
      </c>
      <c r="S12" s="24" t="str">
        <f t="shared" si="1"/>
        <v/>
      </c>
      <c r="T12" s="24"/>
      <c r="U12" s="24" t="s">
        <v>304</v>
      </c>
      <c r="V12" s="24" t="str">
        <f>VLOOKUP(G12,'Sheet 1 (2)'!$H$4:$Q$536,10,FALSE)</f>
        <v/>
      </c>
      <c r="W12" s="24" t="str">
        <f t="shared" si="2"/>
        <v/>
      </c>
      <c r="X12" s="24"/>
      <c r="Y12" s="24" t="s">
        <v>304</v>
      </c>
      <c r="Z12" s="24" t="str">
        <f>VLOOKUP(G12,'Sheet 1 (2)'!$H$4:$S$536,12,FALSE)</f>
        <v/>
      </c>
      <c r="AA12" s="24" t="str">
        <f t="shared" si="3"/>
        <v/>
      </c>
      <c r="AB12" s="24" t="s">
        <v>304</v>
      </c>
      <c r="AC12" s="24" t="str">
        <f>VLOOKUP(G12,'Sheet 1 (2)'!$H$4:$AF$536,25,FALSE)</f>
        <v/>
      </c>
      <c r="AD12" s="24" t="s">
        <v>307</v>
      </c>
      <c r="AE12" s="24" t="str">
        <f t="shared" si="4"/>
        <v/>
      </c>
      <c r="AF12" s="24" t="s">
        <v>304</v>
      </c>
      <c r="AG12" s="24" t="str">
        <f>VLOOKUP(G12,'Sheet 1 (2)'!$H$4:$AG$536,26,FALSE)</f>
        <v>NO</v>
      </c>
      <c r="AH12" s="24" t="s">
        <v>301</v>
      </c>
      <c r="AI12" s="24" t="s">
        <v>304</v>
      </c>
      <c r="AJ12" s="24" t="str">
        <f>VLOOKUP(G12,'Sheet 1 (2)'!$H$4:$AH$536,27,FALSE)</f>
        <v/>
      </c>
      <c r="AK12" s="24" t="s">
        <v>313</v>
      </c>
      <c r="AL12" s="27">
        <v>1</v>
      </c>
      <c r="AM12" s="27">
        <f t="shared" si="6"/>
        <v>0</v>
      </c>
    </row>
    <row r="13" spans="1:39" ht="144">
      <c r="A13" s="24" t="s">
        <v>296</v>
      </c>
      <c r="B13" s="24" t="s">
        <v>3</v>
      </c>
      <c r="C13" s="24" t="s">
        <v>297</v>
      </c>
      <c r="D13" s="24" t="s">
        <v>9</v>
      </c>
      <c r="E13" s="24" t="s">
        <v>298</v>
      </c>
      <c r="F13" s="24" t="s">
        <v>10</v>
      </c>
      <c r="G13" s="24" t="s">
        <v>314</v>
      </c>
      <c r="H13" s="24" t="s">
        <v>315</v>
      </c>
      <c r="I13" s="24" t="s">
        <v>301</v>
      </c>
      <c r="J13" s="24" t="s">
        <v>302</v>
      </c>
      <c r="K13" s="24" t="s">
        <v>316</v>
      </c>
      <c r="L13" s="24" t="s">
        <v>304</v>
      </c>
      <c r="M13" s="24" t="str">
        <f>VLOOKUP(G13,'Sheet 1 (2)'!$H$4:$M$536,6,FALSE)</f>
        <v/>
      </c>
      <c r="N13" s="24" t="str">
        <f t="shared" si="0"/>
        <v/>
      </c>
      <c r="O13" s="24"/>
      <c r="P13" s="24" t="s">
        <v>317</v>
      </c>
      <c r="Q13" s="24" t="s">
        <v>304</v>
      </c>
      <c r="R13" s="24" t="str">
        <f>VLOOKUP(G13,'Sheet 1 (2)'!$H$4:$O$536,8,FALSE)</f>
        <v/>
      </c>
      <c r="S13" s="24" t="str">
        <f t="shared" si="1"/>
        <v/>
      </c>
      <c r="T13" s="24"/>
      <c r="U13" s="24" t="s">
        <v>304</v>
      </c>
      <c r="V13" s="24" t="str">
        <f>VLOOKUP(G13,'Sheet 1 (2)'!$H$4:$Q$536,10,FALSE)</f>
        <v/>
      </c>
      <c r="W13" s="24" t="str">
        <f t="shared" si="2"/>
        <v/>
      </c>
      <c r="X13" s="24"/>
      <c r="Y13" s="24" t="s">
        <v>304</v>
      </c>
      <c r="Z13" s="24" t="str">
        <f>VLOOKUP(G13,'Sheet 1 (2)'!$H$4:$S$536,12,FALSE)</f>
        <v/>
      </c>
      <c r="AA13" s="24" t="str">
        <f t="shared" si="3"/>
        <v/>
      </c>
      <c r="AB13" s="24" t="s">
        <v>304</v>
      </c>
      <c r="AC13" s="24" t="str">
        <f>VLOOKUP(G13,'Sheet 1 (2)'!$H$4:$AF$536,25,FALSE)</f>
        <v>I4</v>
      </c>
      <c r="AD13" s="24" t="s">
        <v>307</v>
      </c>
      <c r="AE13" s="24" t="str">
        <f t="shared" si="4"/>
        <v>I4</v>
      </c>
      <c r="AF13" s="24" t="s">
        <v>304</v>
      </c>
      <c r="AG13" s="24" t="str">
        <f>VLOOKUP(G13,'Sheet 1 (2)'!$H$4:$AG$536,26,FALSE)</f>
        <v>NO</v>
      </c>
      <c r="AH13" s="24" t="s">
        <v>301</v>
      </c>
      <c r="AI13" s="24" t="s">
        <v>304</v>
      </c>
      <c r="AJ13" s="24" t="str">
        <f>VLOOKUP(G13,'Sheet 1 (2)'!$H$4:$AH$536,27,FALSE)</f>
        <v>Las redes lo ejecutan, más no se define a quien se le asigna el dinero, tal vez solo los I-4 pueden programar</v>
      </c>
      <c r="AK13" s="24" t="str">
        <f t="shared" ref="AK13:AK94" si="7">IF(AI13&lt;&gt;"",AI13,AJ13)</f>
        <v>Las redes lo ejecutan, más no se define a quien se le asigna el dinero, tal vez solo los I-4 pueden programar</v>
      </c>
      <c r="AL13" s="27">
        <v>1</v>
      </c>
      <c r="AM13" s="27">
        <f t="shared" si="6"/>
        <v>0</v>
      </c>
    </row>
    <row r="14" spans="1:39" ht="156">
      <c r="A14" s="24" t="s">
        <v>1738</v>
      </c>
      <c r="B14" s="24" t="s">
        <v>128</v>
      </c>
      <c r="C14" s="24" t="s">
        <v>1791</v>
      </c>
      <c r="D14" s="24" t="s">
        <v>149</v>
      </c>
      <c r="E14" s="24" t="s">
        <v>1792</v>
      </c>
      <c r="F14" s="24" t="s">
        <v>150</v>
      </c>
      <c r="G14" s="24" t="s">
        <v>1793</v>
      </c>
      <c r="H14" s="24" t="s">
        <v>1794</v>
      </c>
      <c r="I14" s="24" t="s">
        <v>329</v>
      </c>
      <c r="J14" s="24" t="s">
        <v>1795</v>
      </c>
      <c r="K14" s="24" t="s">
        <v>1796</v>
      </c>
      <c r="L14" s="24" t="s">
        <v>3207</v>
      </c>
      <c r="M14" s="24" t="str">
        <f>VLOOKUP(G14,'Sheet 1 (2)'!$H$4:$M$536,6,FALSE)</f>
        <v/>
      </c>
      <c r="N14" s="24" t="str">
        <f t="shared" si="0"/>
        <v>Solo se usa el CNV(hospitales)</v>
      </c>
      <c r="O14" s="24">
        <f>VLOOKUP(G14,Hoja1!$C$4:$D$146,2,FALSE)</f>
        <v>0</v>
      </c>
      <c r="P14" s="24" t="s">
        <v>498</v>
      </c>
      <c r="Q14" s="24" t="s">
        <v>304</v>
      </c>
      <c r="R14" s="24" t="str">
        <f>VLOOKUP(G14,'Sheet 1 (2)'!$H$4:$O$536,8,FALSE)</f>
        <v/>
      </c>
      <c r="S14" s="24" t="str">
        <f t="shared" si="1"/>
        <v/>
      </c>
      <c r="T14" s="24" t="s">
        <v>498</v>
      </c>
      <c r="U14" s="24" t="s">
        <v>304</v>
      </c>
      <c r="V14" s="24" t="str">
        <f>VLOOKUP(G14,'Sheet 1 (2)'!$H$4:$Q$536,10,FALSE)</f>
        <v/>
      </c>
      <c r="W14" s="24" t="str">
        <f t="shared" si="2"/>
        <v/>
      </c>
      <c r="X14" s="24" t="s">
        <v>1798</v>
      </c>
      <c r="Y14" s="24" t="s">
        <v>304</v>
      </c>
      <c r="Z14" s="24" t="str">
        <f>VLOOKUP(G14,'Sheet 1 (2)'!$H$4:$S$536,12,FALSE)</f>
        <v/>
      </c>
      <c r="AA14" s="24" t="str">
        <f t="shared" si="3"/>
        <v/>
      </c>
      <c r="AB14" s="24" t="s">
        <v>304</v>
      </c>
      <c r="AC14" s="24" t="str">
        <f>VLOOKUP(G14,'Sheet 1 (2)'!$H$4:$AF$536,25,FALSE)</f>
        <v/>
      </c>
      <c r="AD14" s="24" t="s">
        <v>632</v>
      </c>
      <c r="AE14" s="24" t="str">
        <f t="shared" si="4"/>
        <v/>
      </c>
      <c r="AF14" s="24" t="s">
        <v>329</v>
      </c>
      <c r="AG14" s="24" t="str">
        <f>VLOOKUP(G14,'Sheet 1 (2)'!$H$4:$AG$536,26,FALSE)</f>
        <v/>
      </c>
      <c r="AH14" s="24" t="s">
        <v>329</v>
      </c>
      <c r="AI14" s="24" t="s">
        <v>304</v>
      </c>
      <c r="AJ14" s="24" t="str">
        <f>VLOOKUP(G14,'Sheet 1 (2)'!$H$4:$AH$536,27,FALSE)</f>
        <v/>
      </c>
      <c r="AK14" s="24" t="str">
        <f t="shared" si="7"/>
        <v/>
      </c>
      <c r="AL14" s="27">
        <v>1</v>
      </c>
      <c r="AM14" s="27">
        <f t="shared" si="6"/>
        <v>1</v>
      </c>
    </row>
    <row r="15" spans="1:39" ht="96">
      <c r="A15" s="24" t="s">
        <v>1738</v>
      </c>
      <c r="B15" s="24" t="s">
        <v>128</v>
      </c>
      <c r="C15" s="24" t="s">
        <v>1791</v>
      </c>
      <c r="D15" s="24" t="s">
        <v>149</v>
      </c>
      <c r="E15" s="24" t="s">
        <v>1792</v>
      </c>
      <c r="F15" s="24" t="s">
        <v>150</v>
      </c>
      <c r="G15" s="24" t="s">
        <v>1799</v>
      </c>
      <c r="H15" s="24" t="s">
        <v>1800</v>
      </c>
      <c r="I15" s="24" t="s">
        <v>329</v>
      </c>
      <c r="J15" s="24" t="s">
        <v>1795</v>
      </c>
      <c r="K15" s="24" t="s">
        <v>1801</v>
      </c>
      <c r="L15" s="24" t="s">
        <v>304</v>
      </c>
      <c r="M15" s="24" t="str">
        <f>VLOOKUP(G15,'Sheet 1 (2)'!$H$4:$M$536,6,FALSE)</f>
        <v/>
      </c>
      <c r="N15" s="24" t="str">
        <f t="shared" si="0"/>
        <v/>
      </c>
      <c r="O15" s="96" t="str">
        <f>VLOOKUP(G15,Hoja1!$C$4:$D$146,2,FALSE)</f>
        <v>60%*0081101</v>
      </c>
      <c r="P15" s="24" t="s">
        <v>498</v>
      </c>
      <c r="Q15" s="24" t="s">
        <v>304</v>
      </c>
      <c r="R15" s="24" t="str">
        <f>VLOOKUP(G15,'Sheet 1 (2)'!$H$4:$O$536,8,FALSE)</f>
        <v/>
      </c>
      <c r="S15" s="24" t="str">
        <f t="shared" si="1"/>
        <v/>
      </c>
      <c r="T15" s="24"/>
      <c r="U15" s="24" t="s">
        <v>304</v>
      </c>
      <c r="V15" s="24" t="str">
        <f>VLOOKUP(G15,'Sheet 1 (2)'!$H$4:$Q$536,10,FALSE)</f>
        <v/>
      </c>
      <c r="W15" s="24" t="str">
        <f t="shared" si="2"/>
        <v/>
      </c>
      <c r="X15" s="24" t="s">
        <v>1802</v>
      </c>
      <c r="Y15" s="24" t="s">
        <v>304</v>
      </c>
      <c r="Z15" s="24" t="str">
        <f>VLOOKUP(G15,'Sheet 1 (2)'!$H$4:$S$536,12,FALSE)</f>
        <v/>
      </c>
      <c r="AA15" s="24" t="str">
        <f t="shared" si="3"/>
        <v/>
      </c>
      <c r="AB15" s="24" t="s">
        <v>304</v>
      </c>
      <c r="AC15" s="24" t="str">
        <f>VLOOKUP(G15,'Sheet 1 (2)'!$H$4:$AF$536,25,FALSE)</f>
        <v/>
      </c>
      <c r="AD15" s="24" t="s">
        <v>632</v>
      </c>
      <c r="AE15" s="24" t="str">
        <f t="shared" si="4"/>
        <v/>
      </c>
      <c r="AF15" s="24" t="s">
        <v>329</v>
      </c>
      <c r="AG15" s="24" t="str">
        <f>VLOOKUP(G15,'Sheet 1 (2)'!$H$4:$AG$536,26,FALSE)</f>
        <v/>
      </c>
      <c r="AH15" s="24" t="s">
        <v>329</v>
      </c>
      <c r="AI15" s="24" t="s">
        <v>304</v>
      </c>
      <c r="AJ15" s="24" t="str">
        <f>VLOOKUP(G15,'Sheet 1 (2)'!$H$4:$AH$536,27,FALSE)</f>
        <v/>
      </c>
      <c r="AK15" s="24" t="str">
        <f t="shared" si="7"/>
        <v/>
      </c>
      <c r="AL15" s="27">
        <v>1</v>
      </c>
      <c r="AM15" s="27">
        <f t="shared" si="6"/>
        <v>1</v>
      </c>
    </row>
    <row r="16" spans="1:39" ht="96">
      <c r="A16" s="24" t="s">
        <v>1738</v>
      </c>
      <c r="B16" s="24" t="s">
        <v>128</v>
      </c>
      <c r="C16" s="24" t="s">
        <v>1791</v>
      </c>
      <c r="D16" s="24" t="s">
        <v>149</v>
      </c>
      <c r="E16" s="24" t="s">
        <v>1792</v>
      </c>
      <c r="F16" s="24" t="s">
        <v>150</v>
      </c>
      <c r="G16" s="24" t="s">
        <v>1803</v>
      </c>
      <c r="H16" s="24" t="s">
        <v>1804</v>
      </c>
      <c r="I16" s="24" t="s">
        <v>329</v>
      </c>
      <c r="J16" s="24" t="s">
        <v>1234</v>
      </c>
      <c r="K16" s="24" t="s">
        <v>1805</v>
      </c>
      <c r="L16" s="24" t="s">
        <v>304</v>
      </c>
      <c r="M16" s="24" t="str">
        <f>VLOOKUP(G16,'Sheet 1 (2)'!$H$4:$M$536,6,FALSE)</f>
        <v/>
      </c>
      <c r="N16" s="24" t="str">
        <f t="shared" si="0"/>
        <v/>
      </c>
      <c r="O16" s="96" t="str">
        <f>VLOOKUP(G16,Hoja1!$C$4:$D$146,2,FALSE)</f>
        <v>12%*0081102</v>
      </c>
      <c r="P16" s="24" t="s">
        <v>498</v>
      </c>
      <c r="Q16" s="24" t="s">
        <v>304</v>
      </c>
      <c r="R16" s="24" t="str">
        <f>VLOOKUP(G16,'Sheet 1 (2)'!$H$4:$O$536,8,FALSE)</f>
        <v/>
      </c>
      <c r="S16" s="24" t="str">
        <f t="shared" si="1"/>
        <v/>
      </c>
      <c r="T16" s="24"/>
      <c r="U16" s="24" t="s">
        <v>304</v>
      </c>
      <c r="V16" s="24" t="str">
        <f>VLOOKUP(G16,'Sheet 1 (2)'!$H$4:$Q$536,10,FALSE)</f>
        <v/>
      </c>
      <c r="W16" s="24" t="str">
        <f t="shared" si="2"/>
        <v/>
      </c>
      <c r="X16" s="24" t="s">
        <v>1806</v>
      </c>
      <c r="Y16" s="24" t="s">
        <v>304</v>
      </c>
      <c r="Z16" s="24" t="str">
        <f>VLOOKUP(G16,'Sheet 1 (2)'!$H$4:$S$536,12,FALSE)</f>
        <v/>
      </c>
      <c r="AA16" s="24" t="str">
        <f t="shared" si="3"/>
        <v/>
      </c>
      <c r="AB16" s="24" t="s">
        <v>304</v>
      </c>
      <c r="AC16" s="24" t="str">
        <f>VLOOKUP(G16,'Sheet 1 (2)'!$H$4:$AF$536,25,FALSE)</f>
        <v/>
      </c>
      <c r="AD16" s="24" t="s">
        <v>632</v>
      </c>
      <c r="AE16" s="24" t="str">
        <f t="shared" si="4"/>
        <v/>
      </c>
      <c r="AF16" s="24" t="s">
        <v>329</v>
      </c>
      <c r="AG16" s="24" t="str">
        <f>VLOOKUP(G16,'Sheet 1 (2)'!$H$4:$AG$536,26,FALSE)</f>
        <v/>
      </c>
      <c r="AH16" s="24" t="s">
        <v>329</v>
      </c>
      <c r="AI16" s="24" t="s">
        <v>304</v>
      </c>
      <c r="AJ16" s="24" t="str">
        <f>VLOOKUP(G16,'Sheet 1 (2)'!$H$4:$AH$536,27,FALSE)</f>
        <v/>
      </c>
      <c r="AK16" s="24" t="str">
        <f t="shared" si="7"/>
        <v/>
      </c>
      <c r="AL16" s="27">
        <v>1</v>
      </c>
      <c r="AM16" s="27">
        <f t="shared" si="6"/>
        <v>1</v>
      </c>
    </row>
    <row r="17" spans="1:39" ht="96">
      <c r="A17" s="24" t="s">
        <v>1738</v>
      </c>
      <c r="B17" s="24" t="s">
        <v>128</v>
      </c>
      <c r="C17" s="24" t="s">
        <v>1791</v>
      </c>
      <c r="D17" s="24" t="s">
        <v>149</v>
      </c>
      <c r="E17" s="24" t="s">
        <v>1792</v>
      </c>
      <c r="F17" s="24" t="s">
        <v>150</v>
      </c>
      <c r="G17" s="24" t="s">
        <v>1807</v>
      </c>
      <c r="H17" s="24" t="s">
        <v>1808</v>
      </c>
      <c r="I17" s="24" t="s">
        <v>329</v>
      </c>
      <c r="J17" s="24" t="s">
        <v>302</v>
      </c>
      <c r="K17" s="24" t="s">
        <v>1809</v>
      </c>
      <c r="L17" s="24" t="s">
        <v>304</v>
      </c>
      <c r="M17" s="24" t="str">
        <f>VLOOKUP(G17,'Sheet 1 (2)'!$H$4:$M$536,6,FALSE)</f>
        <v/>
      </c>
      <c r="N17" s="24" t="str">
        <f t="shared" si="0"/>
        <v/>
      </c>
      <c r="O17" s="96" t="str">
        <f>VLOOKUP(G17,Hoja1!$C$4:$D$146,2,FALSE)</f>
        <v>100%*0081102</v>
      </c>
      <c r="P17" s="24" t="s">
        <v>498</v>
      </c>
      <c r="Q17" s="24" t="s">
        <v>304</v>
      </c>
      <c r="R17" s="24" t="str">
        <f>VLOOKUP(G17,'Sheet 1 (2)'!$H$4:$O$536,8,FALSE)</f>
        <v/>
      </c>
      <c r="S17" s="24" t="str">
        <f t="shared" si="1"/>
        <v/>
      </c>
      <c r="T17" s="24"/>
      <c r="U17" s="24" t="s">
        <v>304</v>
      </c>
      <c r="V17" s="24" t="str">
        <f>VLOOKUP(G17,'Sheet 1 (2)'!$H$4:$Q$536,10,FALSE)</f>
        <v/>
      </c>
      <c r="W17" s="24" t="str">
        <f t="shared" si="2"/>
        <v/>
      </c>
      <c r="X17" s="24" t="s">
        <v>1810</v>
      </c>
      <c r="Y17" s="24" t="s">
        <v>304</v>
      </c>
      <c r="Z17" s="24" t="str">
        <f>VLOOKUP(G17,'Sheet 1 (2)'!$H$4:$S$536,12,FALSE)</f>
        <v/>
      </c>
      <c r="AA17" s="24" t="str">
        <f t="shared" si="3"/>
        <v/>
      </c>
      <c r="AB17" s="24" t="s">
        <v>304</v>
      </c>
      <c r="AC17" s="24" t="str">
        <f>VLOOKUP(G17,'Sheet 1 (2)'!$H$4:$AF$536,25,FALSE)</f>
        <v/>
      </c>
      <c r="AD17" s="24" t="s">
        <v>632</v>
      </c>
      <c r="AE17" s="24" t="str">
        <f t="shared" si="4"/>
        <v/>
      </c>
      <c r="AF17" s="24" t="s">
        <v>329</v>
      </c>
      <c r="AG17" s="24" t="str">
        <f>VLOOKUP(G17,'Sheet 1 (2)'!$H$4:$AG$536,26,FALSE)</f>
        <v/>
      </c>
      <c r="AH17" s="24" t="s">
        <v>329</v>
      </c>
      <c r="AI17" s="24" t="s">
        <v>304</v>
      </c>
      <c r="AJ17" s="24" t="str">
        <f>VLOOKUP(G17,'Sheet 1 (2)'!$H$4:$AH$536,27,FALSE)</f>
        <v/>
      </c>
      <c r="AK17" s="24" t="str">
        <f t="shared" si="7"/>
        <v/>
      </c>
      <c r="AL17" s="27">
        <v>1</v>
      </c>
      <c r="AM17" s="27">
        <f t="shared" si="6"/>
        <v>1</v>
      </c>
    </row>
    <row r="18" spans="1:39" ht="396">
      <c r="A18" s="24" t="s">
        <v>1738</v>
      </c>
      <c r="B18" s="24" t="s">
        <v>128</v>
      </c>
      <c r="C18" s="24" t="s">
        <v>1791</v>
      </c>
      <c r="D18" s="24" t="s">
        <v>149</v>
      </c>
      <c r="E18" s="24" t="s">
        <v>1792</v>
      </c>
      <c r="F18" s="24" t="s">
        <v>150</v>
      </c>
      <c r="G18" s="24" t="s">
        <v>1811</v>
      </c>
      <c r="H18" s="24" t="s">
        <v>1812</v>
      </c>
      <c r="I18" s="24" t="s">
        <v>301</v>
      </c>
      <c r="J18" s="24" t="s">
        <v>1813</v>
      </c>
      <c r="K18" s="24" t="s">
        <v>1814</v>
      </c>
      <c r="L18" s="24" t="s">
        <v>304</v>
      </c>
      <c r="M18" s="24" t="str">
        <f>VLOOKUP(G18,'Sheet 1 (2)'!$H$4:$M$536,6,FALSE)</f>
        <v/>
      </c>
      <c r="N18" s="24" t="str">
        <f t="shared" si="0"/>
        <v/>
      </c>
      <c r="O18" s="96" t="str">
        <f>VLOOKUP(G18,Hoja1!$C$4:$D$146,2,FALSE)</f>
        <v>100%*0081102</v>
      </c>
      <c r="P18" s="24" t="s">
        <v>498</v>
      </c>
      <c r="Q18" s="24" t="s">
        <v>304</v>
      </c>
      <c r="R18" s="24" t="str">
        <f>VLOOKUP(G18,'Sheet 1 (2)'!$H$4:$O$536,8,FALSE)</f>
        <v/>
      </c>
      <c r="S18" s="24" t="str">
        <f t="shared" si="1"/>
        <v/>
      </c>
      <c r="T18" s="24"/>
      <c r="U18" s="24" t="s">
        <v>304</v>
      </c>
      <c r="V18" s="24" t="str">
        <f>VLOOKUP(G18,'Sheet 1 (2)'!$H$4:$Q$536,10,FALSE)</f>
        <v/>
      </c>
      <c r="W18" s="24" t="str">
        <f t="shared" si="2"/>
        <v/>
      </c>
      <c r="X18" s="24" t="s">
        <v>1816</v>
      </c>
      <c r="Y18" s="24" t="s">
        <v>304</v>
      </c>
      <c r="Z18" s="24" t="str">
        <f>VLOOKUP(G18,'Sheet 1 (2)'!$H$4:$S$536,12,FALSE)</f>
        <v/>
      </c>
      <c r="AA18" s="24" t="str">
        <f t="shared" si="3"/>
        <v/>
      </c>
      <c r="AB18" s="24" t="s">
        <v>304</v>
      </c>
      <c r="AC18" s="24" t="str">
        <f>VLOOKUP(G18,'Sheet 1 (2)'!$H$4:$AF$536,25,FALSE)</f>
        <v/>
      </c>
      <c r="AD18" s="24" t="s">
        <v>632</v>
      </c>
      <c r="AE18" s="24" t="str">
        <f t="shared" si="4"/>
        <v/>
      </c>
      <c r="AF18" s="24" t="s">
        <v>329</v>
      </c>
      <c r="AG18" s="24" t="str">
        <f>VLOOKUP(G18,'Sheet 1 (2)'!$H$4:$AG$536,26,FALSE)</f>
        <v/>
      </c>
      <c r="AH18" s="24" t="s">
        <v>329</v>
      </c>
      <c r="AI18" s="24" t="s">
        <v>304</v>
      </c>
      <c r="AJ18" s="24" t="str">
        <f>VLOOKUP(G18,'Sheet 1 (2)'!$H$4:$AH$536,27,FALSE)</f>
        <v/>
      </c>
      <c r="AK18" s="24" t="str">
        <f t="shared" si="7"/>
        <v/>
      </c>
      <c r="AL18" s="27">
        <v>1</v>
      </c>
      <c r="AM18" s="27">
        <f t="shared" si="6"/>
        <v>1</v>
      </c>
    </row>
    <row r="19" spans="1:39" ht="96">
      <c r="A19" s="24" t="s">
        <v>1738</v>
      </c>
      <c r="B19" s="24" t="s">
        <v>128</v>
      </c>
      <c r="C19" s="24" t="s">
        <v>1817</v>
      </c>
      <c r="D19" s="24" t="s">
        <v>151</v>
      </c>
      <c r="E19" s="24" t="s">
        <v>1818</v>
      </c>
      <c r="F19" s="24" t="s">
        <v>152</v>
      </c>
      <c r="G19" s="24" t="s">
        <v>1819</v>
      </c>
      <c r="H19" s="24" t="s">
        <v>1820</v>
      </c>
      <c r="I19" s="24" t="s">
        <v>329</v>
      </c>
      <c r="J19" s="24" t="s">
        <v>1821</v>
      </c>
      <c r="K19" s="24" t="s">
        <v>1822</v>
      </c>
      <c r="L19" s="24" t="s">
        <v>304</v>
      </c>
      <c r="M19" s="24" t="str">
        <f>VLOOKUP(G19,'Sheet 1 (2)'!$H$4:$M$536,6,FALSE)</f>
        <v/>
      </c>
      <c r="N19" s="24" t="str">
        <f t="shared" si="0"/>
        <v/>
      </c>
      <c r="O19" s="96" t="str">
        <f>VLOOKUP(G19,Hoja1!$C$4:$D$146,2,FALSE)</f>
        <v>100%*(0081204/0081205/0081206/0081207)</v>
      </c>
      <c r="P19" s="24" t="s">
        <v>498</v>
      </c>
      <c r="Q19" s="24" t="s">
        <v>304</v>
      </c>
      <c r="R19" s="24" t="str">
        <f>VLOOKUP(G19,'Sheet 1 (2)'!$H$4:$O$536,8,FALSE)</f>
        <v/>
      </c>
      <c r="S19" s="24" t="str">
        <f t="shared" si="1"/>
        <v/>
      </c>
      <c r="T19" s="24"/>
      <c r="U19" s="24" t="s">
        <v>304</v>
      </c>
      <c r="V19" s="24" t="str">
        <f>VLOOKUP(G19,'Sheet 1 (2)'!$H$4:$Q$536,10,FALSE)</f>
        <v/>
      </c>
      <c r="W19" s="24" t="str">
        <f t="shared" si="2"/>
        <v/>
      </c>
      <c r="X19" s="24" t="s">
        <v>1823</v>
      </c>
      <c r="Y19" s="24" t="s">
        <v>304</v>
      </c>
      <c r="Z19" s="24" t="str">
        <f>VLOOKUP(G19,'Sheet 1 (2)'!$H$4:$S$536,12,FALSE)</f>
        <v/>
      </c>
      <c r="AA19" s="24" t="str">
        <f t="shared" si="3"/>
        <v/>
      </c>
      <c r="AB19" s="24" t="s">
        <v>304</v>
      </c>
      <c r="AC19" s="24" t="str">
        <f>VLOOKUP(G19,'Sheet 1 (2)'!$H$4:$AF$536,25,FALSE)</f>
        <v/>
      </c>
      <c r="AD19" s="24" t="s">
        <v>905</v>
      </c>
      <c r="AE19" s="24" t="str">
        <f t="shared" si="4"/>
        <v/>
      </c>
      <c r="AF19" s="24" t="s">
        <v>329</v>
      </c>
      <c r="AG19" s="24" t="str">
        <f>VLOOKUP(G19,'Sheet 1 (2)'!$H$4:$AG$536,26,FALSE)</f>
        <v/>
      </c>
      <c r="AH19" s="24" t="s">
        <v>329</v>
      </c>
      <c r="AI19" s="24" t="s">
        <v>304</v>
      </c>
      <c r="AJ19" s="24" t="str">
        <f>VLOOKUP(G19,'Sheet 1 (2)'!$H$4:$AH$536,27,FALSE)</f>
        <v/>
      </c>
      <c r="AK19" s="24" t="str">
        <f t="shared" si="7"/>
        <v/>
      </c>
      <c r="AL19" s="27">
        <v>1</v>
      </c>
      <c r="AM19" s="27">
        <f t="shared" si="6"/>
        <v>1</v>
      </c>
    </row>
    <row r="20" spans="1:39" ht="204">
      <c r="A20" s="24" t="s">
        <v>1738</v>
      </c>
      <c r="B20" s="24" t="s">
        <v>128</v>
      </c>
      <c r="C20" s="24" t="s">
        <v>1817</v>
      </c>
      <c r="D20" s="24" t="s">
        <v>151</v>
      </c>
      <c r="E20" s="24" t="s">
        <v>1818</v>
      </c>
      <c r="F20" s="24" t="s">
        <v>152</v>
      </c>
      <c r="G20" s="24" t="s">
        <v>1824</v>
      </c>
      <c r="H20" s="24" t="s">
        <v>1825</v>
      </c>
      <c r="I20" s="24" t="s">
        <v>329</v>
      </c>
      <c r="J20" s="24" t="s">
        <v>1249</v>
      </c>
      <c r="K20" s="24" t="s">
        <v>1826</v>
      </c>
      <c r="L20" s="24" t="s">
        <v>304</v>
      </c>
      <c r="M20" s="24" t="str">
        <f>VLOOKUP(G20,'Sheet 1 (2)'!$H$4:$M$536,6,FALSE)</f>
        <v/>
      </c>
      <c r="N20" s="24" t="str">
        <f t="shared" si="0"/>
        <v/>
      </c>
      <c r="O20" s="96" t="str">
        <f>VLOOKUP(G20,Hoja1!$C$4:$D$146,2,FALSE)</f>
        <v>50%*(0081103/0081203)</v>
      </c>
      <c r="P20" s="24" t="s">
        <v>498</v>
      </c>
      <c r="Q20" s="24" t="s">
        <v>304</v>
      </c>
      <c r="R20" s="24" t="str">
        <f>VLOOKUP(G20,'Sheet 1 (2)'!$H$4:$O$536,8,FALSE)</f>
        <v/>
      </c>
      <c r="S20" s="24" t="str">
        <f t="shared" si="1"/>
        <v/>
      </c>
      <c r="T20" s="24"/>
      <c r="U20" s="24" t="s">
        <v>304</v>
      </c>
      <c r="V20" s="24" t="str">
        <f>VLOOKUP(G20,'Sheet 1 (2)'!$H$4:$Q$536,10,FALSE)</f>
        <v/>
      </c>
      <c r="W20" s="24" t="str">
        <f t="shared" si="2"/>
        <v/>
      </c>
      <c r="X20" s="24" t="s">
        <v>1827</v>
      </c>
      <c r="Y20" s="24" t="s">
        <v>304</v>
      </c>
      <c r="Z20" s="24" t="str">
        <f>VLOOKUP(G20,'Sheet 1 (2)'!$H$4:$S$536,12,FALSE)</f>
        <v/>
      </c>
      <c r="AA20" s="24" t="str">
        <f t="shared" si="3"/>
        <v/>
      </c>
      <c r="AB20" s="24" t="s">
        <v>304</v>
      </c>
      <c r="AC20" s="24" t="str">
        <f>VLOOKUP(G20,'Sheet 1 (2)'!$H$4:$AF$536,25,FALSE)</f>
        <v/>
      </c>
      <c r="AD20" s="24" t="s">
        <v>429</v>
      </c>
      <c r="AE20" s="24" t="str">
        <f t="shared" si="4"/>
        <v/>
      </c>
      <c r="AF20" s="24" t="s">
        <v>329</v>
      </c>
      <c r="AG20" s="24" t="str">
        <f>VLOOKUP(G20,'Sheet 1 (2)'!$H$4:$AG$536,26,FALSE)</f>
        <v/>
      </c>
      <c r="AH20" s="24" t="s">
        <v>329</v>
      </c>
      <c r="AI20" s="24" t="s">
        <v>304</v>
      </c>
      <c r="AJ20" s="24" t="str">
        <f>VLOOKUP(G20,'Sheet 1 (2)'!$H$4:$AH$536,27,FALSE)</f>
        <v/>
      </c>
      <c r="AK20" s="24" t="str">
        <f t="shared" si="7"/>
        <v/>
      </c>
      <c r="AL20" s="27">
        <v>1</v>
      </c>
      <c r="AM20" s="27">
        <f t="shared" si="6"/>
        <v>1</v>
      </c>
    </row>
    <row r="21" spans="1:39" ht="15.75" customHeight="1">
      <c r="A21" s="24" t="s">
        <v>1738</v>
      </c>
      <c r="B21" s="24" t="s">
        <v>128</v>
      </c>
      <c r="C21" s="24" t="s">
        <v>1817</v>
      </c>
      <c r="D21" s="24" t="s">
        <v>151</v>
      </c>
      <c r="E21" s="24" t="s">
        <v>1818</v>
      </c>
      <c r="F21" s="24" t="s">
        <v>152</v>
      </c>
      <c r="G21" s="24" t="s">
        <v>1828</v>
      </c>
      <c r="H21" s="24" t="s">
        <v>1829</v>
      </c>
      <c r="I21" s="24" t="s">
        <v>329</v>
      </c>
      <c r="J21" s="24" t="s">
        <v>1249</v>
      </c>
      <c r="K21" s="24" t="s">
        <v>1830</v>
      </c>
      <c r="L21" s="24" t="s">
        <v>304</v>
      </c>
      <c r="M21" s="24" t="str">
        <f>VLOOKUP(G21,'Sheet 1 (2)'!$H$4:$M$536,6,FALSE)</f>
        <v/>
      </c>
      <c r="N21" s="24" t="str">
        <f t="shared" si="0"/>
        <v/>
      </c>
      <c r="O21" s="96" t="str">
        <f>VLOOKUP(G21,Hoja1!$C$4:$D$146,2,FALSE)</f>
        <v>30%*(0081103/0081203)</v>
      </c>
      <c r="P21" s="24" t="s">
        <v>498</v>
      </c>
      <c r="Q21" s="24" t="s">
        <v>304</v>
      </c>
      <c r="R21" s="24" t="str">
        <f>VLOOKUP(G21,'Sheet 1 (2)'!$H$4:$O$536,8,FALSE)</f>
        <v/>
      </c>
      <c r="S21" s="24" t="str">
        <f t="shared" si="1"/>
        <v/>
      </c>
      <c r="T21" s="24"/>
      <c r="U21" s="24" t="s">
        <v>304</v>
      </c>
      <c r="V21" s="24" t="str">
        <f>VLOOKUP(G21,'Sheet 1 (2)'!$H$4:$Q$536,10,FALSE)</f>
        <v/>
      </c>
      <c r="W21" s="24" t="str">
        <f t="shared" si="2"/>
        <v/>
      </c>
      <c r="X21" s="24" t="s">
        <v>1832</v>
      </c>
      <c r="Y21" s="24" t="s">
        <v>304</v>
      </c>
      <c r="Z21" s="24" t="str">
        <f>VLOOKUP(G21,'Sheet 1 (2)'!$H$4:$S$536,12,FALSE)</f>
        <v/>
      </c>
      <c r="AA21" s="24" t="str">
        <f t="shared" si="3"/>
        <v/>
      </c>
      <c r="AB21" s="24" t="s">
        <v>304</v>
      </c>
      <c r="AC21" s="24" t="str">
        <f>VLOOKUP(G21,'Sheet 1 (2)'!$H$4:$AF$536,25,FALSE)</f>
        <v/>
      </c>
      <c r="AD21" s="24" t="s">
        <v>905</v>
      </c>
      <c r="AE21" s="24" t="str">
        <f t="shared" si="4"/>
        <v/>
      </c>
      <c r="AF21" s="24" t="s">
        <v>329</v>
      </c>
      <c r="AG21" s="24" t="str">
        <f>VLOOKUP(G21,'Sheet 1 (2)'!$H$4:$AG$536,26,FALSE)</f>
        <v/>
      </c>
      <c r="AH21" s="24" t="s">
        <v>329</v>
      </c>
      <c r="AI21" s="24" t="s">
        <v>304</v>
      </c>
      <c r="AJ21" s="24" t="str">
        <f>VLOOKUP(G21,'Sheet 1 (2)'!$H$4:$AH$536,27,FALSE)</f>
        <v/>
      </c>
      <c r="AK21" s="24" t="str">
        <f t="shared" si="7"/>
        <v/>
      </c>
      <c r="AL21" s="27">
        <v>1</v>
      </c>
      <c r="AM21" s="27">
        <f t="shared" si="6"/>
        <v>1</v>
      </c>
    </row>
    <row r="22" spans="1:39" ht="15.75" customHeight="1">
      <c r="A22" s="24" t="s">
        <v>1738</v>
      </c>
      <c r="B22" s="24" t="s">
        <v>128</v>
      </c>
      <c r="C22" s="24" t="s">
        <v>1817</v>
      </c>
      <c r="D22" s="24" t="s">
        <v>151</v>
      </c>
      <c r="E22" s="24" t="s">
        <v>1818</v>
      </c>
      <c r="F22" s="24" t="s">
        <v>152</v>
      </c>
      <c r="G22" s="24" t="s">
        <v>1833</v>
      </c>
      <c r="H22" s="24" t="s">
        <v>1834</v>
      </c>
      <c r="I22" s="24" t="s">
        <v>329</v>
      </c>
      <c r="J22" s="24" t="s">
        <v>1249</v>
      </c>
      <c r="K22" s="24" t="s">
        <v>1835</v>
      </c>
      <c r="L22" s="24" t="s">
        <v>304</v>
      </c>
      <c r="M22" s="24" t="str">
        <f>VLOOKUP(G22,'Sheet 1 (2)'!$H$4:$M$536,6,FALSE)</f>
        <v/>
      </c>
      <c r="N22" s="24" t="str">
        <f t="shared" si="0"/>
        <v/>
      </c>
      <c r="O22" s="96" t="str">
        <f>VLOOKUP(G22,Hoja1!$C$4:$D$146,2,FALSE)</f>
        <v>12%*(0081103/0081203)</v>
      </c>
      <c r="P22" s="24" t="s">
        <v>498</v>
      </c>
      <c r="Q22" s="24" t="s">
        <v>304</v>
      </c>
      <c r="R22" s="24" t="str">
        <f>VLOOKUP(G22,'Sheet 1 (2)'!$H$4:$O$536,8,FALSE)</f>
        <v/>
      </c>
      <c r="S22" s="24" t="str">
        <f t="shared" si="1"/>
        <v/>
      </c>
      <c r="T22" s="24"/>
      <c r="U22" s="24" t="s">
        <v>304</v>
      </c>
      <c r="V22" s="24" t="str">
        <f>VLOOKUP(G22,'Sheet 1 (2)'!$H$4:$Q$536,10,FALSE)</f>
        <v/>
      </c>
      <c r="W22" s="24" t="str">
        <f t="shared" si="2"/>
        <v/>
      </c>
      <c r="X22" s="24" t="s">
        <v>1835</v>
      </c>
      <c r="Y22" s="24" t="s">
        <v>304</v>
      </c>
      <c r="Z22" s="24" t="str">
        <f>VLOOKUP(G22,'Sheet 1 (2)'!$H$4:$S$536,12,FALSE)</f>
        <v/>
      </c>
      <c r="AA22" s="24" t="str">
        <f t="shared" si="3"/>
        <v/>
      </c>
      <c r="AB22" s="24" t="s">
        <v>304</v>
      </c>
      <c r="AC22" s="24" t="str">
        <f>VLOOKUP(G22,'Sheet 1 (2)'!$H$4:$AF$536,25,FALSE)</f>
        <v/>
      </c>
      <c r="AD22" s="24" t="s">
        <v>863</v>
      </c>
      <c r="AE22" s="24" t="str">
        <f t="shared" si="4"/>
        <v/>
      </c>
      <c r="AF22" s="24" t="s">
        <v>329</v>
      </c>
      <c r="AG22" s="24" t="str">
        <f>VLOOKUP(G22,'Sheet 1 (2)'!$H$4:$AG$536,26,FALSE)</f>
        <v/>
      </c>
      <c r="AH22" s="24" t="s">
        <v>329</v>
      </c>
      <c r="AI22" s="24" t="s">
        <v>304</v>
      </c>
      <c r="AJ22" s="24" t="str">
        <f>VLOOKUP(G22,'Sheet 1 (2)'!$H$4:$AH$536,27,FALSE)</f>
        <v/>
      </c>
      <c r="AK22" s="24" t="str">
        <f t="shared" si="7"/>
        <v/>
      </c>
      <c r="AL22" s="27">
        <v>1</v>
      </c>
      <c r="AM22" s="27">
        <f t="shared" si="6"/>
        <v>1</v>
      </c>
    </row>
    <row r="23" spans="1:39" ht="15.75" customHeight="1">
      <c r="A23" s="24" t="s">
        <v>1738</v>
      </c>
      <c r="B23" s="24" t="s">
        <v>128</v>
      </c>
      <c r="C23" s="24" t="s">
        <v>1817</v>
      </c>
      <c r="D23" s="24" t="s">
        <v>151</v>
      </c>
      <c r="E23" s="24" t="s">
        <v>1818</v>
      </c>
      <c r="F23" s="24" t="s">
        <v>152</v>
      </c>
      <c r="G23" s="24" t="s">
        <v>1837</v>
      </c>
      <c r="H23" s="24" t="s">
        <v>1838</v>
      </c>
      <c r="I23" s="24" t="s">
        <v>329</v>
      </c>
      <c r="J23" s="24" t="s">
        <v>1249</v>
      </c>
      <c r="K23" s="24" t="s">
        <v>1839</v>
      </c>
      <c r="L23" s="24" t="s">
        <v>304</v>
      </c>
      <c r="M23" s="24" t="str">
        <f>VLOOKUP(G23,'Sheet 1 (2)'!$H$4:$M$536,6,FALSE)</f>
        <v/>
      </c>
      <c r="N23" s="24" t="str">
        <f t="shared" si="0"/>
        <v/>
      </c>
      <c r="O23" s="96" t="str">
        <f>VLOOKUP(G23,Hoja1!$C$4:$D$146,2,FALSE)</f>
        <v>5%*(0081103/0081203)</v>
      </c>
      <c r="P23" s="24" t="s">
        <v>498</v>
      </c>
      <c r="Q23" s="24" t="s">
        <v>304</v>
      </c>
      <c r="R23" s="24" t="str">
        <f>VLOOKUP(G23,'Sheet 1 (2)'!$H$4:$O$536,8,FALSE)</f>
        <v/>
      </c>
      <c r="S23" s="24" t="str">
        <f t="shared" si="1"/>
        <v/>
      </c>
      <c r="T23" s="24"/>
      <c r="U23" s="24" t="s">
        <v>304</v>
      </c>
      <c r="V23" s="24" t="str">
        <f>VLOOKUP(G23,'Sheet 1 (2)'!$H$4:$Q$536,10,FALSE)</f>
        <v/>
      </c>
      <c r="W23" s="24" t="str">
        <f t="shared" si="2"/>
        <v/>
      </c>
      <c r="X23" s="24" t="s">
        <v>1839</v>
      </c>
      <c r="Y23" s="24" t="s">
        <v>304</v>
      </c>
      <c r="Z23" s="24" t="str">
        <f>VLOOKUP(G23,'Sheet 1 (2)'!$H$4:$S$536,12,FALSE)</f>
        <v/>
      </c>
      <c r="AA23" s="24" t="str">
        <f t="shared" si="3"/>
        <v/>
      </c>
      <c r="AB23" s="24" t="s">
        <v>304</v>
      </c>
      <c r="AC23" s="24" t="str">
        <f>VLOOKUP(G23,'Sheet 1 (2)'!$H$4:$AF$536,25,FALSE)</f>
        <v/>
      </c>
      <c r="AD23" s="24" t="s">
        <v>905</v>
      </c>
      <c r="AE23" s="24" t="str">
        <f t="shared" si="4"/>
        <v/>
      </c>
      <c r="AF23" s="24" t="s">
        <v>329</v>
      </c>
      <c r="AG23" s="24" t="str">
        <f>VLOOKUP(G23,'Sheet 1 (2)'!$H$4:$AG$536,26,FALSE)</f>
        <v/>
      </c>
      <c r="AH23" s="24" t="s">
        <v>329</v>
      </c>
      <c r="AI23" s="24" t="s">
        <v>304</v>
      </c>
      <c r="AJ23" s="24" t="str">
        <f>VLOOKUP(G23,'Sheet 1 (2)'!$H$4:$AH$536,27,FALSE)</f>
        <v/>
      </c>
      <c r="AK23" s="24" t="str">
        <f t="shared" si="7"/>
        <v/>
      </c>
      <c r="AL23" s="27">
        <v>1</v>
      </c>
      <c r="AM23" s="27">
        <f t="shared" si="6"/>
        <v>1</v>
      </c>
    </row>
    <row r="24" spans="1:39" ht="15.75" customHeight="1">
      <c r="A24" s="24" t="s">
        <v>1738</v>
      </c>
      <c r="B24" s="24" t="s">
        <v>128</v>
      </c>
      <c r="C24" s="24" t="s">
        <v>1817</v>
      </c>
      <c r="D24" s="24" t="s">
        <v>151</v>
      </c>
      <c r="E24" s="24" t="s">
        <v>1818</v>
      </c>
      <c r="F24" s="24" t="s">
        <v>152</v>
      </c>
      <c r="G24" s="24" t="s">
        <v>1840</v>
      </c>
      <c r="H24" s="24" t="s">
        <v>1841</v>
      </c>
      <c r="I24" s="24" t="s">
        <v>329</v>
      </c>
      <c r="J24" s="24" t="s">
        <v>1249</v>
      </c>
      <c r="K24" s="24" t="s">
        <v>1842</v>
      </c>
      <c r="L24" s="24" t="s">
        <v>304</v>
      </c>
      <c r="M24" s="24" t="str">
        <f>VLOOKUP(G24,'Sheet 1 (2)'!$H$4:$M$536,6,FALSE)</f>
        <v/>
      </c>
      <c r="N24" s="24" t="str">
        <f t="shared" si="0"/>
        <v/>
      </c>
      <c r="O24" s="96" t="str">
        <f>VLOOKUP(G24,Hoja1!$C$4:$D$146,2,FALSE)</f>
        <v>3%*(0081103/0081203)</v>
      </c>
      <c r="P24" s="24" t="s">
        <v>498</v>
      </c>
      <c r="Q24" s="24" t="s">
        <v>304</v>
      </c>
      <c r="R24" s="24" t="str">
        <f>VLOOKUP(G24,'Sheet 1 (2)'!$H$4:$O$536,8,FALSE)</f>
        <v/>
      </c>
      <c r="S24" s="24" t="str">
        <f t="shared" si="1"/>
        <v/>
      </c>
      <c r="T24" s="24"/>
      <c r="U24" s="24" t="s">
        <v>304</v>
      </c>
      <c r="V24" s="24" t="str">
        <f>VLOOKUP(G24,'Sheet 1 (2)'!$H$4:$Q$536,10,FALSE)</f>
        <v/>
      </c>
      <c r="W24" s="24" t="str">
        <f t="shared" si="2"/>
        <v/>
      </c>
      <c r="X24" s="24" t="s">
        <v>1842</v>
      </c>
      <c r="Y24" s="24" t="s">
        <v>304</v>
      </c>
      <c r="Z24" s="24" t="str">
        <f>VLOOKUP(G24,'Sheet 1 (2)'!$H$4:$S$536,12,FALSE)</f>
        <v/>
      </c>
      <c r="AA24" s="24" t="str">
        <f t="shared" si="3"/>
        <v/>
      </c>
      <c r="AB24" s="24" t="s">
        <v>304</v>
      </c>
      <c r="AC24" s="24" t="str">
        <f>VLOOKUP(G24,'Sheet 1 (2)'!$H$4:$AF$536,25,FALSE)</f>
        <v/>
      </c>
      <c r="AD24" s="24" t="s">
        <v>905</v>
      </c>
      <c r="AE24" s="24" t="str">
        <f t="shared" si="4"/>
        <v/>
      </c>
      <c r="AF24" s="24" t="s">
        <v>329</v>
      </c>
      <c r="AG24" s="24" t="str">
        <f>VLOOKUP(G24,'Sheet 1 (2)'!$H$4:$AG$536,26,FALSE)</f>
        <v/>
      </c>
      <c r="AH24" s="24" t="s">
        <v>329</v>
      </c>
      <c r="AI24" s="24" t="s">
        <v>304</v>
      </c>
      <c r="AJ24" s="24" t="str">
        <f>VLOOKUP(G24,'Sheet 1 (2)'!$H$4:$AH$536,27,FALSE)</f>
        <v/>
      </c>
      <c r="AK24" s="24" t="str">
        <f t="shared" si="7"/>
        <v/>
      </c>
      <c r="AL24" s="27">
        <v>1</v>
      </c>
      <c r="AM24" s="27">
        <f t="shared" si="6"/>
        <v>1</v>
      </c>
    </row>
    <row r="25" spans="1:39" ht="15.75" customHeight="1">
      <c r="A25" s="24" t="s">
        <v>1738</v>
      </c>
      <c r="B25" s="24" t="s">
        <v>128</v>
      </c>
      <c r="C25" s="24" t="s">
        <v>1817</v>
      </c>
      <c r="D25" s="24" t="s">
        <v>151</v>
      </c>
      <c r="E25" s="24" t="s">
        <v>1818</v>
      </c>
      <c r="F25" s="24" t="s">
        <v>152</v>
      </c>
      <c r="G25" s="24" t="s">
        <v>1844</v>
      </c>
      <c r="H25" s="24" t="s">
        <v>1845</v>
      </c>
      <c r="I25" s="24" t="s">
        <v>329</v>
      </c>
      <c r="J25" s="24" t="s">
        <v>709</v>
      </c>
      <c r="K25" s="24" t="s">
        <v>1822</v>
      </c>
      <c r="L25" s="24" t="s">
        <v>304</v>
      </c>
      <c r="M25" s="24" t="str">
        <f>VLOOKUP(G25,'Sheet 1 (2)'!$H$4:$M$536,6,FALSE)</f>
        <v/>
      </c>
      <c r="N25" s="24" t="str">
        <f t="shared" si="0"/>
        <v/>
      </c>
      <c r="O25" s="96" t="str">
        <f>VLOOKUP(G25,Hoja1!$C$4:$D$146,2,FALSE)</f>
        <v>100%*(0081203/0081204/0081205/0081206/0081207)</v>
      </c>
      <c r="P25" s="24" t="s">
        <v>498</v>
      </c>
      <c r="Q25" s="24" t="s">
        <v>304</v>
      </c>
      <c r="R25" s="24" t="str">
        <f>VLOOKUP(G25,'Sheet 1 (2)'!$H$4:$O$536,8,FALSE)</f>
        <v/>
      </c>
      <c r="S25" s="24" t="str">
        <f t="shared" si="1"/>
        <v/>
      </c>
      <c r="T25" s="24"/>
      <c r="U25" s="24" t="s">
        <v>304</v>
      </c>
      <c r="V25" s="24" t="str">
        <f>VLOOKUP(G25,'Sheet 1 (2)'!$H$4:$Q$536,10,FALSE)</f>
        <v/>
      </c>
      <c r="W25" s="24" t="str">
        <f t="shared" si="2"/>
        <v/>
      </c>
      <c r="X25" s="24" t="s">
        <v>1846</v>
      </c>
      <c r="Y25" s="24" t="s">
        <v>304</v>
      </c>
      <c r="Z25" s="24" t="str">
        <f>VLOOKUP(G25,'Sheet 1 (2)'!$H$4:$S$536,12,FALSE)</f>
        <v/>
      </c>
      <c r="AA25" s="24" t="str">
        <f t="shared" si="3"/>
        <v/>
      </c>
      <c r="AB25" s="24" t="s">
        <v>304</v>
      </c>
      <c r="AC25" s="24" t="str">
        <f>VLOOKUP(G25,'Sheet 1 (2)'!$H$4:$AF$536,25,FALSE)</f>
        <v/>
      </c>
      <c r="AD25" s="24" t="s">
        <v>905</v>
      </c>
      <c r="AE25" s="24" t="str">
        <f t="shared" si="4"/>
        <v/>
      </c>
      <c r="AF25" s="24" t="s">
        <v>329</v>
      </c>
      <c r="AG25" s="24" t="str">
        <f>VLOOKUP(G25,'Sheet 1 (2)'!$H$4:$AG$536,26,FALSE)</f>
        <v/>
      </c>
      <c r="AH25" s="24" t="s">
        <v>329</v>
      </c>
      <c r="AI25" s="24" t="s">
        <v>304</v>
      </c>
      <c r="AJ25" s="24" t="str">
        <f>VLOOKUP(G25,'Sheet 1 (2)'!$H$4:$AH$536,27,FALSE)</f>
        <v/>
      </c>
      <c r="AK25" s="24" t="str">
        <f t="shared" si="7"/>
        <v/>
      </c>
      <c r="AL25" s="27">
        <v>1</v>
      </c>
      <c r="AM25" s="27">
        <f t="shared" si="6"/>
        <v>1</v>
      </c>
    </row>
    <row r="26" spans="1:39" ht="15.75" customHeight="1">
      <c r="A26" s="24" t="s">
        <v>1738</v>
      </c>
      <c r="B26" s="24" t="s">
        <v>128</v>
      </c>
      <c r="C26" s="24" t="s">
        <v>1817</v>
      </c>
      <c r="D26" s="24" t="s">
        <v>151</v>
      </c>
      <c r="E26" s="24" t="s">
        <v>1818</v>
      </c>
      <c r="F26" s="24" t="s">
        <v>152</v>
      </c>
      <c r="G26" s="24" t="s">
        <v>1847</v>
      </c>
      <c r="H26" s="24" t="s">
        <v>1848</v>
      </c>
      <c r="I26" s="24" t="s">
        <v>329</v>
      </c>
      <c r="J26" s="24" t="s">
        <v>709</v>
      </c>
      <c r="K26" s="24" t="s">
        <v>1849</v>
      </c>
      <c r="L26" s="24" t="s">
        <v>304</v>
      </c>
      <c r="M26" s="24" t="str">
        <f>VLOOKUP(G26,'Sheet 1 (2)'!$H$4:$M$536,6,FALSE)</f>
        <v/>
      </c>
      <c r="N26" s="24" t="str">
        <f t="shared" si="0"/>
        <v/>
      </c>
      <c r="O26" s="96" t="str">
        <f>VLOOKUP(G26,Hoja1!$C$4:$D$146,2,FALSE)</f>
        <v>100%*(0081203/0081204/0081205/0081206/0081207)</v>
      </c>
      <c r="P26" s="24" t="s">
        <v>498</v>
      </c>
      <c r="Q26" s="24" t="s">
        <v>304</v>
      </c>
      <c r="R26" s="24" t="str">
        <f>VLOOKUP(G26,'Sheet 1 (2)'!$H$4:$O$536,8,FALSE)</f>
        <v/>
      </c>
      <c r="S26" s="24" t="str">
        <f t="shared" si="1"/>
        <v/>
      </c>
      <c r="T26" s="24"/>
      <c r="U26" s="24" t="s">
        <v>304</v>
      </c>
      <c r="V26" s="24" t="str">
        <f>VLOOKUP(G26,'Sheet 1 (2)'!$H$4:$Q$536,10,FALSE)</f>
        <v/>
      </c>
      <c r="W26" s="24" t="str">
        <f t="shared" si="2"/>
        <v/>
      </c>
      <c r="X26" s="24" t="s">
        <v>1850</v>
      </c>
      <c r="Y26" s="24" t="s">
        <v>304</v>
      </c>
      <c r="Z26" s="24" t="str">
        <f>VLOOKUP(G26,'Sheet 1 (2)'!$H$4:$S$536,12,FALSE)</f>
        <v/>
      </c>
      <c r="AA26" s="24" t="str">
        <f t="shared" si="3"/>
        <v/>
      </c>
      <c r="AB26" s="24" t="s">
        <v>304</v>
      </c>
      <c r="AC26" s="24" t="str">
        <f>VLOOKUP(G26,'Sheet 1 (2)'!$H$4:$AF$536,25,FALSE)</f>
        <v/>
      </c>
      <c r="AD26" s="24" t="s">
        <v>905</v>
      </c>
      <c r="AE26" s="24" t="str">
        <f t="shared" si="4"/>
        <v/>
      </c>
      <c r="AF26" s="24" t="s">
        <v>329</v>
      </c>
      <c r="AG26" s="24" t="str">
        <f>VLOOKUP(G26,'Sheet 1 (2)'!$H$4:$AG$536,26,FALSE)</f>
        <v/>
      </c>
      <c r="AH26" s="24" t="s">
        <v>329</v>
      </c>
      <c r="AI26" s="24" t="s">
        <v>304</v>
      </c>
      <c r="AJ26" s="24" t="str">
        <f>VLOOKUP(G26,'Sheet 1 (2)'!$H$4:$AH$536,27,FALSE)</f>
        <v/>
      </c>
      <c r="AK26" s="24" t="str">
        <f t="shared" si="7"/>
        <v/>
      </c>
      <c r="AL26" s="27">
        <v>1</v>
      </c>
      <c r="AM26" s="27">
        <f t="shared" si="6"/>
        <v>1</v>
      </c>
    </row>
    <row r="27" spans="1:39" ht="15.75" customHeight="1">
      <c r="A27" s="24" t="s">
        <v>1738</v>
      </c>
      <c r="B27" s="24" t="s">
        <v>128</v>
      </c>
      <c r="C27" s="24" t="s">
        <v>1817</v>
      </c>
      <c r="D27" s="24" t="s">
        <v>151</v>
      </c>
      <c r="E27" s="24" t="s">
        <v>1818</v>
      </c>
      <c r="F27" s="24" t="s">
        <v>152</v>
      </c>
      <c r="G27" s="24" t="s">
        <v>1851</v>
      </c>
      <c r="H27" s="24" t="s">
        <v>1852</v>
      </c>
      <c r="I27" s="24" t="s">
        <v>329</v>
      </c>
      <c r="J27" s="24" t="s">
        <v>709</v>
      </c>
      <c r="K27" s="24" t="s">
        <v>1849</v>
      </c>
      <c r="L27" s="24" t="s">
        <v>304</v>
      </c>
      <c r="M27" s="24" t="str">
        <f>VLOOKUP(G27,'Sheet 1 (2)'!$H$4:$M$536,6,FALSE)</f>
        <v/>
      </c>
      <c r="N27" s="24" t="str">
        <f t="shared" si="0"/>
        <v/>
      </c>
      <c r="O27" s="96" t="str">
        <f>VLOOKUP(G27,Hoja1!$C$4:$D$146,2,FALSE)</f>
        <v>100%*(0081203/0081204/0081205/0081206/0081207)</v>
      </c>
      <c r="P27" s="24" t="s">
        <v>498</v>
      </c>
      <c r="Q27" s="24" t="s">
        <v>304</v>
      </c>
      <c r="R27" s="24" t="str">
        <f>VLOOKUP(G27,'Sheet 1 (2)'!$H$4:$O$536,8,FALSE)</f>
        <v/>
      </c>
      <c r="S27" s="24" t="str">
        <f t="shared" si="1"/>
        <v/>
      </c>
      <c r="T27" s="24"/>
      <c r="U27" s="24" t="s">
        <v>304</v>
      </c>
      <c r="V27" s="24" t="str">
        <f>VLOOKUP(G27,'Sheet 1 (2)'!$H$4:$Q$536,10,FALSE)</f>
        <v/>
      </c>
      <c r="W27" s="24" t="str">
        <f t="shared" si="2"/>
        <v/>
      </c>
      <c r="X27" s="24" t="s">
        <v>1853</v>
      </c>
      <c r="Y27" s="24" t="s">
        <v>304</v>
      </c>
      <c r="Z27" s="24" t="str">
        <f>VLOOKUP(G27,'Sheet 1 (2)'!$H$4:$S$536,12,FALSE)</f>
        <v/>
      </c>
      <c r="AA27" s="24" t="str">
        <f t="shared" si="3"/>
        <v/>
      </c>
      <c r="AB27" s="24" t="s">
        <v>304</v>
      </c>
      <c r="AC27" s="24" t="str">
        <f>VLOOKUP(G27,'Sheet 1 (2)'!$H$4:$AF$536,25,FALSE)</f>
        <v/>
      </c>
      <c r="AD27" s="24" t="s">
        <v>905</v>
      </c>
      <c r="AE27" s="24" t="str">
        <f t="shared" si="4"/>
        <v/>
      </c>
      <c r="AF27" s="24" t="s">
        <v>329</v>
      </c>
      <c r="AG27" s="24" t="str">
        <f>VLOOKUP(G27,'Sheet 1 (2)'!$H$4:$AG$536,26,FALSE)</f>
        <v/>
      </c>
      <c r="AH27" s="24" t="s">
        <v>329</v>
      </c>
      <c r="AI27" s="24" t="s">
        <v>304</v>
      </c>
      <c r="AJ27" s="24" t="str">
        <f>VLOOKUP(G27,'Sheet 1 (2)'!$H$4:$AH$536,27,FALSE)</f>
        <v/>
      </c>
      <c r="AK27" s="24" t="str">
        <f t="shared" si="7"/>
        <v/>
      </c>
      <c r="AL27" s="27">
        <v>1</v>
      </c>
      <c r="AM27" s="27">
        <f t="shared" si="6"/>
        <v>1</v>
      </c>
    </row>
    <row r="28" spans="1:39" ht="15.75" customHeight="1">
      <c r="A28" s="24" t="s">
        <v>1738</v>
      </c>
      <c r="B28" s="24" t="s">
        <v>128</v>
      </c>
      <c r="C28" s="24" t="s">
        <v>1817</v>
      </c>
      <c r="D28" s="24" t="s">
        <v>151</v>
      </c>
      <c r="E28" s="24" t="s">
        <v>1818</v>
      </c>
      <c r="F28" s="24" t="s">
        <v>152</v>
      </c>
      <c r="G28" s="24" t="s">
        <v>1854</v>
      </c>
      <c r="H28" s="24" t="s">
        <v>1855</v>
      </c>
      <c r="I28" s="24" t="s">
        <v>329</v>
      </c>
      <c r="J28" s="24" t="s">
        <v>709</v>
      </c>
      <c r="K28" s="24" t="s">
        <v>1849</v>
      </c>
      <c r="L28" s="24" t="s">
        <v>304</v>
      </c>
      <c r="M28" s="24" t="str">
        <f>VLOOKUP(G28,'Sheet 1 (2)'!$H$4:$M$536,6,FALSE)</f>
        <v/>
      </c>
      <c r="N28" s="24" t="str">
        <f t="shared" si="0"/>
        <v/>
      </c>
      <c r="O28" s="96" t="str">
        <f>VLOOKUP(G28,Hoja1!$C$4:$D$146,2,FALSE)</f>
        <v>100%*(0081203/0081204/0081205/0081206/0081207)</v>
      </c>
      <c r="P28" s="24" t="s">
        <v>498</v>
      </c>
      <c r="Q28" s="24" t="s">
        <v>304</v>
      </c>
      <c r="R28" s="24" t="str">
        <f>VLOOKUP(G28,'Sheet 1 (2)'!$H$4:$O$536,8,FALSE)</f>
        <v/>
      </c>
      <c r="S28" s="24" t="str">
        <f t="shared" si="1"/>
        <v/>
      </c>
      <c r="T28" s="24"/>
      <c r="U28" s="24" t="s">
        <v>304</v>
      </c>
      <c r="V28" s="24" t="str">
        <f>VLOOKUP(G28,'Sheet 1 (2)'!$H$4:$Q$536,10,FALSE)</f>
        <v/>
      </c>
      <c r="W28" s="24" t="str">
        <f t="shared" si="2"/>
        <v/>
      </c>
      <c r="X28" s="24" t="s">
        <v>1856</v>
      </c>
      <c r="Y28" s="24" t="s">
        <v>304</v>
      </c>
      <c r="Z28" s="24" t="str">
        <f>VLOOKUP(G28,'Sheet 1 (2)'!$H$4:$S$536,12,FALSE)</f>
        <v/>
      </c>
      <c r="AA28" s="24" t="str">
        <f t="shared" si="3"/>
        <v/>
      </c>
      <c r="AB28" s="24" t="s">
        <v>304</v>
      </c>
      <c r="AC28" s="24" t="str">
        <f>VLOOKUP(G28,'Sheet 1 (2)'!$H$4:$AF$536,25,FALSE)</f>
        <v/>
      </c>
      <c r="AD28" s="24" t="s">
        <v>905</v>
      </c>
      <c r="AE28" s="24" t="str">
        <f t="shared" si="4"/>
        <v/>
      </c>
      <c r="AF28" s="24" t="s">
        <v>329</v>
      </c>
      <c r="AG28" s="24" t="str">
        <f>VLOOKUP(G28,'Sheet 1 (2)'!$H$4:$AG$536,26,FALSE)</f>
        <v/>
      </c>
      <c r="AH28" s="24" t="s">
        <v>329</v>
      </c>
      <c r="AI28" s="24" t="s">
        <v>304</v>
      </c>
      <c r="AJ28" s="24" t="str">
        <f>VLOOKUP(G28,'Sheet 1 (2)'!$H$4:$AH$536,27,FALSE)</f>
        <v/>
      </c>
      <c r="AK28" s="24" t="str">
        <f t="shared" si="7"/>
        <v/>
      </c>
      <c r="AL28" s="27">
        <v>1</v>
      </c>
      <c r="AM28" s="27">
        <f t="shared" si="6"/>
        <v>1</v>
      </c>
    </row>
    <row r="29" spans="1:39" ht="15.75" customHeight="1">
      <c r="A29" s="24" t="s">
        <v>1738</v>
      </c>
      <c r="B29" s="24" t="s">
        <v>128</v>
      </c>
      <c r="C29" s="24" t="s">
        <v>1817</v>
      </c>
      <c r="D29" s="24" t="s">
        <v>151</v>
      </c>
      <c r="E29" s="24" t="s">
        <v>1818</v>
      </c>
      <c r="F29" s="24" t="s">
        <v>152</v>
      </c>
      <c r="G29" s="24" t="s">
        <v>1857</v>
      </c>
      <c r="H29" s="24" t="s">
        <v>1858</v>
      </c>
      <c r="I29" s="24" t="s">
        <v>329</v>
      </c>
      <c r="J29" s="24" t="s">
        <v>709</v>
      </c>
      <c r="K29" s="24" t="s">
        <v>1849</v>
      </c>
      <c r="L29" s="24" t="s">
        <v>304</v>
      </c>
      <c r="M29" s="24" t="str">
        <f>VLOOKUP(G29,'Sheet 1 (2)'!$H$4:$M$536,6,FALSE)</f>
        <v/>
      </c>
      <c r="N29" s="24" t="str">
        <f t="shared" si="0"/>
        <v/>
      </c>
      <c r="O29" s="96" t="str">
        <f>VLOOKUP(G29,Hoja1!$C$4:$D$146,2,FALSE)</f>
        <v>100%*(0081203/0081204/0081205/0081206/0081207)</v>
      </c>
      <c r="P29" s="24" t="s">
        <v>498</v>
      </c>
      <c r="Q29" s="24" t="s">
        <v>304</v>
      </c>
      <c r="R29" s="24" t="str">
        <f>VLOOKUP(G29,'Sheet 1 (2)'!$H$4:$O$536,8,FALSE)</f>
        <v/>
      </c>
      <c r="S29" s="24" t="str">
        <f t="shared" si="1"/>
        <v/>
      </c>
      <c r="T29" s="24"/>
      <c r="U29" s="24" t="s">
        <v>304</v>
      </c>
      <c r="V29" s="24" t="str">
        <f>VLOOKUP(G29,'Sheet 1 (2)'!$H$4:$Q$536,10,FALSE)</f>
        <v/>
      </c>
      <c r="W29" s="24" t="str">
        <f t="shared" si="2"/>
        <v/>
      </c>
      <c r="X29" s="24" t="s">
        <v>1859</v>
      </c>
      <c r="Y29" s="24" t="s">
        <v>304</v>
      </c>
      <c r="Z29" s="24" t="str">
        <f>VLOOKUP(G29,'Sheet 1 (2)'!$H$4:$S$536,12,FALSE)</f>
        <v/>
      </c>
      <c r="AA29" s="24" t="str">
        <f t="shared" si="3"/>
        <v/>
      </c>
      <c r="AB29" s="24" t="s">
        <v>304</v>
      </c>
      <c r="AC29" s="24" t="str">
        <f>VLOOKUP(G29,'Sheet 1 (2)'!$H$4:$AF$536,25,FALSE)</f>
        <v/>
      </c>
      <c r="AD29" s="24" t="s">
        <v>905</v>
      </c>
      <c r="AE29" s="24" t="str">
        <f t="shared" si="4"/>
        <v/>
      </c>
      <c r="AF29" s="24" t="s">
        <v>329</v>
      </c>
      <c r="AG29" s="24" t="str">
        <f>VLOOKUP(G29,'Sheet 1 (2)'!$H$4:$AG$536,26,FALSE)</f>
        <v/>
      </c>
      <c r="AH29" s="24" t="s">
        <v>329</v>
      </c>
      <c r="AI29" s="24" t="s">
        <v>304</v>
      </c>
      <c r="AJ29" s="24" t="str">
        <f>VLOOKUP(G29,'Sheet 1 (2)'!$H$4:$AH$536,27,FALSE)</f>
        <v/>
      </c>
      <c r="AK29" s="24" t="str">
        <f t="shared" si="7"/>
        <v/>
      </c>
      <c r="AL29" s="27">
        <v>1</v>
      </c>
      <c r="AM29" s="27">
        <f t="shared" si="6"/>
        <v>1</v>
      </c>
    </row>
    <row r="30" spans="1:39" ht="15.75" customHeight="1">
      <c r="A30" s="24" t="s">
        <v>1738</v>
      </c>
      <c r="B30" s="24" t="s">
        <v>128</v>
      </c>
      <c r="C30" s="24" t="s">
        <v>1817</v>
      </c>
      <c r="D30" s="24" t="s">
        <v>151</v>
      </c>
      <c r="E30" s="24" t="s">
        <v>1818</v>
      </c>
      <c r="F30" s="24" t="s">
        <v>152</v>
      </c>
      <c r="G30" s="24" t="s">
        <v>1860</v>
      </c>
      <c r="H30" s="24" t="s">
        <v>1861</v>
      </c>
      <c r="I30" s="24" t="s">
        <v>329</v>
      </c>
      <c r="J30" s="24" t="s">
        <v>709</v>
      </c>
      <c r="K30" s="24" t="s">
        <v>1862</v>
      </c>
      <c r="L30" s="24" t="s">
        <v>304</v>
      </c>
      <c r="M30" s="24" t="str">
        <f>VLOOKUP(G30,'Sheet 1 (2)'!$H$4:$M$536,6,FALSE)</f>
        <v/>
      </c>
      <c r="N30" s="24" t="str">
        <f t="shared" si="0"/>
        <v/>
      </c>
      <c r="O30" s="96" t="str">
        <f>VLOOKUP(G30,Hoja1!$C$4:$D$146,2,FALSE)</f>
        <v>30%*(0081203/0081204/0081205/0081206/0081207)</v>
      </c>
      <c r="P30" s="24" t="s">
        <v>498</v>
      </c>
      <c r="Q30" s="24" t="s">
        <v>304</v>
      </c>
      <c r="R30" s="24" t="str">
        <f>VLOOKUP(G30,'Sheet 1 (2)'!$H$4:$O$536,8,FALSE)</f>
        <v/>
      </c>
      <c r="S30" s="24" t="str">
        <f t="shared" si="1"/>
        <v/>
      </c>
      <c r="T30" s="24"/>
      <c r="U30" s="24" t="s">
        <v>304</v>
      </c>
      <c r="V30" s="24" t="str">
        <f>VLOOKUP(G30,'Sheet 1 (2)'!$H$4:$Q$536,10,FALSE)</f>
        <v/>
      </c>
      <c r="W30" s="24" t="str">
        <f t="shared" si="2"/>
        <v/>
      </c>
      <c r="X30" s="24" t="s">
        <v>1863</v>
      </c>
      <c r="Y30" s="24" t="s">
        <v>304</v>
      </c>
      <c r="Z30" s="24" t="str">
        <f>VLOOKUP(G30,'Sheet 1 (2)'!$H$4:$S$536,12,FALSE)</f>
        <v/>
      </c>
      <c r="AA30" s="24" t="str">
        <f t="shared" si="3"/>
        <v/>
      </c>
      <c r="AB30" s="24" t="s">
        <v>304</v>
      </c>
      <c r="AC30" s="24" t="str">
        <f>VLOOKUP(G30,'Sheet 1 (2)'!$H$4:$AF$536,25,FALSE)</f>
        <v/>
      </c>
      <c r="AD30" s="24" t="s">
        <v>905</v>
      </c>
      <c r="AE30" s="24" t="str">
        <f t="shared" si="4"/>
        <v/>
      </c>
      <c r="AF30" s="24" t="s">
        <v>329</v>
      </c>
      <c r="AG30" s="24" t="str">
        <f>VLOOKUP(G30,'Sheet 1 (2)'!$H$4:$AG$536,26,FALSE)</f>
        <v/>
      </c>
      <c r="AH30" s="24" t="s">
        <v>329</v>
      </c>
      <c r="AI30" s="24" t="s">
        <v>304</v>
      </c>
      <c r="AJ30" s="24" t="str">
        <f>VLOOKUP(G30,'Sheet 1 (2)'!$H$4:$AH$536,27,FALSE)</f>
        <v/>
      </c>
      <c r="AK30" s="24" t="str">
        <f t="shared" si="7"/>
        <v/>
      </c>
      <c r="AL30" s="27">
        <v>1</v>
      </c>
      <c r="AM30" s="27">
        <f t="shared" si="6"/>
        <v>1</v>
      </c>
    </row>
    <row r="31" spans="1:39" ht="15.75" customHeight="1">
      <c r="A31" s="24" t="s">
        <v>1738</v>
      </c>
      <c r="B31" s="24" t="s">
        <v>128</v>
      </c>
      <c r="C31" s="24" t="s">
        <v>1864</v>
      </c>
      <c r="D31" s="24" t="s">
        <v>153</v>
      </c>
      <c r="E31" s="24" t="s">
        <v>1865</v>
      </c>
      <c r="F31" s="24" t="s">
        <v>154</v>
      </c>
      <c r="G31" s="24" t="s">
        <v>1866</v>
      </c>
      <c r="H31" s="24" t="s">
        <v>1867</v>
      </c>
      <c r="I31" s="24" t="s">
        <v>329</v>
      </c>
      <c r="J31" s="24" t="s">
        <v>1795</v>
      </c>
      <c r="K31" s="24" t="s">
        <v>1868</v>
      </c>
      <c r="L31" s="24" t="s">
        <v>304</v>
      </c>
      <c r="M31" s="24" t="str">
        <f>VLOOKUP(G31,'Sheet 1 (2)'!$H$4:$M$536,6,FALSE)</f>
        <v/>
      </c>
      <c r="N31" s="24" t="str">
        <f t="shared" si="0"/>
        <v/>
      </c>
      <c r="O31" s="24">
        <f>VLOOKUP(G31,Hoja1!$C$4:$D$146,2,FALSE)</f>
        <v>0</v>
      </c>
      <c r="P31" s="24" t="s">
        <v>498</v>
      </c>
      <c r="Q31" s="24" t="s">
        <v>304</v>
      </c>
      <c r="R31" s="24" t="str">
        <f>VLOOKUP(G31,'Sheet 1 (2)'!$H$4:$O$536,8,FALSE)</f>
        <v/>
      </c>
      <c r="S31" s="24" t="str">
        <f t="shared" si="1"/>
        <v/>
      </c>
      <c r="T31" s="24"/>
      <c r="U31" s="24" t="s">
        <v>304</v>
      </c>
      <c r="V31" s="24" t="str">
        <f>VLOOKUP(G31,'Sheet 1 (2)'!$H$4:$Q$536,10,FALSE)</f>
        <v/>
      </c>
      <c r="W31" s="24" t="str">
        <f t="shared" si="2"/>
        <v/>
      </c>
      <c r="X31" s="24" t="s">
        <v>1870</v>
      </c>
      <c r="Y31" s="24" t="s">
        <v>304</v>
      </c>
      <c r="Z31" s="24" t="str">
        <f>VLOOKUP(G31,'Sheet 1 (2)'!$H$4:$S$536,12,FALSE)</f>
        <v/>
      </c>
      <c r="AA31" s="24" t="str">
        <f t="shared" si="3"/>
        <v/>
      </c>
      <c r="AB31" s="24" t="s">
        <v>304</v>
      </c>
      <c r="AC31" s="24" t="str">
        <f>VLOOKUP(G31,'Sheet 1 (2)'!$H$4:$AF$536,25,FALSE)</f>
        <v/>
      </c>
      <c r="AD31" s="24" t="s">
        <v>334</v>
      </c>
      <c r="AE31" s="24" t="str">
        <f t="shared" si="4"/>
        <v/>
      </c>
      <c r="AF31" s="24" t="s">
        <v>329</v>
      </c>
      <c r="AG31" s="24" t="str">
        <f>VLOOKUP(G31,'Sheet 1 (2)'!$H$4:$AG$536,26,FALSE)</f>
        <v/>
      </c>
      <c r="AH31" s="24" t="s">
        <v>329</v>
      </c>
      <c r="AI31" s="24" t="s">
        <v>304</v>
      </c>
      <c r="AJ31" s="24" t="str">
        <f>VLOOKUP(G31,'Sheet 1 (2)'!$H$4:$AH$536,27,FALSE)</f>
        <v/>
      </c>
      <c r="AK31" s="24" t="str">
        <f t="shared" si="7"/>
        <v/>
      </c>
      <c r="AL31" s="27">
        <v>1</v>
      </c>
      <c r="AM31" s="27">
        <f t="shared" si="6"/>
        <v>1</v>
      </c>
    </row>
    <row r="32" spans="1:39" ht="15.75" customHeight="1">
      <c r="A32" s="24" t="s">
        <v>1738</v>
      </c>
      <c r="B32" s="24" t="s">
        <v>128</v>
      </c>
      <c r="C32" s="24" t="s">
        <v>1864</v>
      </c>
      <c r="D32" s="24" t="s">
        <v>153</v>
      </c>
      <c r="E32" s="24" t="s">
        <v>1865</v>
      </c>
      <c r="F32" s="24" t="s">
        <v>154</v>
      </c>
      <c r="G32" s="24" t="s">
        <v>1872</v>
      </c>
      <c r="H32" s="24" t="s">
        <v>1873</v>
      </c>
      <c r="I32" s="24" t="s">
        <v>301</v>
      </c>
      <c r="J32" s="24" t="s">
        <v>302</v>
      </c>
      <c r="K32" s="24" t="s">
        <v>1874</v>
      </c>
      <c r="L32" s="24" t="s">
        <v>304</v>
      </c>
      <c r="M32" s="24" t="str">
        <f>VLOOKUP(G32,'Sheet 1 (2)'!$H$4:$M$536,6,FALSE)</f>
        <v/>
      </c>
      <c r="N32" s="24" t="str">
        <f t="shared" si="0"/>
        <v/>
      </c>
      <c r="O32" s="96" t="str">
        <f>VLOOKUP(G32,Hoja1!$C$4:$D$146,2,FALSE)</f>
        <v>100%*0081305</v>
      </c>
      <c r="P32" s="24" t="s">
        <v>498</v>
      </c>
      <c r="Q32" s="24" t="s">
        <v>304</v>
      </c>
      <c r="R32" s="24" t="str">
        <f>VLOOKUP(G32,'Sheet 1 (2)'!$H$4:$O$536,8,FALSE)</f>
        <v/>
      </c>
      <c r="S32" s="24" t="str">
        <f t="shared" si="1"/>
        <v/>
      </c>
      <c r="T32" s="24"/>
      <c r="U32" s="24" t="s">
        <v>304</v>
      </c>
      <c r="V32" s="24" t="str">
        <f>VLOOKUP(G32,'Sheet 1 (2)'!$H$4:$Q$536,10,FALSE)</f>
        <v/>
      </c>
      <c r="W32" s="24" t="str">
        <f t="shared" si="2"/>
        <v/>
      </c>
      <c r="X32" s="24" t="s">
        <v>1875</v>
      </c>
      <c r="Y32" s="24" t="s">
        <v>304</v>
      </c>
      <c r="Z32" s="24" t="str">
        <f>VLOOKUP(G32,'Sheet 1 (2)'!$H$4:$S$536,12,FALSE)</f>
        <v/>
      </c>
      <c r="AA32" s="24" t="str">
        <f t="shared" si="3"/>
        <v/>
      </c>
      <c r="AB32" s="24" t="s">
        <v>304</v>
      </c>
      <c r="AC32" s="24" t="str">
        <f>VLOOKUP(G32,'Sheet 1 (2)'!$H$4:$AF$536,25,FALSE)</f>
        <v/>
      </c>
      <c r="AD32" s="24" t="s">
        <v>334</v>
      </c>
      <c r="AE32" s="24" t="str">
        <f t="shared" si="4"/>
        <v/>
      </c>
      <c r="AF32" s="24" t="s">
        <v>329</v>
      </c>
      <c r="AG32" s="24" t="str">
        <f>VLOOKUP(G32,'Sheet 1 (2)'!$H$4:$AG$536,26,FALSE)</f>
        <v/>
      </c>
      <c r="AH32" s="24" t="s">
        <v>329</v>
      </c>
      <c r="AI32" s="24" t="s">
        <v>304</v>
      </c>
      <c r="AJ32" s="24" t="str">
        <f>VLOOKUP(G32,'Sheet 1 (2)'!$H$4:$AH$536,27,FALSE)</f>
        <v/>
      </c>
      <c r="AK32" s="24" t="str">
        <f t="shared" si="7"/>
        <v/>
      </c>
      <c r="AL32" s="27">
        <v>1</v>
      </c>
      <c r="AM32" s="27">
        <f t="shared" si="6"/>
        <v>1</v>
      </c>
    </row>
    <row r="33" spans="1:39" ht="15.75" customHeight="1">
      <c r="A33" s="24" t="s">
        <v>1738</v>
      </c>
      <c r="B33" s="24" t="s">
        <v>128</v>
      </c>
      <c r="C33" s="24" t="s">
        <v>1864</v>
      </c>
      <c r="D33" s="24" t="s">
        <v>153</v>
      </c>
      <c r="E33" s="24" t="s">
        <v>1865</v>
      </c>
      <c r="F33" s="24" t="s">
        <v>154</v>
      </c>
      <c r="G33" s="24" t="s">
        <v>1876</v>
      </c>
      <c r="H33" s="24" t="s">
        <v>1877</v>
      </c>
      <c r="I33" s="24" t="s">
        <v>301</v>
      </c>
      <c r="J33" s="24" t="s">
        <v>1813</v>
      </c>
      <c r="K33" s="24" t="s">
        <v>1874</v>
      </c>
      <c r="L33" s="24" t="s">
        <v>304</v>
      </c>
      <c r="M33" s="24" t="str">
        <f>VLOOKUP(G33,'Sheet 1 (2)'!$H$4:$M$536,6,FALSE)</f>
        <v/>
      </c>
      <c r="N33" s="24" t="str">
        <f t="shared" si="0"/>
        <v/>
      </c>
      <c r="O33" s="96" t="str">
        <f>VLOOKUP(G33,Hoja1!$C$4:$D$146,2,FALSE)</f>
        <v>100%*0081305</v>
      </c>
      <c r="P33" s="24" t="s">
        <v>498</v>
      </c>
      <c r="Q33" s="24" t="s">
        <v>304</v>
      </c>
      <c r="R33" s="24" t="str">
        <f>VLOOKUP(G33,'Sheet 1 (2)'!$H$4:$O$536,8,FALSE)</f>
        <v/>
      </c>
      <c r="S33" s="24" t="str">
        <f t="shared" si="1"/>
        <v/>
      </c>
      <c r="T33" s="24"/>
      <c r="U33" s="24" t="s">
        <v>304</v>
      </c>
      <c r="V33" s="24" t="str">
        <f>VLOOKUP(G33,'Sheet 1 (2)'!$H$4:$Q$536,10,FALSE)</f>
        <v/>
      </c>
      <c r="W33" s="24" t="str">
        <f t="shared" si="2"/>
        <v/>
      </c>
      <c r="X33" s="24" t="s">
        <v>1878</v>
      </c>
      <c r="Y33" s="24" t="s">
        <v>304</v>
      </c>
      <c r="Z33" s="24" t="str">
        <f>VLOOKUP(G33,'Sheet 1 (2)'!$H$4:$S$536,12,FALSE)</f>
        <v/>
      </c>
      <c r="AA33" s="24" t="str">
        <f t="shared" si="3"/>
        <v/>
      </c>
      <c r="AB33" s="24" t="s">
        <v>304</v>
      </c>
      <c r="AC33" s="24" t="str">
        <f>VLOOKUP(G33,'Sheet 1 (2)'!$H$4:$AF$536,25,FALSE)</f>
        <v/>
      </c>
      <c r="AD33" s="24" t="s">
        <v>334</v>
      </c>
      <c r="AE33" s="24" t="str">
        <f t="shared" si="4"/>
        <v/>
      </c>
      <c r="AF33" s="24" t="s">
        <v>329</v>
      </c>
      <c r="AG33" s="24" t="str">
        <f>VLOOKUP(G33,'Sheet 1 (2)'!$H$4:$AG$536,26,FALSE)</f>
        <v/>
      </c>
      <c r="AH33" s="24" t="s">
        <v>329</v>
      </c>
      <c r="AI33" s="24" t="s">
        <v>304</v>
      </c>
      <c r="AJ33" s="24" t="str">
        <f>VLOOKUP(G33,'Sheet 1 (2)'!$H$4:$AH$536,27,FALSE)</f>
        <v/>
      </c>
      <c r="AK33" s="24" t="str">
        <f t="shared" si="7"/>
        <v/>
      </c>
      <c r="AL33" s="27">
        <v>1</v>
      </c>
      <c r="AM33" s="27">
        <f t="shared" si="6"/>
        <v>1</v>
      </c>
    </row>
    <row r="34" spans="1:39" ht="15.75" customHeight="1">
      <c r="A34" s="24" t="s">
        <v>1738</v>
      </c>
      <c r="B34" s="24" t="s">
        <v>128</v>
      </c>
      <c r="C34" s="24" t="s">
        <v>1864</v>
      </c>
      <c r="D34" s="24" t="s">
        <v>153</v>
      </c>
      <c r="E34" s="24" t="s">
        <v>1865</v>
      </c>
      <c r="F34" s="24" t="s">
        <v>154</v>
      </c>
      <c r="G34" s="24" t="s">
        <v>1879</v>
      </c>
      <c r="H34" s="24" t="s">
        <v>1880</v>
      </c>
      <c r="I34" s="24" t="s">
        <v>329</v>
      </c>
      <c r="J34" s="24" t="s">
        <v>1795</v>
      </c>
      <c r="K34" s="24" t="s">
        <v>1881</v>
      </c>
      <c r="L34" s="24" t="s">
        <v>304</v>
      </c>
      <c r="M34" s="24" t="str">
        <f>VLOOKUP(G34,'Sheet 1 (2)'!$H$4:$M$536,6,FALSE)</f>
        <v/>
      </c>
      <c r="N34" s="24" t="str">
        <f t="shared" si="0"/>
        <v/>
      </c>
      <c r="O34" s="96" t="str">
        <f>VLOOKUP(G34,Hoja1!$C$4:$D$146,2,FALSE)</f>
        <v>14%*0081303</v>
      </c>
      <c r="P34" s="24" t="s">
        <v>498</v>
      </c>
      <c r="Q34" s="24" t="s">
        <v>304</v>
      </c>
      <c r="R34" s="24" t="str">
        <f>VLOOKUP(G34,'Sheet 1 (2)'!$H$4:$O$536,8,FALSE)</f>
        <v/>
      </c>
      <c r="S34" s="24" t="str">
        <f t="shared" si="1"/>
        <v/>
      </c>
      <c r="T34" s="24"/>
      <c r="U34" s="24" t="s">
        <v>304</v>
      </c>
      <c r="V34" s="24" t="str">
        <f>VLOOKUP(G34,'Sheet 1 (2)'!$H$4:$Q$536,10,FALSE)</f>
        <v/>
      </c>
      <c r="W34" s="24" t="str">
        <f t="shared" si="2"/>
        <v/>
      </c>
      <c r="X34" s="24" t="s">
        <v>1883</v>
      </c>
      <c r="Y34" s="24" t="s">
        <v>304</v>
      </c>
      <c r="Z34" s="24" t="str">
        <f>VLOOKUP(G34,'Sheet 1 (2)'!$H$4:$S$536,12,FALSE)</f>
        <v/>
      </c>
      <c r="AA34" s="24" t="str">
        <f t="shared" si="3"/>
        <v/>
      </c>
      <c r="AB34" s="24" t="s">
        <v>304</v>
      </c>
      <c r="AC34" s="24" t="str">
        <f>VLOOKUP(G34,'Sheet 1 (2)'!$H$4:$AF$536,25,FALSE)</f>
        <v/>
      </c>
      <c r="AD34" s="24" t="s">
        <v>418</v>
      </c>
      <c r="AE34" s="24" t="str">
        <f t="shared" si="4"/>
        <v/>
      </c>
      <c r="AF34" s="24" t="s">
        <v>329</v>
      </c>
      <c r="AG34" s="24" t="str">
        <f>VLOOKUP(G34,'Sheet 1 (2)'!$H$4:$AG$536,26,FALSE)</f>
        <v/>
      </c>
      <c r="AH34" s="24" t="s">
        <v>329</v>
      </c>
      <c r="AI34" s="24" t="s">
        <v>304</v>
      </c>
      <c r="AJ34" s="24" t="str">
        <f>VLOOKUP(G34,'Sheet 1 (2)'!$H$4:$AH$536,27,FALSE)</f>
        <v/>
      </c>
      <c r="AK34" s="24" t="str">
        <f t="shared" si="7"/>
        <v/>
      </c>
      <c r="AL34" s="27">
        <v>1</v>
      </c>
      <c r="AM34" s="27">
        <f t="shared" si="6"/>
        <v>1</v>
      </c>
    </row>
    <row r="35" spans="1:39" ht="15.75" customHeight="1">
      <c r="A35" s="24" t="s">
        <v>1738</v>
      </c>
      <c r="B35" s="24" t="s">
        <v>128</v>
      </c>
      <c r="C35" s="24" t="s">
        <v>1864</v>
      </c>
      <c r="D35" s="24" t="s">
        <v>153</v>
      </c>
      <c r="E35" s="24" t="s">
        <v>1865</v>
      </c>
      <c r="F35" s="24" t="s">
        <v>154</v>
      </c>
      <c r="G35" s="24" t="s">
        <v>1884</v>
      </c>
      <c r="H35" s="24" t="s">
        <v>1885</v>
      </c>
      <c r="I35" s="24" t="s">
        <v>329</v>
      </c>
      <c r="J35" s="24" t="s">
        <v>1795</v>
      </c>
      <c r="K35" s="24" t="s">
        <v>1886</v>
      </c>
      <c r="L35" s="24" t="s">
        <v>304</v>
      </c>
      <c r="M35" s="24" t="str">
        <f>VLOOKUP(G35,'Sheet 1 (2)'!$H$4:$M$536,6,FALSE)</f>
        <v/>
      </c>
      <c r="N35" s="24" t="str">
        <f t="shared" si="0"/>
        <v/>
      </c>
      <c r="O35" s="96" t="str">
        <f>VLOOKUP(G35,Hoja1!$C$4:$D$146,2,FALSE)</f>
        <v>20%*0081301</v>
      </c>
      <c r="P35" s="24" t="s">
        <v>498</v>
      </c>
      <c r="Q35" s="24" t="s">
        <v>304</v>
      </c>
      <c r="R35" s="24" t="str">
        <f>VLOOKUP(G35,'Sheet 1 (2)'!$H$4:$O$536,8,FALSE)</f>
        <v/>
      </c>
      <c r="S35" s="24" t="str">
        <f t="shared" si="1"/>
        <v/>
      </c>
      <c r="T35" s="24"/>
      <c r="U35" s="24" t="s">
        <v>304</v>
      </c>
      <c r="V35" s="24" t="str">
        <f>VLOOKUP(G35,'Sheet 1 (2)'!$H$4:$Q$536,10,FALSE)</f>
        <v/>
      </c>
      <c r="W35" s="24" t="str">
        <f t="shared" si="2"/>
        <v/>
      </c>
      <c r="X35" s="24" t="s">
        <v>1870</v>
      </c>
      <c r="Y35" s="24" t="s">
        <v>304</v>
      </c>
      <c r="Z35" s="24" t="str">
        <f>VLOOKUP(G35,'Sheet 1 (2)'!$H$4:$S$536,12,FALSE)</f>
        <v/>
      </c>
      <c r="AA35" s="24" t="str">
        <f t="shared" si="3"/>
        <v/>
      </c>
      <c r="AB35" s="24" t="s">
        <v>304</v>
      </c>
      <c r="AC35" s="24" t="str">
        <f>VLOOKUP(G35,'Sheet 1 (2)'!$H$4:$AF$536,25,FALSE)</f>
        <v/>
      </c>
      <c r="AD35" s="24" t="s">
        <v>1887</v>
      </c>
      <c r="AE35" s="24" t="str">
        <f t="shared" si="4"/>
        <v/>
      </c>
      <c r="AF35" s="24" t="s">
        <v>329</v>
      </c>
      <c r="AG35" s="24" t="str">
        <f>VLOOKUP(G35,'Sheet 1 (2)'!$H$4:$AG$536,26,FALSE)</f>
        <v/>
      </c>
      <c r="AH35" s="24" t="s">
        <v>329</v>
      </c>
      <c r="AI35" s="24" t="s">
        <v>304</v>
      </c>
      <c r="AJ35" s="24" t="str">
        <f>VLOOKUP(G35,'Sheet 1 (2)'!$H$4:$AH$536,27,FALSE)</f>
        <v/>
      </c>
      <c r="AK35" s="24" t="str">
        <f t="shared" si="7"/>
        <v/>
      </c>
      <c r="AL35" s="27">
        <v>1</v>
      </c>
      <c r="AM35" s="27">
        <f t="shared" si="6"/>
        <v>1</v>
      </c>
    </row>
    <row r="36" spans="1:39" ht="15.75" customHeight="1">
      <c r="A36" s="24" t="s">
        <v>1738</v>
      </c>
      <c r="B36" s="24" t="s">
        <v>128</v>
      </c>
      <c r="C36" s="24" t="s">
        <v>1888</v>
      </c>
      <c r="D36" s="24" t="s">
        <v>155</v>
      </c>
      <c r="E36" s="24" t="s">
        <v>1889</v>
      </c>
      <c r="F36" s="24" t="s">
        <v>156</v>
      </c>
      <c r="G36" s="24" t="s">
        <v>1890</v>
      </c>
      <c r="H36" s="24" t="s">
        <v>1891</v>
      </c>
      <c r="I36" s="24" t="s">
        <v>329</v>
      </c>
      <c r="J36" s="24" t="s">
        <v>1249</v>
      </c>
      <c r="K36" s="24" t="s">
        <v>1892</v>
      </c>
      <c r="L36" s="24" t="s">
        <v>304</v>
      </c>
      <c r="M36" s="24" t="str">
        <f>VLOOKUP(G36,'Sheet 1 (2)'!$H$4:$M$536,6,FALSE)</f>
        <v/>
      </c>
      <c r="N36" s="24" t="str">
        <f t="shared" si="0"/>
        <v/>
      </c>
      <c r="O36" s="96" t="str">
        <f>VLOOKUP(G36,Hoja1!$C$4:$D$146,2,FALSE)</f>
        <v>100%*0081304</v>
      </c>
      <c r="P36" s="24" t="s">
        <v>498</v>
      </c>
      <c r="Q36" s="24" t="s">
        <v>304</v>
      </c>
      <c r="R36" s="24" t="str">
        <f>VLOOKUP(G36,'Sheet 1 (2)'!$H$4:$O$536,8,FALSE)</f>
        <v/>
      </c>
      <c r="S36" s="24" t="str">
        <f t="shared" si="1"/>
        <v/>
      </c>
      <c r="T36" s="24"/>
      <c r="U36" s="24" t="s">
        <v>304</v>
      </c>
      <c r="V36" s="24" t="str">
        <f>VLOOKUP(G36,'Sheet 1 (2)'!$H$4:$Q$536,10,FALSE)</f>
        <v/>
      </c>
      <c r="W36" s="24" t="str">
        <f t="shared" si="2"/>
        <v/>
      </c>
      <c r="X36" s="24" t="s">
        <v>1893</v>
      </c>
      <c r="Y36" s="24" t="s">
        <v>304</v>
      </c>
      <c r="Z36" s="24" t="str">
        <f>VLOOKUP(G36,'Sheet 1 (2)'!$H$4:$S$536,12,FALSE)</f>
        <v/>
      </c>
      <c r="AA36" s="24" t="str">
        <f t="shared" si="3"/>
        <v/>
      </c>
      <c r="AB36" s="24" t="s">
        <v>304</v>
      </c>
      <c r="AC36" s="24" t="str">
        <f>VLOOKUP(G36,'Sheet 1 (2)'!$H$4:$AF$536,25,FALSE)</f>
        <v/>
      </c>
      <c r="AD36" s="24" t="s">
        <v>632</v>
      </c>
      <c r="AE36" s="24" t="str">
        <f t="shared" si="4"/>
        <v/>
      </c>
      <c r="AF36" s="24" t="s">
        <v>329</v>
      </c>
      <c r="AG36" s="24" t="str">
        <f>VLOOKUP(G36,'Sheet 1 (2)'!$H$4:$AG$536,26,FALSE)</f>
        <v/>
      </c>
      <c r="AH36" s="24" t="s">
        <v>329</v>
      </c>
      <c r="AI36" s="24" t="s">
        <v>304</v>
      </c>
      <c r="AJ36" s="24" t="str">
        <f>VLOOKUP(G36,'Sheet 1 (2)'!$H$4:$AH$536,27,FALSE)</f>
        <v/>
      </c>
      <c r="AK36" s="24" t="str">
        <f t="shared" si="7"/>
        <v/>
      </c>
      <c r="AL36" s="27">
        <v>1</v>
      </c>
      <c r="AM36" s="27">
        <f t="shared" si="6"/>
        <v>1</v>
      </c>
    </row>
    <row r="37" spans="1:39" ht="15.75" customHeight="1">
      <c r="A37" s="24" t="s">
        <v>1738</v>
      </c>
      <c r="B37" s="24" t="s">
        <v>128</v>
      </c>
      <c r="C37" s="24" t="s">
        <v>1888</v>
      </c>
      <c r="D37" s="24" t="s">
        <v>155</v>
      </c>
      <c r="E37" s="24" t="s">
        <v>1889</v>
      </c>
      <c r="F37" s="24" t="s">
        <v>156</v>
      </c>
      <c r="G37" s="24" t="s">
        <v>1894</v>
      </c>
      <c r="H37" s="24" t="s">
        <v>1895</v>
      </c>
      <c r="I37" s="24" t="s">
        <v>329</v>
      </c>
      <c r="J37" s="24" t="s">
        <v>1821</v>
      </c>
      <c r="K37" s="24" t="s">
        <v>1892</v>
      </c>
      <c r="L37" s="24" t="s">
        <v>304</v>
      </c>
      <c r="M37" s="24" t="str">
        <f>VLOOKUP(G37,'Sheet 1 (2)'!$H$4:$M$536,6,FALSE)</f>
        <v/>
      </c>
      <c r="N37" s="24" t="str">
        <f t="shared" si="0"/>
        <v/>
      </c>
      <c r="O37" s="96" t="str">
        <f>VLOOKUP(G37,Hoja1!$C$4:$D$146,2,FALSE)</f>
        <v>100%*0081304</v>
      </c>
      <c r="P37" s="24" t="s">
        <v>498</v>
      </c>
      <c r="Q37" s="24" t="s">
        <v>304</v>
      </c>
      <c r="R37" s="24" t="str">
        <f>VLOOKUP(G37,'Sheet 1 (2)'!$H$4:$O$536,8,FALSE)</f>
        <v/>
      </c>
      <c r="S37" s="24" t="str">
        <f t="shared" si="1"/>
        <v/>
      </c>
      <c r="T37" s="24"/>
      <c r="U37" s="24" t="s">
        <v>304</v>
      </c>
      <c r="V37" s="24" t="str">
        <f>VLOOKUP(G37,'Sheet 1 (2)'!$H$4:$Q$536,10,FALSE)</f>
        <v/>
      </c>
      <c r="W37" s="24" t="str">
        <f t="shared" si="2"/>
        <v/>
      </c>
      <c r="X37" s="24" t="s">
        <v>1896</v>
      </c>
      <c r="Y37" s="24" t="s">
        <v>304</v>
      </c>
      <c r="Z37" s="24" t="str">
        <f>VLOOKUP(G37,'Sheet 1 (2)'!$H$4:$S$536,12,FALSE)</f>
        <v/>
      </c>
      <c r="AA37" s="24" t="str">
        <f t="shared" si="3"/>
        <v/>
      </c>
      <c r="AB37" s="24" t="s">
        <v>304</v>
      </c>
      <c r="AC37" s="24" t="str">
        <f>VLOOKUP(G37,'Sheet 1 (2)'!$H$4:$AF$536,25,FALSE)</f>
        <v/>
      </c>
      <c r="AD37" s="24" t="s">
        <v>418</v>
      </c>
      <c r="AE37" s="24" t="str">
        <f t="shared" si="4"/>
        <v/>
      </c>
      <c r="AF37" s="24" t="s">
        <v>329</v>
      </c>
      <c r="AG37" s="24" t="str">
        <f>VLOOKUP(G37,'Sheet 1 (2)'!$H$4:$AG$536,26,FALSE)</f>
        <v/>
      </c>
      <c r="AH37" s="24" t="s">
        <v>329</v>
      </c>
      <c r="AI37" s="24" t="s">
        <v>304</v>
      </c>
      <c r="AJ37" s="24" t="str">
        <f>VLOOKUP(G37,'Sheet 1 (2)'!$H$4:$AH$536,27,FALSE)</f>
        <v/>
      </c>
      <c r="AK37" s="24" t="str">
        <f t="shared" si="7"/>
        <v/>
      </c>
      <c r="AL37" s="27">
        <v>1</v>
      </c>
      <c r="AM37" s="27">
        <f t="shared" si="6"/>
        <v>1</v>
      </c>
    </row>
    <row r="38" spans="1:39" ht="15.75" customHeight="1">
      <c r="A38" s="24" t="s">
        <v>2390</v>
      </c>
      <c r="B38" s="24" t="s">
        <v>165</v>
      </c>
      <c r="C38" s="24" t="s">
        <v>2391</v>
      </c>
      <c r="D38" s="24" t="s">
        <v>214</v>
      </c>
      <c r="E38" s="24" t="s">
        <v>2392</v>
      </c>
      <c r="F38" s="24" t="s">
        <v>215</v>
      </c>
      <c r="G38" s="24" t="s">
        <v>2393</v>
      </c>
      <c r="H38" s="24" t="s">
        <v>2394</v>
      </c>
      <c r="I38" s="24" t="s">
        <v>329</v>
      </c>
      <c r="J38" s="24" t="s">
        <v>709</v>
      </c>
      <c r="K38" s="24" t="s">
        <v>2395</v>
      </c>
      <c r="L38" s="24" t="s">
        <v>304</v>
      </c>
      <c r="M38" s="24" t="str">
        <f>VLOOKUP(G38,'Sheet 1 (2)'!$H$4:$M$536,6,FALSE)</f>
        <v/>
      </c>
      <c r="N38" s="24" t="str">
        <f t="shared" si="0"/>
        <v/>
      </c>
      <c r="O38" s="24"/>
      <c r="P38" s="24" t="s">
        <v>2397</v>
      </c>
      <c r="Q38" s="24" t="s">
        <v>304</v>
      </c>
      <c r="R38" s="24" t="str">
        <f>VLOOKUP(G38,'Sheet 1 (2)'!$H$4:$O$536,8,FALSE)</f>
        <v/>
      </c>
      <c r="S38" s="24" t="str">
        <f t="shared" si="1"/>
        <v/>
      </c>
      <c r="T38" s="24" t="s">
        <v>2397</v>
      </c>
      <c r="U38" s="24" t="s">
        <v>304</v>
      </c>
      <c r="V38" s="24" t="str">
        <f>VLOOKUP(G38,'Sheet 1 (2)'!$H$4:$Q$536,10,FALSE)</f>
        <v/>
      </c>
      <c r="W38" s="24" t="str">
        <f t="shared" si="2"/>
        <v/>
      </c>
      <c r="X38" s="24" t="s">
        <v>2398</v>
      </c>
      <c r="Y38" s="24" t="s">
        <v>304</v>
      </c>
      <c r="Z38" s="24" t="str">
        <f>VLOOKUP(G38,'Sheet 1 (2)'!$H$4:$S$536,12,FALSE)</f>
        <v/>
      </c>
      <c r="AA38" s="24" t="str">
        <f t="shared" si="3"/>
        <v/>
      </c>
      <c r="AB38" s="24" t="s">
        <v>304</v>
      </c>
      <c r="AC38" s="24" t="str">
        <f>VLOOKUP(G38,'Sheet 1 (2)'!$H$4:$AF$536,25,FALSE)</f>
        <v/>
      </c>
      <c r="AD38" s="24" t="s">
        <v>334</v>
      </c>
      <c r="AE38" s="24" t="str">
        <f t="shared" si="4"/>
        <v/>
      </c>
      <c r="AF38" s="24" t="s">
        <v>304</v>
      </c>
      <c r="AG38" s="24" t="str">
        <f>VLOOKUP(G38,'Sheet 1 (2)'!$H$4:$AG$536,26,FALSE)</f>
        <v>SI</v>
      </c>
      <c r="AH38" s="24" t="s">
        <v>329</v>
      </c>
      <c r="AI38" s="24" t="s">
        <v>304</v>
      </c>
      <c r="AJ38" s="24" t="str">
        <f>VLOOKUP(G38,'Sheet 1 (2)'!$H$4:$AH$536,27,FALSE)</f>
        <v/>
      </c>
      <c r="AK38" s="24" t="str">
        <f t="shared" si="7"/>
        <v/>
      </c>
      <c r="AL38" s="27">
        <v>1</v>
      </c>
      <c r="AM38" s="27">
        <f t="shared" si="6"/>
        <v>1</v>
      </c>
    </row>
    <row r="39" spans="1:39" ht="15.75" customHeight="1">
      <c r="A39" s="24" t="s">
        <v>1738</v>
      </c>
      <c r="B39" s="24" t="s">
        <v>128</v>
      </c>
      <c r="C39" s="24" t="s">
        <v>1897</v>
      </c>
      <c r="D39" s="24" t="s">
        <v>157</v>
      </c>
      <c r="E39" s="24" t="s">
        <v>1898</v>
      </c>
      <c r="F39" s="24" t="s">
        <v>158</v>
      </c>
      <c r="G39" s="24" t="s">
        <v>1899</v>
      </c>
      <c r="H39" s="24" t="s">
        <v>1900</v>
      </c>
      <c r="I39" s="24" t="s">
        <v>329</v>
      </c>
      <c r="J39" s="24" t="s">
        <v>1795</v>
      </c>
      <c r="K39" s="24" t="s">
        <v>1901</v>
      </c>
      <c r="L39" s="24" t="s">
        <v>304</v>
      </c>
      <c r="M39" s="24" t="str">
        <f>VLOOKUP(G39,'Sheet 1 (2)'!$H$4:$M$536,6,FALSE)</f>
        <v/>
      </c>
      <c r="N39" s="24" t="str">
        <f t="shared" si="0"/>
        <v/>
      </c>
      <c r="O39" s="24" t="str">
        <f>VLOOKUP(G39,Hoja1!$C$4:$D$146,2,FALSE)</f>
        <v>*Se puede obtener con el CIE10</v>
      </c>
      <c r="P39" s="24" t="s">
        <v>498</v>
      </c>
      <c r="Q39" s="24" t="s">
        <v>304</v>
      </c>
      <c r="R39" s="24" t="str">
        <f>VLOOKUP(G39,'Sheet 1 (2)'!$H$4:$O$536,8,FALSE)</f>
        <v/>
      </c>
      <c r="S39" s="24" t="str">
        <f t="shared" si="1"/>
        <v/>
      </c>
      <c r="T39" s="24"/>
      <c r="U39" s="24" t="s">
        <v>304</v>
      </c>
      <c r="V39" s="24" t="str">
        <f>VLOOKUP(G39,'Sheet 1 (2)'!$H$4:$Q$536,10,FALSE)</f>
        <v/>
      </c>
      <c r="W39" s="24" t="str">
        <f t="shared" si="2"/>
        <v/>
      </c>
      <c r="X39" s="24" t="s">
        <v>1903</v>
      </c>
      <c r="Y39" s="24" t="s">
        <v>1904</v>
      </c>
      <c r="Z39" s="24" t="str">
        <f>VLOOKUP(G39,'Sheet 1 (2)'!$H$4:$S$536,12,FALSE)</f>
        <v/>
      </c>
      <c r="AA39" s="24" t="str">
        <f t="shared" si="3"/>
        <v>E11</v>
      </c>
      <c r="AB39" s="24" t="s">
        <v>304</v>
      </c>
      <c r="AC39" s="24" t="str">
        <f>VLOOKUP(G39,'Sheet 1 (2)'!$H$4:$AF$536,25,FALSE)</f>
        <v/>
      </c>
      <c r="AD39" s="24" t="s">
        <v>334</v>
      </c>
      <c r="AE39" s="24" t="str">
        <f t="shared" si="4"/>
        <v/>
      </c>
      <c r="AF39" s="24" t="s">
        <v>329</v>
      </c>
      <c r="AG39" s="24" t="str">
        <f>VLOOKUP(G39,'Sheet 1 (2)'!$H$4:$AG$536,26,FALSE)</f>
        <v/>
      </c>
      <c r="AH39" s="24" t="s">
        <v>329</v>
      </c>
      <c r="AI39" s="24" t="s">
        <v>1905</v>
      </c>
      <c r="AJ39" s="24" t="str">
        <f>VLOOKUP(G39,'Sheet 1 (2)'!$H$4:$AH$536,27,FALSE)</f>
        <v/>
      </c>
      <c r="AK39" s="24" t="str">
        <f t="shared" si="7"/>
        <v>NOS DIERON EL CIE10</v>
      </c>
      <c r="AL39" s="27">
        <v>1</v>
      </c>
      <c r="AM39" s="27">
        <f t="shared" si="6"/>
        <v>1</v>
      </c>
    </row>
    <row r="40" spans="1:39" ht="15.75" customHeight="1">
      <c r="A40" s="24" t="s">
        <v>1738</v>
      </c>
      <c r="B40" s="24" t="s">
        <v>128</v>
      </c>
      <c r="C40" s="24" t="s">
        <v>1897</v>
      </c>
      <c r="D40" s="24" t="s">
        <v>157</v>
      </c>
      <c r="E40" s="24" t="s">
        <v>1898</v>
      </c>
      <c r="F40" s="24" t="s">
        <v>158</v>
      </c>
      <c r="G40" s="24" t="s">
        <v>1906</v>
      </c>
      <c r="H40" s="24" t="s">
        <v>1907</v>
      </c>
      <c r="I40" s="24" t="s">
        <v>329</v>
      </c>
      <c r="J40" s="24" t="s">
        <v>1795</v>
      </c>
      <c r="K40" s="24" t="s">
        <v>1908</v>
      </c>
      <c r="L40" s="24" t="s">
        <v>304</v>
      </c>
      <c r="M40" s="24" t="str">
        <f>VLOOKUP(G40,'Sheet 1 (2)'!$H$4:$M$536,6,FALSE)</f>
        <v/>
      </c>
      <c r="N40" s="24" t="str">
        <f t="shared" si="0"/>
        <v/>
      </c>
      <c r="O40" s="96" t="str">
        <f>VLOOKUP(G40,Hoja1!$C$4:$D$146,2,FALSE)</f>
        <v>100%*0086501</v>
      </c>
      <c r="P40" s="24" t="s">
        <v>498</v>
      </c>
      <c r="Q40" s="24" t="s">
        <v>304</v>
      </c>
      <c r="R40" s="24" t="str">
        <f>VLOOKUP(G40,'Sheet 1 (2)'!$H$4:$O$536,8,FALSE)</f>
        <v/>
      </c>
      <c r="S40" s="24" t="str">
        <f t="shared" si="1"/>
        <v/>
      </c>
      <c r="T40" s="24"/>
      <c r="U40" s="24" t="s">
        <v>304</v>
      </c>
      <c r="V40" s="24" t="str">
        <f>VLOOKUP(G40,'Sheet 1 (2)'!$H$4:$Q$536,10,FALSE)</f>
        <v/>
      </c>
      <c r="W40" s="24" t="str">
        <f t="shared" si="2"/>
        <v/>
      </c>
      <c r="X40" s="24" t="s">
        <v>1909</v>
      </c>
      <c r="Y40" s="24" t="s">
        <v>304</v>
      </c>
      <c r="Z40" s="24" t="str">
        <f>VLOOKUP(G40,'Sheet 1 (2)'!$H$4:$S$536,12,FALSE)</f>
        <v/>
      </c>
      <c r="AA40" s="24" t="str">
        <f t="shared" si="3"/>
        <v/>
      </c>
      <c r="AB40" s="24" t="s">
        <v>304</v>
      </c>
      <c r="AC40" s="24" t="str">
        <f>VLOOKUP(G40,'Sheet 1 (2)'!$H$4:$AF$536,25,FALSE)</f>
        <v/>
      </c>
      <c r="AD40" s="24" t="s">
        <v>326</v>
      </c>
      <c r="AE40" s="24" t="str">
        <f t="shared" si="4"/>
        <v/>
      </c>
      <c r="AF40" s="24" t="s">
        <v>329</v>
      </c>
      <c r="AG40" s="24" t="str">
        <f>VLOOKUP(G40,'Sheet 1 (2)'!$H$4:$AG$536,26,FALSE)</f>
        <v/>
      </c>
      <c r="AH40" s="24" t="s">
        <v>329</v>
      </c>
      <c r="AI40" s="24" t="s">
        <v>304</v>
      </c>
      <c r="AJ40" s="24" t="str">
        <f>VLOOKUP(G40,'Sheet 1 (2)'!$H$4:$AH$536,27,FALSE)</f>
        <v/>
      </c>
      <c r="AK40" s="24" t="str">
        <f t="shared" si="7"/>
        <v/>
      </c>
      <c r="AL40" s="27">
        <v>1</v>
      </c>
      <c r="AM40" s="27">
        <f t="shared" si="6"/>
        <v>1</v>
      </c>
    </row>
    <row r="41" spans="1:39" ht="15.75" customHeight="1">
      <c r="A41" s="24" t="s">
        <v>1738</v>
      </c>
      <c r="B41" s="24" t="s">
        <v>128</v>
      </c>
      <c r="C41" s="24" t="s">
        <v>1897</v>
      </c>
      <c r="D41" s="24" t="s">
        <v>157</v>
      </c>
      <c r="E41" s="24" t="s">
        <v>1898</v>
      </c>
      <c r="F41" s="24" t="s">
        <v>158</v>
      </c>
      <c r="G41" s="24" t="s">
        <v>1910</v>
      </c>
      <c r="H41" s="24" t="s">
        <v>1911</v>
      </c>
      <c r="I41" s="24" t="s">
        <v>329</v>
      </c>
      <c r="J41" s="24" t="s">
        <v>302</v>
      </c>
      <c r="K41" s="24" t="s">
        <v>1912</v>
      </c>
      <c r="L41" s="24" t="s">
        <v>304</v>
      </c>
      <c r="M41" s="24" t="str">
        <f>VLOOKUP(G41,'Sheet 1 (2)'!$H$4:$M$536,6,FALSE)</f>
        <v/>
      </c>
      <c r="N41" s="24" t="str">
        <f t="shared" si="0"/>
        <v/>
      </c>
      <c r="O41" s="96" t="str">
        <f>VLOOKUP(G41,Hoja1!$C$4:$D$146,2,FALSE)</f>
        <v>100%*0086502</v>
      </c>
      <c r="P41" s="24" t="s">
        <v>498</v>
      </c>
      <c r="Q41" s="24" t="s">
        <v>304</v>
      </c>
      <c r="R41" s="24" t="str">
        <f>VLOOKUP(G41,'Sheet 1 (2)'!$H$4:$O$536,8,FALSE)</f>
        <v/>
      </c>
      <c r="S41" s="24" t="str">
        <f t="shared" si="1"/>
        <v/>
      </c>
      <c r="T41" s="24"/>
      <c r="U41" s="24" t="s">
        <v>304</v>
      </c>
      <c r="V41" s="24" t="str">
        <f>VLOOKUP(G41,'Sheet 1 (2)'!$H$4:$Q$536,10,FALSE)</f>
        <v/>
      </c>
      <c r="W41" s="24" t="str">
        <f t="shared" si="2"/>
        <v/>
      </c>
      <c r="X41" s="24" t="s">
        <v>1913</v>
      </c>
      <c r="Y41" s="24" t="s">
        <v>304</v>
      </c>
      <c r="Z41" s="24" t="str">
        <f>VLOOKUP(G41,'Sheet 1 (2)'!$H$4:$S$536,12,FALSE)</f>
        <v/>
      </c>
      <c r="AA41" s="24" t="str">
        <f t="shared" si="3"/>
        <v/>
      </c>
      <c r="AB41" s="24" t="s">
        <v>304</v>
      </c>
      <c r="AC41" s="24" t="str">
        <f>VLOOKUP(G41,'Sheet 1 (2)'!$H$4:$AF$536,25,FALSE)</f>
        <v/>
      </c>
      <c r="AD41" s="24" t="s">
        <v>334</v>
      </c>
      <c r="AE41" s="24" t="str">
        <f t="shared" si="4"/>
        <v/>
      </c>
      <c r="AF41" s="24" t="s">
        <v>329</v>
      </c>
      <c r="AG41" s="24" t="str">
        <f>VLOOKUP(G41,'Sheet 1 (2)'!$H$4:$AG$536,26,FALSE)</f>
        <v/>
      </c>
      <c r="AH41" s="24" t="s">
        <v>329</v>
      </c>
      <c r="AI41" s="24" t="s">
        <v>304</v>
      </c>
      <c r="AJ41" s="24" t="str">
        <f>VLOOKUP(G41,'Sheet 1 (2)'!$H$4:$AH$536,27,FALSE)</f>
        <v/>
      </c>
      <c r="AK41" s="24" t="str">
        <f t="shared" si="7"/>
        <v/>
      </c>
      <c r="AL41" s="27">
        <v>1</v>
      </c>
      <c r="AM41" s="27">
        <f t="shared" si="6"/>
        <v>1</v>
      </c>
    </row>
    <row r="42" spans="1:39" ht="15.75" customHeight="1">
      <c r="A42" s="24" t="s">
        <v>1738</v>
      </c>
      <c r="B42" s="24" t="s">
        <v>128</v>
      </c>
      <c r="C42" s="24" t="s">
        <v>1897</v>
      </c>
      <c r="D42" s="24" t="s">
        <v>157</v>
      </c>
      <c r="E42" s="24" t="s">
        <v>1898</v>
      </c>
      <c r="F42" s="24" t="s">
        <v>158</v>
      </c>
      <c r="G42" s="24" t="s">
        <v>1914</v>
      </c>
      <c r="H42" s="24" t="s">
        <v>1915</v>
      </c>
      <c r="I42" s="24" t="s">
        <v>301</v>
      </c>
      <c r="J42" s="24" t="s">
        <v>1813</v>
      </c>
      <c r="K42" s="24" t="s">
        <v>1916</v>
      </c>
      <c r="L42" s="24" t="s">
        <v>304</v>
      </c>
      <c r="M42" s="24" t="str">
        <f>VLOOKUP(G42,'Sheet 1 (2)'!$H$4:$M$536,6,FALSE)</f>
        <v/>
      </c>
      <c r="N42" s="24" t="str">
        <f t="shared" si="0"/>
        <v/>
      </c>
      <c r="O42" s="96" t="str">
        <f>VLOOKUP(G42,Hoja1!$C$4:$D$146,2,FALSE)</f>
        <v>100%*0086502</v>
      </c>
      <c r="P42" s="24" t="s">
        <v>498</v>
      </c>
      <c r="Q42" s="24" t="s">
        <v>304</v>
      </c>
      <c r="R42" s="24" t="str">
        <f>VLOOKUP(G42,'Sheet 1 (2)'!$H$4:$O$536,8,FALSE)</f>
        <v/>
      </c>
      <c r="S42" s="24" t="str">
        <f t="shared" si="1"/>
        <v/>
      </c>
      <c r="T42" s="24"/>
      <c r="U42" s="24" t="s">
        <v>304</v>
      </c>
      <c r="V42" s="24" t="str">
        <f>VLOOKUP(G42,'Sheet 1 (2)'!$H$4:$Q$536,10,FALSE)</f>
        <v/>
      </c>
      <c r="W42" s="24" t="str">
        <f t="shared" si="2"/>
        <v/>
      </c>
      <c r="X42" s="24" t="s">
        <v>1917</v>
      </c>
      <c r="Y42" s="24" t="s">
        <v>304</v>
      </c>
      <c r="Z42" s="24" t="str">
        <f>VLOOKUP(G42,'Sheet 1 (2)'!$H$4:$S$536,12,FALSE)</f>
        <v/>
      </c>
      <c r="AA42" s="24" t="str">
        <f t="shared" si="3"/>
        <v/>
      </c>
      <c r="AB42" s="24" t="s">
        <v>304</v>
      </c>
      <c r="AC42" s="24" t="str">
        <f>VLOOKUP(G42,'Sheet 1 (2)'!$H$4:$AF$536,25,FALSE)</f>
        <v/>
      </c>
      <c r="AD42" s="24" t="s">
        <v>334</v>
      </c>
      <c r="AE42" s="24" t="str">
        <f t="shared" si="4"/>
        <v/>
      </c>
      <c r="AF42" s="24" t="s">
        <v>329</v>
      </c>
      <c r="AG42" s="24" t="str">
        <f>VLOOKUP(G42,'Sheet 1 (2)'!$H$4:$AG$536,26,FALSE)</f>
        <v/>
      </c>
      <c r="AH42" s="24" t="s">
        <v>329</v>
      </c>
      <c r="AI42" s="24" t="s">
        <v>304</v>
      </c>
      <c r="AJ42" s="24" t="str">
        <f>VLOOKUP(G42,'Sheet 1 (2)'!$H$4:$AH$536,27,FALSE)</f>
        <v/>
      </c>
      <c r="AK42" s="24" t="str">
        <f t="shared" si="7"/>
        <v/>
      </c>
      <c r="AL42" s="27">
        <v>1</v>
      </c>
      <c r="AM42" s="27">
        <f t="shared" si="6"/>
        <v>1</v>
      </c>
    </row>
    <row r="43" spans="1:39" ht="15.75" customHeight="1">
      <c r="A43" s="24" t="s">
        <v>1738</v>
      </c>
      <c r="B43" s="24" t="s">
        <v>128</v>
      </c>
      <c r="C43" s="24" t="s">
        <v>1897</v>
      </c>
      <c r="D43" s="24" t="s">
        <v>157</v>
      </c>
      <c r="E43" s="24" t="s">
        <v>1898</v>
      </c>
      <c r="F43" s="24" t="s">
        <v>158</v>
      </c>
      <c r="G43" s="24" t="s">
        <v>1918</v>
      </c>
      <c r="H43" s="24" t="s">
        <v>1919</v>
      </c>
      <c r="I43" s="24" t="s">
        <v>329</v>
      </c>
      <c r="J43" s="24" t="s">
        <v>1795</v>
      </c>
      <c r="K43" s="24" t="s">
        <v>1920</v>
      </c>
      <c r="L43" s="24" t="s">
        <v>304</v>
      </c>
      <c r="M43" s="24" t="str">
        <f>VLOOKUP(G43,'Sheet 1 (2)'!$H$4:$M$536,6,FALSE)</f>
        <v/>
      </c>
      <c r="N43" s="24" t="str">
        <f t="shared" si="0"/>
        <v/>
      </c>
      <c r="O43" s="96" t="str">
        <f>VLOOKUP(G43,Hoja1!$C$4:$D$146,2,FALSE)</f>
        <v>25%*0086504</v>
      </c>
      <c r="P43" s="24" t="s">
        <v>498</v>
      </c>
      <c r="Q43" s="24" t="s">
        <v>304</v>
      </c>
      <c r="R43" s="24" t="str">
        <f>VLOOKUP(G43,'Sheet 1 (2)'!$H$4:$O$536,8,FALSE)</f>
        <v/>
      </c>
      <c r="S43" s="24" t="str">
        <f t="shared" si="1"/>
        <v/>
      </c>
      <c r="T43" s="24"/>
      <c r="U43" s="24" t="s">
        <v>304</v>
      </c>
      <c r="V43" s="24" t="str">
        <f>VLOOKUP(G43,'Sheet 1 (2)'!$H$4:$Q$536,10,FALSE)</f>
        <v/>
      </c>
      <c r="W43" s="24" t="str">
        <f t="shared" si="2"/>
        <v/>
      </c>
      <c r="X43" s="24" t="s">
        <v>1922</v>
      </c>
      <c r="Y43" s="24" t="s">
        <v>304</v>
      </c>
      <c r="Z43" s="24" t="str">
        <f>VLOOKUP(G43,'Sheet 1 (2)'!$H$4:$S$536,12,FALSE)</f>
        <v/>
      </c>
      <c r="AA43" s="24" t="str">
        <f t="shared" si="3"/>
        <v/>
      </c>
      <c r="AB43" s="24" t="s">
        <v>304</v>
      </c>
      <c r="AC43" s="24" t="str">
        <f>VLOOKUP(G43,'Sheet 1 (2)'!$H$4:$AF$536,25,FALSE)</f>
        <v/>
      </c>
      <c r="AD43" s="24" t="s">
        <v>418</v>
      </c>
      <c r="AE43" s="24" t="str">
        <f t="shared" si="4"/>
        <v/>
      </c>
      <c r="AF43" s="24" t="s">
        <v>329</v>
      </c>
      <c r="AG43" s="24" t="str">
        <f>VLOOKUP(G43,'Sheet 1 (2)'!$H$4:$AG$536,26,FALSE)</f>
        <v/>
      </c>
      <c r="AH43" s="24" t="s">
        <v>329</v>
      </c>
      <c r="AI43" s="24" t="s">
        <v>304</v>
      </c>
      <c r="AJ43" s="24" t="str">
        <f>VLOOKUP(G43,'Sheet 1 (2)'!$H$4:$AH$536,27,FALSE)</f>
        <v/>
      </c>
      <c r="AK43" s="24" t="str">
        <f t="shared" si="7"/>
        <v/>
      </c>
      <c r="AL43" s="27">
        <v>1</v>
      </c>
      <c r="AM43" s="27">
        <f t="shared" si="6"/>
        <v>1</v>
      </c>
    </row>
    <row r="44" spans="1:39" ht="15.75" customHeight="1">
      <c r="A44" s="24" t="s">
        <v>1738</v>
      </c>
      <c r="B44" s="24" t="s">
        <v>128</v>
      </c>
      <c r="C44" s="24" t="s">
        <v>1897</v>
      </c>
      <c r="D44" s="24" t="s">
        <v>157</v>
      </c>
      <c r="E44" s="24" t="s">
        <v>1898</v>
      </c>
      <c r="F44" s="24" t="s">
        <v>158</v>
      </c>
      <c r="G44" s="24" t="s">
        <v>1923</v>
      </c>
      <c r="H44" s="24" t="s">
        <v>1924</v>
      </c>
      <c r="I44" s="24" t="s">
        <v>329</v>
      </c>
      <c r="J44" s="24" t="s">
        <v>1795</v>
      </c>
      <c r="K44" s="24" t="s">
        <v>1925</v>
      </c>
      <c r="L44" s="24" t="s">
        <v>304</v>
      </c>
      <c r="M44" s="24" t="str">
        <f>VLOOKUP(G44,'Sheet 1 (2)'!$H$4:$M$536,6,FALSE)</f>
        <v/>
      </c>
      <c r="N44" s="24" t="str">
        <f t="shared" si="0"/>
        <v/>
      </c>
      <c r="O44" s="96" t="str">
        <f>VLOOKUP(G44,Hoja1!$C$4:$D$146,2,FALSE)</f>
        <v>100%*0086505</v>
      </c>
      <c r="P44" s="24" t="s">
        <v>498</v>
      </c>
      <c r="Q44" s="24" t="s">
        <v>304</v>
      </c>
      <c r="R44" s="24" t="str">
        <f>VLOOKUP(G44,'Sheet 1 (2)'!$H$4:$O$536,8,FALSE)</f>
        <v/>
      </c>
      <c r="S44" s="24" t="str">
        <f t="shared" si="1"/>
        <v/>
      </c>
      <c r="T44" s="24"/>
      <c r="U44" s="24" t="s">
        <v>304</v>
      </c>
      <c r="V44" s="24" t="str">
        <f>VLOOKUP(G44,'Sheet 1 (2)'!$H$4:$Q$536,10,FALSE)</f>
        <v/>
      </c>
      <c r="W44" s="24" t="str">
        <f t="shared" si="2"/>
        <v/>
      </c>
      <c r="X44" s="24" t="s">
        <v>1926</v>
      </c>
      <c r="Y44" s="24" t="s">
        <v>304</v>
      </c>
      <c r="Z44" s="24" t="str">
        <f>VLOOKUP(G44,'Sheet 1 (2)'!$H$4:$S$536,12,FALSE)</f>
        <v/>
      </c>
      <c r="AA44" s="24" t="str">
        <f t="shared" si="3"/>
        <v/>
      </c>
      <c r="AB44" s="24" t="s">
        <v>304</v>
      </c>
      <c r="AC44" s="24" t="str">
        <f>VLOOKUP(G44,'Sheet 1 (2)'!$H$4:$AF$536,25,FALSE)</f>
        <v/>
      </c>
      <c r="AD44" s="24" t="s">
        <v>418</v>
      </c>
      <c r="AE44" s="24" t="str">
        <f t="shared" si="4"/>
        <v/>
      </c>
      <c r="AF44" s="24" t="s">
        <v>329</v>
      </c>
      <c r="AG44" s="24" t="str">
        <f>VLOOKUP(G44,'Sheet 1 (2)'!$H$4:$AG$536,26,FALSE)</f>
        <v/>
      </c>
      <c r="AH44" s="24" t="s">
        <v>329</v>
      </c>
      <c r="AI44" s="24" t="s">
        <v>304</v>
      </c>
      <c r="AJ44" s="24" t="str">
        <f>VLOOKUP(G44,'Sheet 1 (2)'!$H$4:$AH$536,27,FALSE)</f>
        <v/>
      </c>
      <c r="AK44" s="24" t="str">
        <f t="shared" si="7"/>
        <v/>
      </c>
      <c r="AL44" s="27">
        <v>1</v>
      </c>
      <c r="AM44" s="27">
        <f t="shared" si="6"/>
        <v>1</v>
      </c>
    </row>
    <row r="45" spans="1:39" ht="15.75" customHeight="1">
      <c r="A45" s="24" t="s">
        <v>1738</v>
      </c>
      <c r="B45" s="24" t="s">
        <v>128</v>
      </c>
      <c r="C45" s="24" t="s">
        <v>1897</v>
      </c>
      <c r="D45" s="24" t="s">
        <v>157</v>
      </c>
      <c r="E45" s="24" t="s">
        <v>1898</v>
      </c>
      <c r="F45" s="24" t="s">
        <v>158</v>
      </c>
      <c r="G45" s="24" t="s">
        <v>1927</v>
      </c>
      <c r="H45" s="24" t="s">
        <v>1928</v>
      </c>
      <c r="I45" s="24" t="s">
        <v>329</v>
      </c>
      <c r="J45" s="24" t="s">
        <v>1795</v>
      </c>
      <c r="K45" s="24" t="s">
        <v>1929</v>
      </c>
      <c r="L45" s="24" t="s">
        <v>304</v>
      </c>
      <c r="M45" s="24" t="str">
        <f>VLOOKUP(G45,'Sheet 1 (2)'!$H$4:$M$536,6,FALSE)</f>
        <v/>
      </c>
      <c r="N45" s="24" t="str">
        <f t="shared" si="0"/>
        <v/>
      </c>
      <c r="O45" s="96" t="str">
        <f>VLOOKUP(G45,Hoja1!$C$4:$D$146,2,FALSE)</f>
        <v>100%*0086505</v>
      </c>
      <c r="P45" s="24" t="s">
        <v>498</v>
      </c>
      <c r="Q45" s="24" t="s">
        <v>304</v>
      </c>
      <c r="R45" s="24" t="str">
        <f>VLOOKUP(G45,'Sheet 1 (2)'!$H$4:$O$536,8,FALSE)</f>
        <v/>
      </c>
      <c r="S45" s="24" t="str">
        <f t="shared" si="1"/>
        <v/>
      </c>
      <c r="T45" s="24"/>
      <c r="U45" s="24" t="s">
        <v>304</v>
      </c>
      <c r="V45" s="24" t="str">
        <f>VLOOKUP(G45,'Sheet 1 (2)'!$H$4:$Q$536,10,FALSE)</f>
        <v/>
      </c>
      <c r="W45" s="24" t="str">
        <f t="shared" si="2"/>
        <v/>
      </c>
      <c r="X45" s="24" t="s">
        <v>1930</v>
      </c>
      <c r="Y45" s="24" t="s">
        <v>304</v>
      </c>
      <c r="Z45" s="24" t="str">
        <f>VLOOKUP(G45,'Sheet 1 (2)'!$H$4:$S$536,12,FALSE)</f>
        <v/>
      </c>
      <c r="AA45" s="24" t="str">
        <f t="shared" si="3"/>
        <v/>
      </c>
      <c r="AB45" s="24" t="s">
        <v>304</v>
      </c>
      <c r="AC45" s="24" t="str">
        <f>VLOOKUP(G45,'Sheet 1 (2)'!$H$4:$AF$536,25,FALSE)</f>
        <v/>
      </c>
      <c r="AD45" s="24" t="s">
        <v>418</v>
      </c>
      <c r="AE45" s="24" t="str">
        <f t="shared" si="4"/>
        <v/>
      </c>
      <c r="AF45" s="24" t="s">
        <v>329</v>
      </c>
      <c r="AG45" s="24" t="str">
        <f>VLOOKUP(G45,'Sheet 1 (2)'!$H$4:$AG$536,26,FALSE)</f>
        <v/>
      </c>
      <c r="AH45" s="24" t="s">
        <v>329</v>
      </c>
      <c r="AI45" s="24" t="s">
        <v>304</v>
      </c>
      <c r="AJ45" s="24" t="str">
        <f>VLOOKUP(G45,'Sheet 1 (2)'!$H$4:$AH$536,27,FALSE)</f>
        <v/>
      </c>
      <c r="AK45" s="24" t="str">
        <f t="shared" si="7"/>
        <v/>
      </c>
      <c r="AL45" s="27">
        <v>1</v>
      </c>
      <c r="AM45" s="27">
        <f t="shared" si="6"/>
        <v>1</v>
      </c>
    </row>
    <row r="46" spans="1:39" ht="15.75" customHeight="1">
      <c r="A46" s="24" t="s">
        <v>1738</v>
      </c>
      <c r="B46" s="24" t="s">
        <v>128</v>
      </c>
      <c r="C46" s="24" t="s">
        <v>1897</v>
      </c>
      <c r="D46" s="24" t="s">
        <v>157</v>
      </c>
      <c r="E46" s="24" t="s">
        <v>1931</v>
      </c>
      <c r="F46" s="24" t="s">
        <v>159</v>
      </c>
      <c r="G46" s="24" t="s">
        <v>1932</v>
      </c>
      <c r="H46" s="24" t="s">
        <v>1933</v>
      </c>
      <c r="I46" s="24" t="s">
        <v>329</v>
      </c>
      <c r="J46" s="24" t="s">
        <v>1249</v>
      </c>
      <c r="K46" s="24" t="s">
        <v>1934</v>
      </c>
      <c r="L46" s="24" t="s">
        <v>304</v>
      </c>
      <c r="M46" s="24" t="str">
        <f>VLOOKUP(G46,'Sheet 1 (2)'!$H$4:$M$536,6,FALSE)</f>
        <v/>
      </c>
      <c r="N46" s="24" t="str">
        <f t="shared" si="0"/>
        <v/>
      </c>
      <c r="O46" s="96" t="str">
        <f>VLOOKUP(G46,Hoja1!$C$4:$D$146,2,FALSE)</f>
        <v>60%*0086505</v>
      </c>
      <c r="P46" s="24" t="s">
        <v>498</v>
      </c>
      <c r="Q46" s="24" t="s">
        <v>304</v>
      </c>
      <c r="R46" s="24" t="str">
        <f>VLOOKUP(G46,'Sheet 1 (2)'!$H$4:$O$536,8,FALSE)</f>
        <v/>
      </c>
      <c r="S46" s="24" t="str">
        <f t="shared" si="1"/>
        <v/>
      </c>
      <c r="T46" s="24"/>
      <c r="U46" s="24" t="s">
        <v>304</v>
      </c>
      <c r="V46" s="24" t="str">
        <f>VLOOKUP(G46,'Sheet 1 (2)'!$H$4:$Q$536,10,FALSE)</f>
        <v/>
      </c>
      <c r="W46" s="24" t="str">
        <f t="shared" si="2"/>
        <v/>
      </c>
      <c r="X46" s="24" t="s">
        <v>1935</v>
      </c>
      <c r="Y46" s="24" t="s">
        <v>304</v>
      </c>
      <c r="Z46" s="24" t="str">
        <f>VLOOKUP(G46,'Sheet 1 (2)'!$H$4:$S$536,12,FALSE)</f>
        <v/>
      </c>
      <c r="AA46" s="24" t="str">
        <f t="shared" si="3"/>
        <v/>
      </c>
      <c r="AB46" s="24" t="s">
        <v>304</v>
      </c>
      <c r="AC46" s="24" t="str">
        <f>VLOOKUP(G46,'Sheet 1 (2)'!$H$4:$AF$536,25,FALSE)</f>
        <v/>
      </c>
      <c r="AD46" s="24" t="s">
        <v>863</v>
      </c>
      <c r="AE46" s="24" t="str">
        <f t="shared" si="4"/>
        <v/>
      </c>
      <c r="AF46" s="24" t="s">
        <v>329</v>
      </c>
      <c r="AG46" s="24" t="str">
        <f>VLOOKUP(G46,'Sheet 1 (2)'!$H$4:$AG$536,26,FALSE)</f>
        <v/>
      </c>
      <c r="AH46" s="24" t="s">
        <v>329</v>
      </c>
      <c r="AI46" s="24" t="s">
        <v>304</v>
      </c>
      <c r="AJ46" s="24" t="str">
        <f>VLOOKUP(G46,'Sheet 1 (2)'!$H$4:$AH$536,27,FALSE)</f>
        <v/>
      </c>
      <c r="AK46" s="24" t="str">
        <f t="shared" si="7"/>
        <v/>
      </c>
      <c r="AL46" s="27">
        <v>1</v>
      </c>
      <c r="AM46" s="27">
        <f t="shared" si="6"/>
        <v>1</v>
      </c>
    </row>
    <row r="47" spans="1:39" ht="15.75" customHeight="1">
      <c r="A47" s="24" t="s">
        <v>1738</v>
      </c>
      <c r="B47" s="24" t="s">
        <v>128</v>
      </c>
      <c r="C47" s="24" t="s">
        <v>1897</v>
      </c>
      <c r="D47" s="24" t="s">
        <v>157</v>
      </c>
      <c r="E47" s="24" t="s">
        <v>1931</v>
      </c>
      <c r="F47" s="24" t="s">
        <v>159</v>
      </c>
      <c r="G47" s="24" t="s">
        <v>1936</v>
      </c>
      <c r="H47" s="24" t="s">
        <v>1937</v>
      </c>
      <c r="I47" s="24" t="s">
        <v>329</v>
      </c>
      <c r="J47" s="24" t="s">
        <v>1249</v>
      </c>
      <c r="K47" s="24" t="s">
        <v>1938</v>
      </c>
      <c r="L47" s="24" t="s">
        <v>304</v>
      </c>
      <c r="M47" s="24" t="str">
        <f>VLOOKUP(G47,'Sheet 1 (2)'!$H$4:$M$536,6,FALSE)</f>
        <v/>
      </c>
      <c r="N47" s="24" t="str">
        <f t="shared" si="0"/>
        <v/>
      </c>
      <c r="O47" s="96" t="str">
        <f>VLOOKUP(G47,Hoja1!$C$4:$D$146,2,FALSE)</f>
        <v>35%*0086505</v>
      </c>
      <c r="P47" s="24" t="s">
        <v>498</v>
      </c>
      <c r="Q47" s="24" t="s">
        <v>304</v>
      </c>
      <c r="R47" s="24" t="str">
        <f>VLOOKUP(G47,'Sheet 1 (2)'!$H$4:$O$536,8,FALSE)</f>
        <v/>
      </c>
      <c r="S47" s="24" t="str">
        <f t="shared" si="1"/>
        <v/>
      </c>
      <c r="T47" s="24"/>
      <c r="U47" s="24" t="s">
        <v>304</v>
      </c>
      <c r="V47" s="24" t="str">
        <f>VLOOKUP(G47,'Sheet 1 (2)'!$H$4:$Q$536,10,FALSE)</f>
        <v/>
      </c>
      <c r="W47" s="24" t="str">
        <f t="shared" si="2"/>
        <v/>
      </c>
      <c r="X47" s="24" t="s">
        <v>1939</v>
      </c>
      <c r="Y47" s="24" t="s">
        <v>304</v>
      </c>
      <c r="Z47" s="24" t="str">
        <f>VLOOKUP(G47,'Sheet 1 (2)'!$H$4:$S$536,12,FALSE)</f>
        <v/>
      </c>
      <c r="AA47" s="24" t="str">
        <f t="shared" si="3"/>
        <v/>
      </c>
      <c r="AB47" s="24" t="s">
        <v>304</v>
      </c>
      <c r="AC47" s="24" t="str">
        <f>VLOOKUP(G47,'Sheet 1 (2)'!$H$4:$AF$536,25,FALSE)</f>
        <v/>
      </c>
      <c r="AD47" s="24" t="s">
        <v>863</v>
      </c>
      <c r="AE47" s="24" t="str">
        <f t="shared" si="4"/>
        <v/>
      </c>
      <c r="AF47" s="24" t="s">
        <v>329</v>
      </c>
      <c r="AG47" s="24" t="str">
        <f>VLOOKUP(G47,'Sheet 1 (2)'!$H$4:$AG$536,26,FALSE)</f>
        <v/>
      </c>
      <c r="AH47" s="24" t="s">
        <v>329</v>
      </c>
      <c r="AI47" s="24" t="s">
        <v>304</v>
      </c>
      <c r="AJ47" s="24" t="str">
        <f>VLOOKUP(G47,'Sheet 1 (2)'!$H$4:$AH$536,27,FALSE)</f>
        <v/>
      </c>
      <c r="AK47" s="24" t="str">
        <f t="shared" si="7"/>
        <v/>
      </c>
      <c r="AL47" s="27">
        <v>1</v>
      </c>
      <c r="AM47" s="27">
        <f t="shared" si="6"/>
        <v>1</v>
      </c>
    </row>
    <row r="48" spans="1:39" ht="15.75" customHeight="1">
      <c r="A48" s="24" t="s">
        <v>1738</v>
      </c>
      <c r="B48" s="24" t="s">
        <v>128</v>
      </c>
      <c r="C48" s="24" t="s">
        <v>1897</v>
      </c>
      <c r="D48" s="24" t="s">
        <v>157</v>
      </c>
      <c r="E48" s="24" t="s">
        <v>1931</v>
      </c>
      <c r="F48" s="24" t="s">
        <v>159</v>
      </c>
      <c r="G48" s="24" t="s">
        <v>1940</v>
      </c>
      <c r="H48" s="24" t="s">
        <v>1941</v>
      </c>
      <c r="I48" s="24" t="s">
        <v>329</v>
      </c>
      <c r="J48" s="24" t="s">
        <v>1249</v>
      </c>
      <c r="K48" s="24" t="s">
        <v>1942</v>
      </c>
      <c r="L48" s="24" t="s">
        <v>304</v>
      </c>
      <c r="M48" s="24" t="str">
        <f>VLOOKUP(G48,'Sheet 1 (2)'!$H$4:$M$536,6,FALSE)</f>
        <v/>
      </c>
      <c r="N48" s="24" t="str">
        <f t="shared" si="0"/>
        <v/>
      </c>
      <c r="O48" s="96" t="str">
        <f>VLOOKUP(G48,Hoja1!$C$4:$D$146,2,FALSE)</f>
        <v>5%*0086505</v>
      </c>
      <c r="P48" s="24" t="s">
        <v>498</v>
      </c>
      <c r="Q48" s="24" t="s">
        <v>304</v>
      </c>
      <c r="R48" s="24" t="str">
        <f>VLOOKUP(G48,'Sheet 1 (2)'!$H$4:$O$536,8,FALSE)</f>
        <v/>
      </c>
      <c r="S48" s="24" t="str">
        <f t="shared" si="1"/>
        <v/>
      </c>
      <c r="T48" s="24"/>
      <c r="U48" s="24" t="s">
        <v>304</v>
      </c>
      <c r="V48" s="24" t="str">
        <f>VLOOKUP(G48,'Sheet 1 (2)'!$H$4:$Q$536,10,FALSE)</f>
        <v/>
      </c>
      <c r="W48" s="24" t="str">
        <f t="shared" si="2"/>
        <v/>
      </c>
      <c r="X48" s="24" t="s">
        <v>1943</v>
      </c>
      <c r="Y48" s="24" t="s">
        <v>304</v>
      </c>
      <c r="Z48" s="24" t="str">
        <f>VLOOKUP(G48,'Sheet 1 (2)'!$H$4:$S$536,12,FALSE)</f>
        <v/>
      </c>
      <c r="AA48" s="24" t="str">
        <f t="shared" si="3"/>
        <v/>
      </c>
      <c r="AB48" s="24" t="s">
        <v>304</v>
      </c>
      <c r="AC48" s="24" t="str">
        <f>VLOOKUP(G48,'Sheet 1 (2)'!$H$4:$AF$536,25,FALSE)</f>
        <v/>
      </c>
      <c r="AD48" s="24" t="s">
        <v>863</v>
      </c>
      <c r="AE48" s="24" t="str">
        <f t="shared" si="4"/>
        <v/>
      </c>
      <c r="AF48" s="24" t="s">
        <v>329</v>
      </c>
      <c r="AG48" s="24" t="str">
        <f>VLOOKUP(G48,'Sheet 1 (2)'!$H$4:$AG$536,26,FALSE)</f>
        <v/>
      </c>
      <c r="AH48" s="24" t="s">
        <v>329</v>
      </c>
      <c r="AI48" s="24" t="s">
        <v>304</v>
      </c>
      <c r="AJ48" s="24" t="str">
        <f>VLOOKUP(G48,'Sheet 1 (2)'!$H$4:$AH$536,27,FALSE)</f>
        <v/>
      </c>
      <c r="AK48" s="24" t="str">
        <f t="shared" si="7"/>
        <v/>
      </c>
      <c r="AL48" s="27">
        <v>1</v>
      </c>
      <c r="AM48" s="27">
        <f t="shared" si="6"/>
        <v>1</v>
      </c>
    </row>
    <row r="49" spans="1:39" ht="15.75" customHeight="1">
      <c r="A49" s="24" t="s">
        <v>1738</v>
      </c>
      <c r="B49" s="24" t="s">
        <v>128</v>
      </c>
      <c r="C49" s="24" t="s">
        <v>1897</v>
      </c>
      <c r="D49" s="24" t="s">
        <v>157</v>
      </c>
      <c r="E49" s="24" t="s">
        <v>1931</v>
      </c>
      <c r="F49" s="24" t="s">
        <v>159</v>
      </c>
      <c r="G49" s="24" t="s">
        <v>1944</v>
      </c>
      <c r="H49" s="24" t="s">
        <v>1945</v>
      </c>
      <c r="I49" s="24" t="s">
        <v>329</v>
      </c>
      <c r="J49" s="24" t="s">
        <v>1821</v>
      </c>
      <c r="K49" s="24" t="s">
        <v>1946</v>
      </c>
      <c r="L49" s="24" t="s">
        <v>304</v>
      </c>
      <c r="M49" s="24" t="str">
        <f>VLOOKUP(G49,'Sheet 1 (2)'!$H$4:$M$536,6,FALSE)</f>
        <v/>
      </c>
      <c r="N49" s="24" t="str">
        <f t="shared" si="0"/>
        <v/>
      </c>
      <c r="O49" s="96" t="str">
        <f>VLOOKUP(G49,Hoja1!$C$4:$D$146,2,FALSE)</f>
        <v>100%*0086505</v>
      </c>
      <c r="P49" s="24" t="s">
        <v>498</v>
      </c>
      <c r="Q49" s="24" t="s">
        <v>304</v>
      </c>
      <c r="R49" s="24" t="str">
        <f>VLOOKUP(G49,'Sheet 1 (2)'!$H$4:$O$536,8,FALSE)</f>
        <v/>
      </c>
      <c r="S49" s="24" t="str">
        <f t="shared" si="1"/>
        <v/>
      </c>
      <c r="T49" s="24"/>
      <c r="U49" s="24" t="s">
        <v>304</v>
      </c>
      <c r="V49" s="24" t="str">
        <f>VLOOKUP(G49,'Sheet 1 (2)'!$H$4:$Q$536,10,FALSE)</f>
        <v/>
      </c>
      <c r="W49" s="24" t="str">
        <f t="shared" si="2"/>
        <v/>
      </c>
      <c r="X49" s="24" t="s">
        <v>1947</v>
      </c>
      <c r="Y49" s="24" t="s">
        <v>304</v>
      </c>
      <c r="Z49" s="24" t="str">
        <f>VLOOKUP(G49,'Sheet 1 (2)'!$H$4:$S$536,12,FALSE)</f>
        <v/>
      </c>
      <c r="AA49" s="24" t="str">
        <f t="shared" si="3"/>
        <v/>
      </c>
      <c r="AB49" s="24" t="s">
        <v>304</v>
      </c>
      <c r="AC49" s="24" t="str">
        <f>VLOOKUP(G49,'Sheet 1 (2)'!$H$4:$AF$536,25,FALSE)</f>
        <v/>
      </c>
      <c r="AD49" s="24" t="s">
        <v>863</v>
      </c>
      <c r="AE49" s="24" t="str">
        <f t="shared" si="4"/>
        <v/>
      </c>
      <c r="AF49" s="24" t="s">
        <v>329</v>
      </c>
      <c r="AG49" s="24" t="str">
        <f>VLOOKUP(G49,'Sheet 1 (2)'!$H$4:$AG$536,26,FALSE)</f>
        <v/>
      </c>
      <c r="AH49" s="24" t="s">
        <v>329</v>
      </c>
      <c r="AI49" s="24" t="s">
        <v>304</v>
      </c>
      <c r="AJ49" s="24" t="str">
        <f>VLOOKUP(G49,'Sheet 1 (2)'!$H$4:$AH$536,27,FALSE)</f>
        <v/>
      </c>
      <c r="AK49" s="24" t="str">
        <f t="shared" si="7"/>
        <v/>
      </c>
      <c r="AL49" s="27">
        <v>1</v>
      </c>
      <c r="AM49" s="27">
        <f t="shared" si="6"/>
        <v>1</v>
      </c>
    </row>
    <row r="50" spans="1:39" ht="15.75" customHeight="1">
      <c r="A50" s="24" t="s">
        <v>1738</v>
      </c>
      <c r="B50" s="24" t="s">
        <v>128</v>
      </c>
      <c r="C50" s="24" t="s">
        <v>1948</v>
      </c>
      <c r="D50" s="24" t="s">
        <v>160</v>
      </c>
      <c r="E50" s="24" t="s">
        <v>1949</v>
      </c>
      <c r="F50" s="24" t="s">
        <v>161</v>
      </c>
      <c r="G50" s="24" t="s">
        <v>1950</v>
      </c>
      <c r="H50" s="24" t="s">
        <v>1951</v>
      </c>
      <c r="I50" s="24" t="s">
        <v>301</v>
      </c>
      <c r="J50" s="24" t="s">
        <v>1795</v>
      </c>
      <c r="K50" s="24" t="s">
        <v>1952</v>
      </c>
      <c r="L50" s="24" t="s">
        <v>304</v>
      </c>
      <c r="M50" s="24" t="str">
        <f>VLOOKUP(G50,'Sheet 1 (2)'!$H$4:$M$536,6,FALSE)</f>
        <v/>
      </c>
      <c r="N50" s="24" t="str">
        <f t="shared" si="0"/>
        <v/>
      </c>
      <c r="O50" s="24" t="str">
        <f>VLOOKUP(G50,Hoja1!$C$4:$D$146,2,FALSE)</f>
        <v>No hay código CIE10 para calcular. Deben ser afiliados al SIS?</v>
      </c>
      <c r="P50" s="24" t="s">
        <v>498</v>
      </c>
      <c r="Q50" s="24" t="s">
        <v>304</v>
      </c>
      <c r="R50" s="24" t="str">
        <f>VLOOKUP(G50,'Sheet 1 (2)'!$H$4:$O$536,8,FALSE)</f>
        <v/>
      </c>
      <c r="S50" s="24" t="str">
        <f t="shared" si="1"/>
        <v/>
      </c>
      <c r="T50" s="24"/>
      <c r="U50" s="24" t="s">
        <v>304</v>
      </c>
      <c r="V50" s="24" t="str">
        <f>VLOOKUP(G50,'Sheet 1 (2)'!$H$4:$Q$536,10,FALSE)</f>
        <v/>
      </c>
      <c r="W50" s="24" t="str">
        <f t="shared" si="2"/>
        <v/>
      </c>
      <c r="X50" s="24" t="s">
        <v>1953</v>
      </c>
      <c r="Y50" s="24" t="s">
        <v>1954</v>
      </c>
      <c r="Z50" s="24" t="str">
        <f>VLOOKUP(G50,'Sheet 1 (2)'!$H$4:$S$536,12,FALSE)</f>
        <v/>
      </c>
      <c r="AA50" s="24" t="str">
        <f t="shared" si="3"/>
        <v>h00.1, h00, h10.9, h01.0</v>
      </c>
      <c r="AB50" s="24" t="s">
        <v>304</v>
      </c>
      <c r="AC50" s="24" t="str">
        <f>VLOOKUP(G50,'Sheet 1 (2)'!$H$4:$AF$536,25,FALSE)</f>
        <v/>
      </c>
      <c r="AD50" s="24" t="s">
        <v>334</v>
      </c>
      <c r="AE50" s="24" t="str">
        <f t="shared" si="4"/>
        <v/>
      </c>
      <c r="AF50" s="24" t="s">
        <v>329</v>
      </c>
      <c r="AG50" s="24" t="str">
        <f>VLOOKUP(G50,'Sheet 1 (2)'!$H$4:$AG$536,26,FALSE)</f>
        <v/>
      </c>
      <c r="AH50" s="24" t="s">
        <v>329</v>
      </c>
      <c r="AI50" s="24" t="s">
        <v>1955</v>
      </c>
      <c r="AJ50" s="24" t="str">
        <f>VLOOKUP(G50,'Sheet 1 (2)'!$H$4:$AH$536,27,FALSE)</f>
        <v/>
      </c>
      <c r="AK50" s="24" t="str">
        <f t="shared" si="7"/>
        <v>NOS DIERON EL CIE10, AUNQUE TAMBIÉN IBAN A ENVIAR UNA LISTA.</v>
      </c>
      <c r="AL50" s="27">
        <v>1</v>
      </c>
      <c r="AM50" s="27">
        <f t="shared" si="6"/>
        <v>1</v>
      </c>
    </row>
    <row r="51" spans="1:39" ht="15.75" customHeight="1">
      <c r="A51" s="24" t="s">
        <v>1738</v>
      </c>
      <c r="B51" s="24" t="s">
        <v>128</v>
      </c>
      <c r="C51" s="24" t="s">
        <v>1948</v>
      </c>
      <c r="D51" s="24" t="s">
        <v>160</v>
      </c>
      <c r="E51" s="24" t="s">
        <v>1949</v>
      </c>
      <c r="F51" s="24" t="s">
        <v>161</v>
      </c>
      <c r="G51" s="24" t="s">
        <v>1956</v>
      </c>
      <c r="H51" s="24" t="s">
        <v>1957</v>
      </c>
      <c r="I51" s="24" t="s">
        <v>329</v>
      </c>
      <c r="J51" s="24" t="s">
        <v>1795</v>
      </c>
      <c r="K51" s="24" t="s">
        <v>1958</v>
      </c>
      <c r="L51" s="24" t="s">
        <v>304</v>
      </c>
      <c r="M51" s="24" t="str">
        <f>VLOOKUP(G51,'Sheet 1 (2)'!$H$4:$M$536,6,FALSE)</f>
        <v/>
      </c>
      <c r="N51" s="24" t="str">
        <f t="shared" si="0"/>
        <v/>
      </c>
      <c r="O51" s="96" t="str">
        <f>VLOOKUP(G51,Hoja1!$C$4:$D$146,2,FALSE)</f>
        <v>100%*0086601</v>
      </c>
      <c r="P51" s="24" t="s">
        <v>498</v>
      </c>
      <c r="Q51" s="24" t="s">
        <v>304</v>
      </c>
      <c r="R51" s="24" t="str">
        <f>VLOOKUP(G51,'Sheet 1 (2)'!$H$4:$O$536,8,FALSE)</f>
        <v/>
      </c>
      <c r="S51" s="24" t="str">
        <f t="shared" si="1"/>
        <v/>
      </c>
      <c r="T51" s="24"/>
      <c r="U51" s="24" t="s">
        <v>304</v>
      </c>
      <c r="V51" s="24" t="str">
        <f>VLOOKUP(G51,'Sheet 1 (2)'!$H$4:$Q$536,10,FALSE)</f>
        <v/>
      </c>
      <c r="W51" s="24" t="str">
        <f t="shared" si="2"/>
        <v/>
      </c>
      <c r="X51" s="24" t="s">
        <v>1959</v>
      </c>
      <c r="Y51" s="24" t="s">
        <v>304</v>
      </c>
      <c r="Z51" s="24" t="str">
        <f>VLOOKUP(G51,'Sheet 1 (2)'!$H$4:$S$536,12,FALSE)</f>
        <v/>
      </c>
      <c r="AA51" s="24" t="str">
        <f t="shared" si="3"/>
        <v/>
      </c>
      <c r="AB51" s="24" t="s">
        <v>304</v>
      </c>
      <c r="AC51" s="24" t="str">
        <f>VLOOKUP(G51,'Sheet 1 (2)'!$H$4:$AF$536,25,FALSE)</f>
        <v/>
      </c>
      <c r="AD51" s="24" t="s">
        <v>334</v>
      </c>
      <c r="AE51" s="24" t="str">
        <f t="shared" si="4"/>
        <v/>
      </c>
      <c r="AF51" s="24" t="s">
        <v>329</v>
      </c>
      <c r="AG51" s="24" t="str">
        <f>VLOOKUP(G51,'Sheet 1 (2)'!$H$4:$AG$536,26,FALSE)</f>
        <v/>
      </c>
      <c r="AH51" s="24" t="s">
        <v>329</v>
      </c>
      <c r="AI51" s="24" t="s">
        <v>304</v>
      </c>
      <c r="AJ51" s="24" t="str">
        <f>VLOOKUP(G51,'Sheet 1 (2)'!$H$4:$AH$536,27,FALSE)</f>
        <v/>
      </c>
      <c r="AK51" s="24" t="str">
        <f t="shared" si="7"/>
        <v/>
      </c>
      <c r="AL51" s="27">
        <v>1</v>
      </c>
      <c r="AM51" s="27">
        <f t="shared" si="6"/>
        <v>1</v>
      </c>
    </row>
    <row r="52" spans="1:39" ht="15.75" customHeight="1">
      <c r="A52" s="24" t="s">
        <v>1738</v>
      </c>
      <c r="B52" s="24" t="s">
        <v>128</v>
      </c>
      <c r="C52" s="24" t="s">
        <v>1948</v>
      </c>
      <c r="D52" s="24" t="s">
        <v>160</v>
      </c>
      <c r="E52" s="24" t="s">
        <v>1949</v>
      </c>
      <c r="F52" s="24" t="s">
        <v>161</v>
      </c>
      <c r="G52" s="24" t="s">
        <v>1960</v>
      </c>
      <c r="H52" s="24" t="s">
        <v>1961</v>
      </c>
      <c r="I52" s="24" t="s">
        <v>329</v>
      </c>
      <c r="J52" s="24" t="s">
        <v>302</v>
      </c>
      <c r="K52" s="24" t="s">
        <v>1962</v>
      </c>
      <c r="L52" s="24" t="s">
        <v>304</v>
      </c>
      <c r="M52" s="24" t="str">
        <f>VLOOKUP(G52,'Sheet 1 (2)'!$H$4:$M$536,6,FALSE)</f>
        <v/>
      </c>
      <c r="N52" s="24" t="str">
        <f t="shared" si="0"/>
        <v/>
      </c>
      <c r="O52" s="96" t="str">
        <f>VLOOKUP(G52,Hoja1!$C$4:$D$146,2,FALSE)</f>
        <v>100%*0086602</v>
      </c>
      <c r="P52" s="24" t="s">
        <v>498</v>
      </c>
      <c r="Q52" s="24" t="s">
        <v>304</v>
      </c>
      <c r="R52" s="24" t="str">
        <f>VLOOKUP(G52,'Sheet 1 (2)'!$H$4:$O$536,8,FALSE)</f>
        <v/>
      </c>
      <c r="S52" s="24" t="str">
        <f t="shared" si="1"/>
        <v/>
      </c>
      <c r="T52" s="24"/>
      <c r="U52" s="24" t="s">
        <v>304</v>
      </c>
      <c r="V52" s="24" t="str">
        <f>VLOOKUP(G52,'Sheet 1 (2)'!$H$4:$Q$536,10,FALSE)</f>
        <v/>
      </c>
      <c r="W52" s="24" t="str">
        <f t="shared" si="2"/>
        <v/>
      </c>
      <c r="X52" s="24" t="s">
        <v>1963</v>
      </c>
      <c r="Y52" s="24" t="s">
        <v>304</v>
      </c>
      <c r="Z52" s="24" t="str">
        <f>VLOOKUP(G52,'Sheet 1 (2)'!$H$4:$S$536,12,FALSE)</f>
        <v/>
      </c>
      <c r="AA52" s="24" t="str">
        <f t="shared" si="3"/>
        <v/>
      </c>
      <c r="AB52" s="24" t="s">
        <v>304</v>
      </c>
      <c r="AC52" s="24" t="str">
        <f>VLOOKUP(G52,'Sheet 1 (2)'!$H$4:$AF$536,25,FALSE)</f>
        <v/>
      </c>
      <c r="AD52" s="24" t="s">
        <v>334</v>
      </c>
      <c r="AE52" s="24" t="str">
        <f t="shared" si="4"/>
        <v/>
      </c>
      <c r="AF52" s="24" t="s">
        <v>329</v>
      </c>
      <c r="AG52" s="24" t="str">
        <f>VLOOKUP(G52,'Sheet 1 (2)'!$H$4:$AG$536,26,FALSE)</f>
        <v/>
      </c>
      <c r="AH52" s="24" t="s">
        <v>329</v>
      </c>
      <c r="AI52" s="24" t="s">
        <v>304</v>
      </c>
      <c r="AJ52" s="24" t="str">
        <f>VLOOKUP(G52,'Sheet 1 (2)'!$H$4:$AH$536,27,FALSE)</f>
        <v/>
      </c>
      <c r="AK52" s="24" t="str">
        <f t="shared" si="7"/>
        <v/>
      </c>
      <c r="AL52" s="27">
        <v>1</v>
      </c>
      <c r="AM52" s="27">
        <f t="shared" si="6"/>
        <v>1</v>
      </c>
    </row>
    <row r="53" spans="1:39" ht="15.75" customHeight="1">
      <c r="A53" s="24" t="s">
        <v>1738</v>
      </c>
      <c r="B53" s="24" t="s">
        <v>128</v>
      </c>
      <c r="C53" s="24" t="s">
        <v>1948</v>
      </c>
      <c r="D53" s="24" t="s">
        <v>160</v>
      </c>
      <c r="E53" s="24" t="s">
        <v>1949</v>
      </c>
      <c r="F53" s="24" t="s">
        <v>161</v>
      </c>
      <c r="G53" s="24" t="s">
        <v>1964</v>
      </c>
      <c r="H53" s="24" t="s">
        <v>1965</v>
      </c>
      <c r="I53" s="24" t="s">
        <v>301</v>
      </c>
      <c r="J53" s="24" t="s">
        <v>1813</v>
      </c>
      <c r="K53" s="24" t="s">
        <v>1966</v>
      </c>
      <c r="L53" s="24" t="s">
        <v>304</v>
      </c>
      <c r="M53" s="24" t="str">
        <f>VLOOKUP(G53,'Sheet 1 (2)'!$H$4:$M$536,6,FALSE)</f>
        <v/>
      </c>
      <c r="N53" s="24" t="str">
        <f t="shared" si="0"/>
        <v/>
      </c>
      <c r="O53" s="96" t="str">
        <f>VLOOKUP(G53,Hoja1!$C$4:$D$146,2,FALSE)</f>
        <v>5%*0086602</v>
      </c>
      <c r="P53" s="24" t="s">
        <v>498</v>
      </c>
      <c r="Q53" s="24" t="s">
        <v>304</v>
      </c>
      <c r="R53" s="24" t="str">
        <f>VLOOKUP(G53,'Sheet 1 (2)'!$H$4:$O$536,8,FALSE)</f>
        <v/>
      </c>
      <c r="S53" s="24" t="str">
        <f t="shared" si="1"/>
        <v/>
      </c>
      <c r="T53" s="24"/>
      <c r="U53" s="24" t="s">
        <v>304</v>
      </c>
      <c r="V53" s="24" t="str">
        <f>VLOOKUP(G53,'Sheet 1 (2)'!$H$4:$Q$536,10,FALSE)</f>
        <v/>
      </c>
      <c r="W53" s="24" t="str">
        <f t="shared" si="2"/>
        <v/>
      </c>
      <c r="X53" s="24" t="s">
        <v>1967</v>
      </c>
      <c r="Y53" s="24" t="s">
        <v>304</v>
      </c>
      <c r="Z53" s="24" t="str">
        <f>VLOOKUP(G53,'Sheet 1 (2)'!$H$4:$S$536,12,FALSE)</f>
        <v/>
      </c>
      <c r="AA53" s="24" t="str">
        <f t="shared" si="3"/>
        <v/>
      </c>
      <c r="AB53" s="24" t="s">
        <v>304</v>
      </c>
      <c r="AC53" s="24" t="str">
        <f>VLOOKUP(G53,'Sheet 1 (2)'!$H$4:$AF$536,25,FALSE)</f>
        <v/>
      </c>
      <c r="AD53" s="24" t="s">
        <v>1789</v>
      </c>
      <c r="AE53" s="24" t="str">
        <f t="shared" si="4"/>
        <v/>
      </c>
      <c r="AF53" s="24" t="s">
        <v>329</v>
      </c>
      <c r="AG53" s="24" t="str">
        <f>VLOOKUP(G53,'Sheet 1 (2)'!$H$4:$AG$536,26,FALSE)</f>
        <v/>
      </c>
      <c r="AH53" s="24" t="s">
        <v>329</v>
      </c>
      <c r="AI53" s="24" t="s">
        <v>304</v>
      </c>
      <c r="AJ53" s="24" t="str">
        <f>VLOOKUP(G53,'Sheet 1 (2)'!$H$4:$AH$536,27,FALSE)</f>
        <v/>
      </c>
      <c r="AK53" s="24" t="str">
        <f t="shared" si="7"/>
        <v/>
      </c>
      <c r="AL53" s="27">
        <v>1</v>
      </c>
      <c r="AM53" s="27">
        <f t="shared" si="6"/>
        <v>1</v>
      </c>
    </row>
    <row r="54" spans="1:39" ht="15.75" customHeight="1">
      <c r="A54" s="24" t="s">
        <v>1738</v>
      </c>
      <c r="B54" s="24" t="s">
        <v>128</v>
      </c>
      <c r="C54" s="24" t="s">
        <v>1948</v>
      </c>
      <c r="D54" s="24" t="s">
        <v>160</v>
      </c>
      <c r="E54" s="24" t="s">
        <v>1949</v>
      </c>
      <c r="F54" s="24" t="s">
        <v>161</v>
      </c>
      <c r="G54" s="24" t="s">
        <v>1968</v>
      </c>
      <c r="H54" s="24" t="s">
        <v>1969</v>
      </c>
      <c r="I54" s="24" t="s">
        <v>329</v>
      </c>
      <c r="J54" s="24" t="s">
        <v>1795</v>
      </c>
      <c r="K54" s="24" t="s">
        <v>1970</v>
      </c>
      <c r="L54" s="24" t="s">
        <v>304</v>
      </c>
      <c r="M54" s="24" t="str">
        <f>VLOOKUP(G54,'Sheet 1 (2)'!$H$4:$M$536,6,FALSE)</f>
        <v/>
      </c>
      <c r="N54" s="24" t="str">
        <f t="shared" si="0"/>
        <v/>
      </c>
      <c r="O54" s="24" t="str">
        <f>VLOOKUP(G54,Hoja1!$C$4:$D$146,2,FALSE)</f>
        <v>100%*0086604</v>
      </c>
      <c r="P54" s="24" t="s">
        <v>498</v>
      </c>
      <c r="Q54" s="24" t="s">
        <v>304</v>
      </c>
      <c r="R54" s="24" t="str">
        <f>VLOOKUP(G54,'Sheet 1 (2)'!$H$4:$O$536,8,FALSE)</f>
        <v/>
      </c>
      <c r="S54" s="24" t="str">
        <f t="shared" si="1"/>
        <v/>
      </c>
      <c r="T54" s="24"/>
      <c r="U54" s="24" t="s">
        <v>304</v>
      </c>
      <c r="V54" s="24" t="str">
        <f>VLOOKUP(G54,'Sheet 1 (2)'!$H$4:$Q$536,10,FALSE)</f>
        <v/>
      </c>
      <c r="W54" s="24" t="str">
        <f t="shared" si="2"/>
        <v/>
      </c>
      <c r="X54" s="24" t="s">
        <v>1971</v>
      </c>
      <c r="Y54" s="24" t="s">
        <v>304</v>
      </c>
      <c r="Z54" s="24" t="str">
        <f>VLOOKUP(G54,'Sheet 1 (2)'!$H$4:$S$536,12,FALSE)</f>
        <v/>
      </c>
      <c r="AA54" s="24" t="str">
        <f t="shared" si="3"/>
        <v/>
      </c>
      <c r="AB54" s="24" t="s">
        <v>304</v>
      </c>
      <c r="AC54" s="24" t="str">
        <f>VLOOKUP(G54,'Sheet 1 (2)'!$H$4:$AF$536,25,FALSE)</f>
        <v/>
      </c>
      <c r="AD54" s="24" t="s">
        <v>632</v>
      </c>
      <c r="AE54" s="24" t="str">
        <f t="shared" si="4"/>
        <v/>
      </c>
      <c r="AF54" s="24" t="s">
        <v>329</v>
      </c>
      <c r="AG54" s="24" t="str">
        <f>VLOOKUP(G54,'Sheet 1 (2)'!$H$4:$AG$536,26,FALSE)</f>
        <v/>
      </c>
      <c r="AH54" s="24" t="s">
        <v>329</v>
      </c>
      <c r="AI54" s="24" t="s">
        <v>304</v>
      </c>
      <c r="AJ54" s="24" t="str">
        <f>VLOOKUP(G54,'Sheet 1 (2)'!$H$4:$AH$536,27,FALSE)</f>
        <v/>
      </c>
      <c r="AK54" s="24" t="str">
        <f t="shared" si="7"/>
        <v/>
      </c>
      <c r="AL54" s="27">
        <v>1</v>
      </c>
      <c r="AM54" s="27">
        <f t="shared" si="6"/>
        <v>1</v>
      </c>
    </row>
    <row r="55" spans="1:39" ht="15.75" customHeight="1">
      <c r="A55" s="24" t="s">
        <v>1738</v>
      </c>
      <c r="B55" s="24" t="s">
        <v>128</v>
      </c>
      <c r="C55" s="24" t="s">
        <v>1948</v>
      </c>
      <c r="D55" s="24" t="s">
        <v>160</v>
      </c>
      <c r="E55" s="24" t="s">
        <v>1972</v>
      </c>
      <c r="F55" s="24" t="s">
        <v>162</v>
      </c>
      <c r="G55" s="24" t="s">
        <v>1973</v>
      </c>
      <c r="H55" s="24" t="s">
        <v>1974</v>
      </c>
      <c r="I55" s="24" t="s">
        <v>329</v>
      </c>
      <c r="J55" s="24" t="s">
        <v>1249</v>
      </c>
      <c r="K55" s="24" t="s">
        <v>1975</v>
      </c>
      <c r="L55" s="24" t="s">
        <v>304</v>
      </c>
      <c r="M55" s="24" t="str">
        <f>VLOOKUP(G55,'Sheet 1 (2)'!$H$4:$M$536,6,FALSE)</f>
        <v/>
      </c>
      <c r="N55" s="24" t="str">
        <f t="shared" si="0"/>
        <v/>
      </c>
      <c r="O55" s="96" t="str">
        <f>VLOOKUP(G55,Hoja1!$C$4:$D$146,2,FALSE)</f>
        <v>95%*0086602</v>
      </c>
      <c r="P55" s="24" t="s">
        <v>498</v>
      </c>
      <c r="Q55" s="24" t="s">
        <v>304</v>
      </c>
      <c r="R55" s="24" t="str">
        <f>VLOOKUP(G55,'Sheet 1 (2)'!$H$4:$O$536,8,FALSE)</f>
        <v/>
      </c>
      <c r="S55" s="24" t="str">
        <f t="shared" si="1"/>
        <v/>
      </c>
      <c r="T55" s="24"/>
      <c r="U55" s="24" t="s">
        <v>304</v>
      </c>
      <c r="V55" s="24" t="str">
        <f>VLOOKUP(G55,'Sheet 1 (2)'!$H$4:$Q$536,10,FALSE)</f>
        <v/>
      </c>
      <c r="W55" s="24" t="str">
        <f t="shared" si="2"/>
        <v/>
      </c>
      <c r="X55" s="24" t="s">
        <v>1976</v>
      </c>
      <c r="Y55" s="24" t="s">
        <v>304</v>
      </c>
      <c r="Z55" s="24" t="str">
        <f>VLOOKUP(G55,'Sheet 1 (2)'!$H$4:$S$536,12,FALSE)</f>
        <v/>
      </c>
      <c r="AA55" s="24" t="str">
        <f t="shared" si="3"/>
        <v/>
      </c>
      <c r="AB55" s="24" t="s">
        <v>304</v>
      </c>
      <c r="AC55" s="24" t="str">
        <f>VLOOKUP(G55,'Sheet 1 (2)'!$H$4:$AF$536,25,FALSE)</f>
        <v/>
      </c>
      <c r="AD55" s="24" t="s">
        <v>797</v>
      </c>
      <c r="AE55" s="24" t="str">
        <f t="shared" si="4"/>
        <v/>
      </c>
      <c r="AF55" s="24" t="s">
        <v>329</v>
      </c>
      <c r="AG55" s="24" t="str">
        <f>VLOOKUP(G55,'Sheet 1 (2)'!$H$4:$AG$536,26,FALSE)</f>
        <v/>
      </c>
      <c r="AH55" s="24" t="s">
        <v>329</v>
      </c>
      <c r="AI55" s="24" t="s">
        <v>304</v>
      </c>
      <c r="AJ55" s="24" t="str">
        <f>VLOOKUP(G55,'Sheet 1 (2)'!$H$4:$AH$536,27,FALSE)</f>
        <v/>
      </c>
      <c r="AK55" s="24" t="str">
        <f t="shared" si="7"/>
        <v/>
      </c>
      <c r="AL55" s="27">
        <v>1</v>
      </c>
      <c r="AM55" s="27">
        <f t="shared" si="6"/>
        <v>1</v>
      </c>
    </row>
    <row r="56" spans="1:39" ht="15.75" customHeight="1">
      <c r="A56" s="24" t="s">
        <v>1738</v>
      </c>
      <c r="B56" s="24" t="s">
        <v>128</v>
      </c>
      <c r="C56" s="24" t="s">
        <v>1948</v>
      </c>
      <c r="D56" s="24" t="s">
        <v>160</v>
      </c>
      <c r="E56" s="24" t="s">
        <v>1972</v>
      </c>
      <c r="F56" s="24" t="s">
        <v>162</v>
      </c>
      <c r="G56" s="24" t="s">
        <v>1977</v>
      </c>
      <c r="H56" s="24" t="s">
        <v>1978</v>
      </c>
      <c r="I56" s="24" t="s">
        <v>329</v>
      </c>
      <c r="J56" s="24" t="s">
        <v>1249</v>
      </c>
      <c r="K56" s="24" t="s">
        <v>1979</v>
      </c>
      <c r="L56" s="24" t="s">
        <v>304</v>
      </c>
      <c r="M56" s="24" t="str">
        <f>VLOOKUP(G56,'Sheet 1 (2)'!$H$4:$M$536,6,FALSE)</f>
        <v/>
      </c>
      <c r="N56" s="24" t="str">
        <f t="shared" si="0"/>
        <v/>
      </c>
      <c r="O56" s="96" t="str">
        <f>VLOOKUP(G56,Hoja1!$C$4:$D$146,2,FALSE)</f>
        <v>50%*0086605</v>
      </c>
      <c r="P56" s="24" t="s">
        <v>498</v>
      </c>
      <c r="Q56" s="24" t="s">
        <v>304</v>
      </c>
      <c r="R56" s="24" t="str">
        <f>VLOOKUP(G56,'Sheet 1 (2)'!$H$4:$O$536,8,FALSE)</f>
        <v/>
      </c>
      <c r="S56" s="24" t="str">
        <f t="shared" si="1"/>
        <v/>
      </c>
      <c r="T56" s="24"/>
      <c r="U56" s="24" t="s">
        <v>304</v>
      </c>
      <c r="V56" s="24" t="str">
        <f>VLOOKUP(G56,'Sheet 1 (2)'!$H$4:$Q$536,10,FALSE)</f>
        <v/>
      </c>
      <c r="W56" s="24" t="str">
        <f t="shared" si="2"/>
        <v/>
      </c>
      <c r="X56" s="24" t="s">
        <v>1980</v>
      </c>
      <c r="Y56" s="24" t="s">
        <v>304</v>
      </c>
      <c r="Z56" s="24" t="str">
        <f>VLOOKUP(G56,'Sheet 1 (2)'!$H$4:$S$536,12,FALSE)</f>
        <v/>
      </c>
      <c r="AA56" s="24" t="str">
        <f t="shared" si="3"/>
        <v/>
      </c>
      <c r="AB56" s="24" t="s">
        <v>304</v>
      </c>
      <c r="AC56" s="24" t="str">
        <f>VLOOKUP(G56,'Sheet 1 (2)'!$H$4:$AF$536,25,FALSE)</f>
        <v/>
      </c>
      <c r="AD56" s="24" t="s">
        <v>429</v>
      </c>
      <c r="AE56" s="24" t="str">
        <f t="shared" si="4"/>
        <v/>
      </c>
      <c r="AF56" s="24" t="s">
        <v>329</v>
      </c>
      <c r="AG56" s="24" t="str">
        <f>VLOOKUP(G56,'Sheet 1 (2)'!$H$4:$AG$536,26,FALSE)</f>
        <v/>
      </c>
      <c r="AH56" s="24" t="s">
        <v>329</v>
      </c>
      <c r="AI56" s="24" t="s">
        <v>304</v>
      </c>
      <c r="AJ56" s="24" t="str">
        <f>VLOOKUP(G56,'Sheet 1 (2)'!$H$4:$AH$536,27,FALSE)</f>
        <v/>
      </c>
      <c r="AK56" s="24" t="str">
        <f t="shared" si="7"/>
        <v/>
      </c>
      <c r="AL56" s="27">
        <v>1</v>
      </c>
      <c r="AM56" s="27">
        <f t="shared" si="6"/>
        <v>1</v>
      </c>
    </row>
    <row r="57" spans="1:39" ht="15.75" customHeight="1">
      <c r="A57" s="24" t="s">
        <v>1738</v>
      </c>
      <c r="B57" s="24" t="s">
        <v>128</v>
      </c>
      <c r="C57" s="24" t="s">
        <v>1948</v>
      </c>
      <c r="D57" s="24" t="s">
        <v>160</v>
      </c>
      <c r="E57" s="24" t="s">
        <v>1972</v>
      </c>
      <c r="F57" s="24" t="s">
        <v>162</v>
      </c>
      <c r="G57" s="24" t="s">
        <v>1981</v>
      </c>
      <c r="H57" s="24" t="s">
        <v>1982</v>
      </c>
      <c r="I57" s="24" t="s">
        <v>329</v>
      </c>
      <c r="J57" s="24" t="s">
        <v>1249</v>
      </c>
      <c r="K57" s="24" t="s">
        <v>1983</v>
      </c>
      <c r="L57" s="24" t="s">
        <v>304</v>
      </c>
      <c r="M57" s="24" t="str">
        <f>VLOOKUP(G57,'Sheet 1 (2)'!$H$4:$M$536,6,FALSE)</f>
        <v/>
      </c>
      <c r="N57" s="24" t="str">
        <f t="shared" si="0"/>
        <v/>
      </c>
      <c r="O57" s="96" t="str">
        <f>VLOOKUP(G57,Hoja1!$C$4:$D$146,2,FALSE)</f>
        <v>30%*0086605</v>
      </c>
      <c r="P57" s="24" t="s">
        <v>498</v>
      </c>
      <c r="Q57" s="24" t="s">
        <v>304</v>
      </c>
      <c r="R57" s="24" t="str">
        <f>VLOOKUP(G57,'Sheet 1 (2)'!$H$4:$O$536,8,FALSE)</f>
        <v/>
      </c>
      <c r="S57" s="24" t="str">
        <f t="shared" si="1"/>
        <v/>
      </c>
      <c r="T57" s="24"/>
      <c r="U57" s="24" t="s">
        <v>304</v>
      </c>
      <c r="V57" s="24" t="str">
        <f>VLOOKUP(G57,'Sheet 1 (2)'!$H$4:$Q$536,10,FALSE)</f>
        <v/>
      </c>
      <c r="W57" s="24" t="str">
        <f t="shared" si="2"/>
        <v/>
      </c>
      <c r="X57" s="24" t="s">
        <v>1985</v>
      </c>
      <c r="Y57" s="24" t="s">
        <v>304</v>
      </c>
      <c r="Z57" s="24" t="str">
        <f>VLOOKUP(G57,'Sheet 1 (2)'!$H$4:$S$536,12,FALSE)</f>
        <v/>
      </c>
      <c r="AA57" s="24" t="str">
        <f t="shared" si="3"/>
        <v/>
      </c>
      <c r="AB57" s="24" t="s">
        <v>304</v>
      </c>
      <c r="AC57" s="24" t="str">
        <f>VLOOKUP(G57,'Sheet 1 (2)'!$H$4:$AF$536,25,FALSE)</f>
        <v/>
      </c>
      <c r="AD57" s="24" t="s">
        <v>429</v>
      </c>
      <c r="AE57" s="24" t="str">
        <f t="shared" si="4"/>
        <v/>
      </c>
      <c r="AF57" s="24" t="s">
        <v>329</v>
      </c>
      <c r="AG57" s="24" t="str">
        <f>VLOOKUP(G57,'Sheet 1 (2)'!$H$4:$AG$536,26,FALSE)</f>
        <v/>
      </c>
      <c r="AH57" s="24" t="s">
        <v>329</v>
      </c>
      <c r="AI57" s="24" t="s">
        <v>304</v>
      </c>
      <c r="AJ57" s="24" t="str">
        <f>VLOOKUP(G57,'Sheet 1 (2)'!$H$4:$AH$536,27,FALSE)</f>
        <v/>
      </c>
      <c r="AK57" s="24" t="str">
        <f t="shared" si="7"/>
        <v/>
      </c>
      <c r="AL57" s="27">
        <v>1</v>
      </c>
      <c r="AM57" s="27">
        <f t="shared" si="6"/>
        <v>1</v>
      </c>
    </row>
    <row r="58" spans="1:39" ht="15.75" customHeight="1">
      <c r="A58" s="24" t="s">
        <v>1738</v>
      </c>
      <c r="B58" s="24" t="s">
        <v>128</v>
      </c>
      <c r="C58" s="24" t="s">
        <v>1948</v>
      </c>
      <c r="D58" s="24" t="s">
        <v>160</v>
      </c>
      <c r="E58" s="24" t="s">
        <v>1972</v>
      </c>
      <c r="F58" s="24" t="s">
        <v>162</v>
      </c>
      <c r="G58" s="24" t="s">
        <v>1986</v>
      </c>
      <c r="H58" s="24" t="s">
        <v>1987</v>
      </c>
      <c r="I58" s="24" t="s">
        <v>329</v>
      </c>
      <c r="J58" s="24" t="s">
        <v>1249</v>
      </c>
      <c r="K58" s="24" t="s">
        <v>1988</v>
      </c>
      <c r="L58" s="24" t="s">
        <v>304</v>
      </c>
      <c r="M58" s="24" t="str">
        <f>VLOOKUP(G58,'Sheet 1 (2)'!$H$4:$M$536,6,FALSE)</f>
        <v/>
      </c>
      <c r="N58" s="24" t="str">
        <f t="shared" si="0"/>
        <v/>
      </c>
      <c r="O58" s="96" t="str">
        <f>VLOOKUP(G58,Hoja1!$C$4:$D$146,2,FALSE)</f>
        <v>20%*0086605</v>
      </c>
      <c r="P58" s="24" t="s">
        <v>498</v>
      </c>
      <c r="Q58" s="24" t="s">
        <v>304</v>
      </c>
      <c r="R58" s="24" t="str">
        <f>VLOOKUP(G58,'Sheet 1 (2)'!$H$4:$O$536,8,FALSE)</f>
        <v/>
      </c>
      <c r="S58" s="24" t="str">
        <f t="shared" si="1"/>
        <v/>
      </c>
      <c r="T58" s="24"/>
      <c r="U58" s="24" t="s">
        <v>304</v>
      </c>
      <c r="V58" s="24" t="str">
        <f>VLOOKUP(G58,'Sheet 1 (2)'!$H$4:$Q$536,10,FALSE)</f>
        <v/>
      </c>
      <c r="W58" s="24" t="str">
        <f t="shared" si="2"/>
        <v/>
      </c>
      <c r="X58" s="24" t="s">
        <v>1985</v>
      </c>
      <c r="Y58" s="24" t="s">
        <v>304</v>
      </c>
      <c r="Z58" s="24" t="str">
        <f>VLOOKUP(G58,'Sheet 1 (2)'!$H$4:$S$536,12,FALSE)</f>
        <v/>
      </c>
      <c r="AA58" s="24" t="str">
        <f t="shared" si="3"/>
        <v/>
      </c>
      <c r="AB58" s="24" t="s">
        <v>304</v>
      </c>
      <c r="AC58" s="24" t="str">
        <f>VLOOKUP(G58,'Sheet 1 (2)'!$H$4:$AF$536,25,FALSE)</f>
        <v/>
      </c>
      <c r="AD58" s="24" t="s">
        <v>905</v>
      </c>
      <c r="AE58" s="24" t="str">
        <f t="shared" si="4"/>
        <v/>
      </c>
      <c r="AF58" s="24" t="s">
        <v>329</v>
      </c>
      <c r="AG58" s="24" t="str">
        <f>VLOOKUP(G58,'Sheet 1 (2)'!$H$4:$AG$536,26,FALSE)</f>
        <v/>
      </c>
      <c r="AH58" s="24" t="s">
        <v>329</v>
      </c>
      <c r="AI58" s="24" t="s">
        <v>304</v>
      </c>
      <c r="AJ58" s="24" t="str">
        <f>VLOOKUP(G58,'Sheet 1 (2)'!$H$4:$AH$536,27,FALSE)</f>
        <v/>
      </c>
      <c r="AK58" s="24" t="str">
        <f t="shared" si="7"/>
        <v/>
      </c>
      <c r="AL58" s="27">
        <v>1</v>
      </c>
      <c r="AM58" s="27">
        <f t="shared" si="6"/>
        <v>1</v>
      </c>
    </row>
    <row r="59" spans="1:39" ht="15.75" customHeight="1">
      <c r="A59" s="24" t="s">
        <v>1738</v>
      </c>
      <c r="B59" s="24" t="s">
        <v>128</v>
      </c>
      <c r="C59" s="24" t="s">
        <v>1948</v>
      </c>
      <c r="D59" s="24" t="s">
        <v>160</v>
      </c>
      <c r="E59" s="24" t="s">
        <v>1972</v>
      </c>
      <c r="F59" s="24" t="s">
        <v>162</v>
      </c>
      <c r="G59" s="24" t="s">
        <v>1990</v>
      </c>
      <c r="H59" s="24" t="s">
        <v>1991</v>
      </c>
      <c r="I59" s="24" t="s">
        <v>329</v>
      </c>
      <c r="J59" s="24" t="s">
        <v>1821</v>
      </c>
      <c r="K59" s="24" t="s">
        <v>1992</v>
      </c>
      <c r="L59" s="24" t="s">
        <v>304</v>
      </c>
      <c r="M59" s="24" t="str">
        <f>VLOOKUP(G59,'Sheet 1 (2)'!$H$4:$M$536,6,FALSE)</f>
        <v/>
      </c>
      <c r="N59" s="24" t="str">
        <f t="shared" si="0"/>
        <v/>
      </c>
      <c r="O59" s="96" t="str">
        <f>VLOOKUP(G59,Hoja1!$C$4:$D$146,2,FALSE)</f>
        <v>100%*0086606</v>
      </c>
      <c r="P59" s="24" t="s">
        <v>498</v>
      </c>
      <c r="Q59" s="24" t="s">
        <v>304</v>
      </c>
      <c r="R59" s="24" t="str">
        <f>VLOOKUP(G59,'Sheet 1 (2)'!$H$4:$O$536,8,FALSE)</f>
        <v/>
      </c>
      <c r="S59" s="24" t="str">
        <f t="shared" si="1"/>
        <v/>
      </c>
      <c r="T59" s="24"/>
      <c r="U59" s="24" t="s">
        <v>304</v>
      </c>
      <c r="V59" s="24" t="str">
        <f>VLOOKUP(G59,'Sheet 1 (2)'!$H$4:$Q$536,10,FALSE)</f>
        <v/>
      </c>
      <c r="W59" s="24" t="str">
        <f t="shared" si="2"/>
        <v/>
      </c>
      <c r="X59" s="24" t="s">
        <v>1993</v>
      </c>
      <c r="Y59" s="24" t="s">
        <v>304</v>
      </c>
      <c r="Z59" s="24" t="str">
        <f>VLOOKUP(G59,'Sheet 1 (2)'!$H$4:$S$536,12,FALSE)</f>
        <v/>
      </c>
      <c r="AA59" s="24" t="str">
        <f t="shared" si="3"/>
        <v/>
      </c>
      <c r="AB59" s="24" t="s">
        <v>304</v>
      </c>
      <c r="AC59" s="24" t="str">
        <f>VLOOKUP(G59,'Sheet 1 (2)'!$H$4:$AF$536,25,FALSE)</f>
        <v/>
      </c>
      <c r="AD59" s="24" t="s">
        <v>797</v>
      </c>
      <c r="AE59" s="24" t="str">
        <f t="shared" si="4"/>
        <v/>
      </c>
      <c r="AF59" s="24" t="s">
        <v>329</v>
      </c>
      <c r="AG59" s="24" t="str">
        <f>VLOOKUP(G59,'Sheet 1 (2)'!$H$4:$AG$536,26,FALSE)</f>
        <v/>
      </c>
      <c r="AH59" s="24" t="s">
        <v>329</v>
      </c>
      <c r="AI59" s="24" t="s">
        <v>304</v>
      </c>
      <c r="AJ59" s="24" t="str">
        <f>VLOOKUP(G59,'Sheet 1 (2)'!$H$4:$AH$536,27,FALSE)</f>
        <v/>
      </c>
      <c r="AK59" s="24" t="str">
        <f t="shared" si="7"/>
        <v/>
      </c>
      <c r="AL59" s="27">
        <v>1</v>
      </c>
      <c r="AM59" s="27">
        <f t="shared" si="6"/>
        <v>1</v>
      </c>
    </row>
    <row r="60" spans="1:39" ht="15.75" customHeight="1">
      <c r="A60" s="24" t="s">
        <v>2390</v>
      </c>
      <c r="B60" s="24" t="s">
        <v>165</v>
      </c>
      <c r="C60" s="24" t="s">
        <v>2399</v>
      </c>
      <c r="D60" s="24" t="s">
        <v>170</v>
      </c>
      <c r="E60" s="24" t="s">
        <v>2400</v>
      </c>
      <c r="F60" s="24" t="s">
        <v>171</v>
      </c>
      <c r="G60" s="24" t="s">
        <v>2401</v>
      </c>
      <c r="H60" s="24" t="s">
        <v>2402</v>
      </c>
      <c r="I60" s="24" t="s">
        <v>301</v>
      </c>
      <c r="J60" s="24" t="s">
        <v>330</v>
      </c>
      <c r="K60" s="24" t="s">
        <v>2403</v>
      </c>
      <c r="L60" s="24" t="s">
        <v>304</v>
      </c>
      <c r="M60" s="24" t="str">
        <f>VLOOKUP(G60,'Sheet 1 (2)'!$H$4:$M$536,6,FALSE)</f>
        <v/>
      </c>
      <c r="N60" s="24" t="str">
        <f t="shared" si="0"/>
        <v/>
      </c>
      <c r="O60" s="24"/>
      <c r="P60" s="24" t="s">
        <v>2404</v>
      </c>
      <c r="Q60" s="24" t="s">
        <v>304</v>
      </c>
      <c r="R60" s="24" t="str">
        <f>VLOOKUP(G60,'Sheet 1 (2)'!$H$4:$O$536,8,FALSE)</f>
        <v/>
      </c>
      <c r="S60" s="24" t="str">
        <f t="shared" si="1"/>
        <v/>
      </c>
      <c r="T60" s="24" t="s">
        <v>2405</v>
      </c>
      <c r="U60" s="24" t="s">
        <v>304</v>
      </c>
      <c r="V60" s="24" t="str">
        <f>VLOOKUP(G60,'Sheet 1 (2)'!$H$4:$Q$536,10,FALSE)</f>
        <v/>
      </c>
      <c r="W60" s="24" t="str">
        <f t="shared" si="2"/>
        <v/>
      </c>
      <c r="X60" s="24"/>
      <c r="Y60" s="24" t="s">
        <v>304</v>
      </c>
      <c r="Z60" s="24" t="str">
        <f>VLOOKUP(G60,'Sheet 1 (2)'!$H$4:$S$536,12,FALSE)</f>
        <v/>
      </c>
      <c r="AA60" s="24" t="str">
        <f t="shared" si="3"/>
        <v/>
      </c>
      <c r="AB60" s="24" t="s">
        <v>304</v>
      </c>
      <c r="AC60" s="24" t="str">
        <f>VLOOKUP(G60,'Sheet 1 (2)'!$H$4:$AF$536,25,FALSE)</f>
        <v/>
      </c>
      <c r="AD60" s="24" t="s">
        <v>1484</v>
      </c>
      <c r="AE60" s="24" t="str">
        <f t="shared" si="4"/>
        <v/>
      </c>
      <c r="AF60" s="24" t="s">
        <v>304</v>
      </c>
      <c r="AG60" s="24" t="str">
        <f>VLOOKUP(G60,'Sheet 1 (2)'!$H$4:$AG$536,26,FALSE)</f>
        <v>NO</v>
      </c>
      <c r="AH60" s="24" t="s">
        <v>301</v>
      </c>
      <c r="AI60" s="24" t="s">
        <v>304</v>
      </c>
      <c r="AJ60" s="24" t="str">
        <f>VLOOKUP(G60,'Sheet 1 (2)'!$H$4:$AH$536,27,FALSE)</f>
        <v>Definir metodología y categoría de establecimiento</v>
      </c>
      <c r="AK60" s="24" t="str">
        <f t="shared" si="7"/>
        <v>Definir metodología y categoría de establecimiento</v>
      </c>
      <c r="AL60" s="27">
        <v>1</v>
      </c>
      <c r="AM60" s="27">
        <f t="shared" si="6"/>
        <v>0</v>
      </c>
    </row>
    <row r="61" spans="1:39" ht="15.75" customHeight="1">
      <c r="A61" s="24" t="s">
        <v>2390</v>
      </c>
      <c r="B61" s="24" t="s">
        <v>165</v>
      </c>
      <c r="C61" s="24" t="s">
        <v>2399</v>
      </c>
      <c r="D61" s="24" t="s">
        <v>170</v>
      </c>
      <c r="E61" s="24" t="s">
        <v>2400</v>
      </c>
      <c r="F61" s="24" t="s">
        <v>171</v>
      </c>
      <c r="G61" s="24" t="s">
        <v>2406</v>
      </c>
      <c r="H61" s="24" t="s">
        <v>2407</v>
      </c>
      <c r="I61" s="24" t="s">
        <v>301</v>
      </c>
      <c r="J61" s="24" t="s">
        <v>330</v>
      </c>
      <c r="K61" s="24" t="s">
        <v>2408</v>
      </c>
      <c r="L61" s="24" t="s">
        <v>304</v>
      </c>
      <c r="M61" s="24" t="str">
        <f>VLOOKUP(G61,'Sheet 1 (2)'!$H$4:$M$536,6,FALSE)</f>
        <v/>
      </c>
      <c r="N61" s="24" t="str">
        <f t="shared" si="0"/>
        <v/>
      </c>
      <c r="O61" s="24"/>
      <c r="P61" s="24" t="s">
        <v>2409</v>
      </c>
      <c r="Q61" s="24" t="s">
        <v>304</v>
      </c>
      <c r="R61" s="24" t="str">
        <f>VLOOKUP(G61,'Sheet 1 (2)'!$H$4:$O$536,8,FALSE)</f>
        <v/>
      </c>
      <c r="S61" s="24" t="str">
        <f t="shared" si="1"/>
        <v/>
      </c>
      <c r="T61" s="24" t="s">
        <v>2405</v>
      </c>
      <c r="U61" s="24" t="s">
        <v>304</v>
      </c>
      <c r="V61" s="24" t="str">
        <f>VLOOKUP(G61,'Sheet 1 (2)'!$H$4:$Q$536,10,FALSE)</f>
        <v/>
      </c>
      <c r="W61" s="24" t="str">
        <f t="shared" si="2"/>
        <v/>
      </c>
      <c r="X61" s="24"/>
      <c r="Y61" s="24" t="s">
        <v>304</v>
      </c>
      <c r="Z61" s="24" t="str">
        <f>VLOOKUP(G61,'Sheet 1 (2)'!$H$4:$S$536,12,FALSE)</f>
        <v/>
      </c>
      <c r="AA61" s="24" t="str">
        <f t="shared" si="3"/>
        <v/>
      </c>
      <c r="AB61" s="24" t="s">
        <v>304</v>
      </c>
      <c r="AC61" s="24" t="str">
        <f>VLOOKUP(G61,'Sheet 1 (2)'!$H$4:$AF$536,25,FALSE)</f>
        <v/>
      </c>
      <c r="AD61" s="24" t="s">
        <v>588</v>
      </c>
      <c r="AE61" s="24" t="str">
        <f t="shared" si="4"/>
        <v/>
      </c>
      <c r="AF61" s="24" t="s">
        <v>304</v>
      </c>
      <c r="AG61" s="24" t="str">
        <f>VLOOKUP(G61,'Sheet 1 (2)'!$H$4:$AG$536,26,FALSE)</f>
        <v>NO</v>
      </c>
      <c r="AH61" s="24" t="s">
        <v>301</v>
      </c>
      <c r="AI61" s="24" t="s">
        <v>304</v>
      </c>
      <c r="AJ61" s="24" t="str">
        <f>VLOOKUP(G61,'Sheet 1 (2)'!$H$4:$AH$536,27,FALSE)</f>
        <v>Definir metodología y categoría de establecimiento</v>
      </c>
      <c r="AK61" s="24" t="str">
        <f t="shared" si="7"/>
        <v>Definir metodología y categoría de establecimiento</v>
      </c>
      <c r="AL61" s="27">
        <v>1</v>
      </c>
      <c r="AM61" s="27">
        <f t="shared" si="6"/>
        <v>0</v>
      </c>
    </row>
    <row r="62" spans="1:39" ht="15.75" customHeight="1">
      <c r="A62" s="24" t="s">
        <v>2390</v>
      </c>
      <c r="B62" s="24" t="s">
        <v>165</v>
      </c>
      <c r="C62" s="24" t="s">
        <v>2410</v>
      </c>
      <c r="D62" s="24" t="s">
        <v>204</v>
      </c>
      <c r="E62" s="24" t="s">
        <v>2411</v>
      </c>
      <c r="F62" s="24" t="s">
        <v>205</v>
      </c>
      <c r="G62" s="24" t="s">
        <v>2412</v>
      </c>
      <c r="H62" s="24" t="s">
        <v>2413</v>
      </c>
      <c r="I62" s="24" t="s">
        <v>329</v>
      </c>
      <c r="J62" s="24" t="s">
        <v>302</v>
      </c>
      <c r="K62" s="24" t="s">
        <v>2414</v>
      </c>
      <c r="L62" s="24" t="s">
        <v>304</v>
      </c>
      <c r="M62" s="24" t="str">
        <f>VLOOKUP(G62,'Sheet 1 (2)'!$H$4:$M$536,6,FALSE)</f>
        <v/>
      </c>
      <c r="N62" s="24" t="str">
        <f t="shared" si="0"/>
        <v/>
      </c>
      <c r="O62" s="24"/>
      <c r="P62" s="24" t="s">
        <v>2416</v>
      </c>
      <c r="Q62" s="24" t="s">
        <v>304</v>
      </c>
      <c r="R62" s="24" t="str">
        <f>VLOOKUP(G62,'Sheet 1 (2)'!$H$4:$O$536,8,FALSE)</f>
        <v/>
      </c>
      <c r="S62" s="24" t="str">
        <f t="shared" si="1"/>
        <v/>
      </c>
      <c r="T62" s="24" t="s">
        <v>2418</v>
      </c>
      <c r="U62" s="24" t="s">
        <v>304</v>
      </c>
      <c r="V62" s="24" t="str">
        <f>VLOOKUP(G62,'Sheet 1 (2)'!$H$4:$Q$536,10,FALSE)</f>
        <v/>
      </c>
      <c r="W62" s="24" t="str">
        <f t="shared" si="2"/>
        <v/>
      </c>
      <c r="X62" s="24" t="s">
        <v>2419</v>
      </c>
      <c r="Y62" s="24" t="s">
        <v>304</v>
      </c>
      <c r="Z62" s="24" t="str">
        <f>VLOOKUP(G62,'Sheet 1 (2)'!$H$4:$S$536,12,FALSE)</f>
        <v/>
      </c>
      <c r="AA62" s="24" t="str">
        <f t="shared" si="3"/>
        <v/>
      </c>
      <c r="AB62" s="24" t="s">
        <v>304</v>
      </c>
      <c r="AC62" s="24" t="str">
        <f>VLOOKUP(G62,'Sheet 1 (2)'!$H$4:$AF$536,25,FALSE)</f>
        <v/>
      </c>
      <c r="AD62" s="24" t="s">
        <v>334</v>
      </c>
      <c r="AE62" s="24" t="str">
        <f t="shared" si="4"/>
        <v/>
      </c>
      <c r="AF62" s="24" t="s">
        <v>304</v>
      </c>
      <c r="AG62" s="24" t="str">
        <f>VLOOKUP(G62,'Sheet 1 (2)'!$H$4:$AG$536,26,FALSE)</f>
        <v>NO</v>
      </c>
      <c r="AH62" s="24" t="s">
        <v>301</v>
      </c>
      <c r="AI62" s="24" t="s">
        <v>304</v>
      </c>
      <c r="AJ62" s="24" t="str">
        <f>VLOOKUP(G62,'Sheet 1 (2)'!$H$4:$AH$536,27,FALSE)</f>
        <v>Definir nivel-categoría del establecimiento. Toda población SIS</v>
      </c>
      <c r="AK62" s="24" t="str">
        <f t="shared" si="7"/>
        <v>Definir nivel-categoría del establecimiento. Toda población SIS</v>
      </c>
      <c r="AL62" s="27">
        <v>1</v>
      </c>
      <c r="AM62" s="27">
        <f t="shared" si="6"/>
        <v>0</v>
      </c>
    </row>
    <row r="63" spans="1:39" ht="15.75" customHeight="1">
      <c r="A63" s="24" t="s">
        <v>2390</v>
      </c>
      <c r="B63" s="24" t="s">
        <v>165</v>
      </c>
      <c r="C63" s="24" t="s">
        <v>2410</v>
      </c>
      <c r="D63" s="24" t="s">
        <v>204</v>
      </c>
      <c r="E63" s="24" t="s">
        <v>2420</v>
      </c>
      <c r="F63" s="24" t="s">
        <v>206</v>
      </c>
      <c r="G63" s="24" t="s">
        <v>2421</v>
      </c>
      <c r="H63" s="24" t="s">
        <v>2422</v>
      </c>
      <c r="I63" s="24" t="s">
        <v>329</v>
      </c>
      <c r="J63" s="24" t="s">
        <v>302</v>
      </c>
      <c r="K63" s="24" t="s">
        <v>2423</v>
      </c>
      <c r="L63" s="24" t="s">
        <v>304</v>
      </c>
      <c r="M63" s="24" t="str">
        <f>VLOOKUP(G63,'Sheet 1 (2)'!$H$4:$M$536,6,FALSE)</f>
        <v/>
      </c>
      <c r="N63" s="24" t="str">
        <f t="shared" si="0"/>
        <v/>
      </c>
      <c r="O63" s="24"/>
      <c r="P63" s="24" t="s">
        <v>2425</v>
      </c>
      <c r="Q63" s="24" t="s">
        <v>304</v>
      </c>
      <c r="R63" s="24" t="str">
        <f>VLOOKUP(G63,'Sheet 1 (2)'!$H$4:$O$536,8,FALSE)</f>
        <v/>
      </c>
      <c r="S63" s="24" t="str">
        <f t="shared" si="1"/>
        <v/>
      </c>
      <c r="T63" s="24" t="s">
        <v>2427</v>
      </c>
      <c r="U63" s="24" t="s">
        <v>304</v>
      </c>
      <c r="V63" s="24" t="str">
        <f>VLOOKUP(G63,'Sheet 1 (2)'!$H$4:$Q$536,10,FALSE)</f>
        <v/>
      </c>
      <c r="W63" s="24" t="str">
        <f t="shared" si="2"/>
        <v/>
      </c>
      <c r="X63" s="24" t="s">
        <v>2429</v>
      </c>
      <c r="Y63" s="24" t="s">
        <v>304</v>
      </c>
      <c r="Z63" s="24" t="str">
        <f>VLOOKUP(G63,'Sheet 1 (2)'!$H$4:$S$536,12,FALSE)</f>
        <v/>
      </c>
      <c r="AA63" s="24" t="str">
        <f t="shared" si="3"/>
        <v/>
      </c>
      <c r="AB63" s="24" t="s">
        <v>304</v>
      </c>
      <c r="AC63" s="24" t="str">
        <f>VLOOKUP(G63,'Sheet 1 (2)'!$H$4:$AF$536,25,FALSE)</f>
        <v/>
      </c>
      <c r="AD63" s="24" t="s">
        <v>429</v>
      </c>
      <c r="AE63" s="24" t="str">
        <f t="shared" si="4"/>
        <v/>
      </c>
      <c r="AF63" s="24" t="s">
        <v>304</v>
      </c>
      <c r="AG63" s="24" t="str">
        <f>VLOOKUP(G63,'Sheet 1 (2)'!$H$4:$AG$536,26,FALSE)</f>
        <v>SI</v>
      </c>
      <c r="AH63" s="24" t="s">
        <v>329</v>
      </c>
      <c r="AI63" s="24" t="s">
        <v>304</v>
      </c>
      <c r="AJ63" s="24" t="str">
        <f>VLOOKUP(G63,'Sheet 1 (2)'!$H$4:$AH$536,27,FALSE)</f>
        <v/>
      </c>
      <c r="AK63" s="24" t="str">
        <f t="shared" si="7"/>
        <v/>
      </c>
      <c r="AL63" s="27">
        <v>1</v>
      </c>
      <c r="AM63" s="27">
        <f t="shared" si="6"/>
        <v>1</v>
      </c>
    </row>
    <row r="64" spans="1:39" ht="15.75" customHeight="1">
      <c r="A64" s="24" t="s">
        <v>2390</v>
      </c>
      <c r="B64" s="24" t="s">
        <v>165</v>
      </c>
      <c r="C64" s="24" t="s">
        <v>2431</v>
      </c>
      <c r="D64" s="24" t="s">
        <v>166</v>
      </c>
      <c r="E64" s="24" t="s">
        <v>2432</v>
      </c>
      <c r="F64" s="24" t="s">
        <v>167</v>
      </c>
      <c r="G64" s="24" t="s">
        <v>2433</v>
      </c>
      <c r="H64" s="24" t="s">
        <v>2434</v>
      </c>
      <c r="I64" s="24" t="s">
        <v>329</v>
      </c>
      <c r="J64" s="24" t="s">
        <v>464</v>
      </c>
      <c r="K64" s="24" t="s">
        <v>2435</v>
      </c>
      <c r="L64" s="24" t="s">
        <v>304</v>
      </c>
      <c r="M64" s="24" t="str">
        <f>VLOOKUP(G64,'Sheet 1 (2)'!$H$4:$M$536,6,FALSE)</f>
        <v/>
      </c>
      <c r="N64" s="24" t="str">
        <f t="shared" si="0"/>
        <v/>
      </c>
      <c r="O64" s="24"/>
      <c r="P64" s="24" t="s">
        <v>2437</v>
      </c>
      <c r="Q64" s="24" t="s">
        <v>304</v>
      </c>
      <c r="R64" s="24" t="str">
        <f>VLOOKUP(G64,'Sheet 1 (2)'!$H$4:$O$536,8,FALSE)</f>
        <v/>
      </c>
      <c r="S64" s="24" t="str">
        <f t="shared" si="1"/>
        <v/>
      </c>
      <c r="T64" s="24" t="s">
        <v>2427</v>
      </c>
      <c r="U64" s="24" t="s">
        <v>304</v>
      </c>
      <c r="V64" s="24" t="str">
        <f>VLOOKUP(G64,'Sheet 1 (2)'!$H$4:$Q$536,10,FALSE)</f>
        <v/>
      </c>
      <c r="W64" s="24" t="str">
        <f t="shared" si="2"/>
        <v/>
      </c>
      <c r="X64" s="24" t="s">
        <v>2438</v>
      </c>
      <c r="Y64" s="24" t="s">
        <v>304</v>
      </c>
      <c r="Z64" s="24" t="str">
        <f>VLOOKUP(G64,'Sheet 1 (2)'!$H$4:$S$536,12,FALSE)</f>
        <v/>
      </c>
      <c r="AA64" s="24" t="str">
        <f t="shared" si="3"/>
        <v/>
      </c>
      <c r="AB64" s="24" t="s">
        <v>304</v>
      </c>
      <c r="AC64" s="24" t="str">
        <f>VLOOKUP(G64,'Sheet 1 (2)'!$H$4:$AF$536,25,FALSE)</f>
        <v/>
      </c>
      <c r="AD64" s="24" t="s">
        <v>2439</v>
      </c>
      <c r="AE64" s="24" t="str">
        <f t="shared" si="4"/>
        <v/>
      </c>
      <c r="AF64" s="24" t="s">
        <v>304</v>
      </c>
      <c r="AG64" s="24" t="str">
        <f>VLOOKUP(G64,'Sheet 1 (2)'!$H$4:$AG$536,26,FALSE)</f>
        <v>NO</v>
      </c>
      <c r="AH64" s="24" t="s">
        <v>301</v>
      </c>
      <c r="AI64" s="24" t="s">
        <v>304</v>
      </c>
      <c r="AJ64" s="24" t="str">
        <f>VLOOKUP(G64,'Sheet 1 (2)'!$H$4:$AH$536,27,FALSE)</f>
        <v>Definir metodología y categoría de establecimiento</v>
      </c>
      <c r="AK64" s="24" t="str">
        <f t="shared" si="7"/>
        <v>Definir metodología y categoría de establecimiento</v>
      </c>
      <c r="AL64" s="27">
        <v>1</v>
      </c>
      <c r="AM64" s="27">
        <f t="shared" si="6"/>
        <v>0</v>
      </c>
    </row>
    <row r="65" spans="1:39" ht="15.75" customHeight="1">
      <c r="A65" s="24" t="s">
        <v>2390</v>
      </c>
      <c r="B65" s="24" t="s">
        <v>165</v>
      </c>
      <c r="C65" s="24" t="s">
        <v>2431</v>
      </c>
      <c r="D65" s="24" t="s">
        <v>166</v>
      </c>
      <c r="E65" s="24" t="s">
        <v>2441</v>
      </c>
      <c r="F65" s="24" t="s">
        <v>168</v>
      </c>
      <c r="G65" s="24" t="s">
        <v>2442</v>
      </c>
      <c r="H65" s="24" t="s">
        <v>2443</v>
      </c>
      <c r="I65" s="24" t="s">
        <v>329</v>
      </c>
      <c r="J65" s="24" t="s">
        <v>464</v>
      </c>
      <c r="K65" s="24" t="s">
        <v>2444</v>
      </c>
      <c r="L65" s="24" t="s">
        <v>304</v>
      </c>
      <c r="M65" s="24" t="str">
        <f>VLOOKUP(G65,'Sheet 1 (2)'!$H$4:$M$536,6,FALSE)</f>
        <v/>
      </c>
      <c r="N65" s="24" t="str">
        <f t="shared" si="0"/>
        <v/>
      </c>
      <c r="O65" s="24"/>
      <c r="P65" s="24" t="s">
        <v>2446</v>
      </c>
      <c r="Q65" s="24" t="s">
        <v>304</v>
      </c>
      <c r="R65" s="24" t="str">
        <f>VLOOKUP(G65,'Sheet 1 (2)'!$H$4:$O$536,8,FALSE)</f>
        <v/>
      </c>
      <c r="S65" s="24" t="str">
        <f t="shared" si="1"/>
        <v/>
      </c>
      <c r="T65" s="24" t="s">
        <v>2418</v>
      </c>
      <c r="U65" s="24" t="s">
        <v>304</v>
      </c>
      <c r="V65" s="24" t="str">
        <f>VLOOKUP(G65,'Sheet 1 (2)'!$H$4:$Q$536,10,FALSE)</f>
        <v/>
      </c>
      <c r="W65" s="24" t="str">
        <f t="shared" si="2"/>
        <v/>
      </c>
      <c r="X65" s="24" t="s">
        <v>2447</v>
      </c>
      <c r="Y65" s="24" t="s">
        <v>304</v>
      </c>
      <c r="Z65" s="24" t="str">
        <f>VLOOKUP(G65,'Sheet 1 (2)'!$H$4:$S$536,12,FALSE)</f>
        <v/>
      </c>
      <c r="AA65" s="24" t="str">
        <f t="shared" si="3"/>
        <v/>
      </c>
      <c r="AB65" s="24" t="s">
        <v>304</v>
      </c>
      <c r="AC65" s="24" t="str">
        <f>VLOOKUP(G65,'Sheet 1 (2)'!$H$4:$AF$536,25,FALSE)</f>
        <v/>
      </c>
      <c r="AD65" s="24" t="s">
        <v>334</v>
      </c>
      <c r="AE65" s="24" t="str">
        <f t="shared" si="4"/>
        <v/>
      </c>
      <c r="AF65" s="24" t="s">
        <v>304</v>
      </c>
      <c r="AG65" s="24" t="str">
        <f>VLOOKUP(G65,'Sheet 1 (2)'!$H$4:$AG$536,26,FALSE)</f>
        <v>NO</v>
      </c>
      <c r="AH65" s="24" t="s">
        <v>301</v>
      </c>
      <c r="AI65" s="24" t="s">
        <v>304</v>
      </c>
      <c r="AJ65" s="24" t="str">
        <f>VLOOKUP(G65,'Sheet 1 (2)'!$H$4:$AH$536,27,FALSE)</f>
        <v>Definir metodología y categoría de establecimiento</v>
      </c>
      <c r="AK65" s="24" t="str">
        <f t="shared" si="7"/>
        <v>Definir metodología y categoría de establecimiento</v>
      </c>
      <c r="AL65" s="27">
        <v>1</v>
      </c>
      <c r="AM65" s="27">
        <f t="shared" si="6"/>
        <v>0</v>
      </c>
    </row>
    <row r="66" spans="1:39" ht="15.75" customHeight="1">
      <c r="A66" s="24" t="s">
        <v>2390</v>
      </c>
      <c r="B66" s="24" t="s">
        <v>165</v>
      </c>
      <c r="C66" s="24" t="s">
        <v>2431</v>
      </c>
      <c r="D66" s="24" t="s">
        <v>166</v>
      </c>
      <c r="E66" s="24" t="s">
        <v>2448</v>
      </c>
      <c r="F66" s="24" t="s">
        <v>169</v>
      </c>
      <c r="G66" s="24" t="s">
        <v>2449</v>
      </c>
      <c r="H66" s="24" t="s">
        <v>2450</v>
      </c>
      <c r="I66" s="24" t="s">
        <v>329</v>
      </c>
      <c r="J66" s="24" t="s">
        <v>464</v>
      </c>
      <c r="K66" s="24" t="s">
        <v>2451</v>
      </c>
      <c r="L66" s="24" t="s">
        <v>304</v>
      </c>
      <c r="M66" s="24" t="str">
        <f>VLOOKUP(G66,'Sheet 1 (2)'!$H$4:$M$536,6,FALSE)</f>
        <v/>
      </c>
      <c r="N66" s="24" t="str">
        <f t="shared" si="0"/>
        <v/>
      </c>
      <c r="O66" s="24"/>
      <c r="P66" s="24" t="s">
        <v>2453</v>
      </c>
      <c r="Q66" s="24" t="s">
        <v>304</v>
      </c>
      <c r="R66" s="24" t="str">
        <f>VLOOKUP(G66,'Sheet 1 (2)'!$H$4:$O$536,8,FALSE)</f>
        <v/>
      </c>
      <c r="S66" s="24" t="str">
        <f t="shared" si="1"/>
        <v/>
      </c>
      <c r="T66" s="24" t="s">
        <v>2418</v>
      </c>
      <c r="U66" s="24" t="s">
        <v>304</v>
      </c>
      <c r="V66" s="24" t="str">
        <f>VLOOKUP(G66,'Sheet 1 (2)'!$H$4:$Q$536,10,FALSE)</f>
        <v/>
      </c>
      <c r="W66" s="24" t="str">
        <f t="shared" ref="W66:W129" si="8">IF(U66&lt;&gt;"",U66,V66)</f>
        <v/>
      </c>
      <c r="X66" s="24" t="s">
        <v>3208</v>
      </c>
      <c r="Y66" s="24" t="s">
        <v>304</v>
      </c>
      <c r="Z66" s="24" t="str">
        <f>VLOOKUP(G66,'Sheet 1 (2)'!$H$4:$S$536,12,FALSE)</f>
        <v/>
      </c>
      <c r="AA66" s="24" t="str">
        <f t="shared" si="3"/>
        <v/>
      </c>
      <c r="AB66" s="24" t="s">
        <v>304</v>
      </c>
      <c r="AC66" s="24" t="str">
        <f>VLOOKUP(G66,'Sheet 1 (2)'!$H$4:$AF$536,25,FALSE)</f>
        <v/>
      </c>
      <c r="AD66" s="24" t="s">
        <v>2455</v>
      </c>
      <c r="AE66" s="24" t="str">
        <f t="shared" si="4"/>
        <v/>
      </c>
      <c r="AF66" s="24" t="s">
        <v>304</v>
      </c>
      <c r="AG66" s="24" t="str">
        <f>VLOOKUP(G66,'Sheet 1 (2)'!$H$4:$AG$536,26,FALSE)</f>
        <v>NO</v>
      </c>
      <c r="AH66" s="24" t="s">
        <v>301</v>
      </c>
      <c r="AI66" s="24" t="s">
        <v>304</v>
      </c>
      <c r="AJ66" s="24" t="str">
        <f>VLOOKUP(G66,'Sheet 1 (2)'!$H$4:$AH$536,27,FALSE)</f>
        <v>Definir metodología y categoría de establecimiento</v>
      </c>
      <c r="AK66" s="24" t="str">
        <f t="shared" si="7"/>
        <v>Definir metodología y categoría de establecimiento</v>
      </c>
      <c r="AL66" s="27">
        <v>1</v>
      </c>
      <c r="AM66" s="27">
        <f t="shared" ref="AM66:AM129" si="9">+IF(AH66="SI",1,0)</f>
        <v>0</v>
      </c>
    </row>
    <row r="67" spans="1:39" ht="15.75" customHeight="1">
      <c r="A67" s="24" t="s">
        <v>2390</v>
      </c>
      <c r="B67" s="24" t="s">
        <v>165</v>
      </c>
      <c r="C67" s="24" t="s">
        <v>2456</v>
      </c>
      <c r="D67" s="24" t="s">
        <v>207</v>
      </c>
      <c r="E67" s="24" t="s">
        <v>2457</v>
      </c>
      <c r="F67" s="24" t="s">
        <v>208</v>
      </c>
      <c r="G67" s="24" t="s">
        <v>2458</v>
      </c>
      <c r="H67" s="24" t="s">
        <v>2459</v>
      </c>
      <c r="I67" s="24" t="s">
        <v>329</v>
      </c>
      <c r="J67" s="24" t="s">
        <v>464</v>
      </c>
      <c r="K67" s="24" t="s">
        <v>2460</v>
      </c>
      <c r="L67" s="24" t="s">
        <v>304</v>
      </c>
      <c r="M67" s="24" t="str">
        <f>VLOOKUP(G67,'Sheet 1 (2)'!$H$4:$M$536,6,FALSE)</f>
        <v/>
      </c>
      <c r="N67" s="24" t="str">
        <f t="shared" si="0"/>
        <v/>
      </c>
      <c r="O67" s="24"/>
      <c r="P67" s="24" t="s">
        <v>2462</v>
      </c>
      <c r="Q67" s="24" t="s">
        <v>304</v>
      </c>
      <c r="R67" s="24" t="str">
        <f>VLOOKUP(G67,'Sheet 1 (2)'!$H$4:$O$536,8,FALSE)</f>
        <v/>
      </c>
      <c r="S67" s="24" t="str">
        <f t="shared" si="1"/>
        <v/>
      </c>
      <c r="T67" s="24" t="s">
        <v>2427</v>
      </c>
      <c r="U67" s="24" t="s">
        <v>304</v>
      </c>
      <c r="V67" s="24" t="str">
        <f>VLOOKUP(G67,'Sheet 1 (2)'!$H$4:$Q$536,10,FALSE)</f>
        <v/>
      </c>
      <c r="W67" s="24" t="str">
        <f t="shared" si="8"/>
        <v/>
      </c>
      <c r="X67" s="24" t="s">
        <v>2464</v>
      </c>
      <c r="Y67" s="24" t="s">
        <v>304</v>
      </c>
      <c r="Z67" s="24" t="str">
        <f>VLOOKUP(G67,'Sheet 1 (2)'!$H$4:$S$536,12,FALSE)</f>
        <v/>
      </c>
      <c r="AA67" s="24" t="str">
        <f t="shared" si="3"/>
        <v/>
      </c>
      <c r="AB67" s="24" t="s">
        <v>304</v>
      </c>
      <c r="AC67" s="24" t="str">
        <f>VLOOKUP(G67,'Sheet 1 (2)'!$H$4:$AF$536,25,FALSE)</f>
        <v/>
      </c>
      <c r="AD67" s="24" t="s">
        <v>334</v>
      </c>
      <c r="AE67" s="24" t="str">
        <f t="shared" si="4"/>
        <v/>
      </c>
      <c r="AF67" s="24" t="s">
        <v>304</v>
      </c>
      <c r="AG67" s="24" t="str">
        <f>VLOOKUP(G67,'Sheet 1 (2)'!$H$4:$AG$536,26,FALSE)</f>
        <v>NO</v>
      </c>
      <c r="AH67" s="24" t="s">
        <v>301</v>
      </c>
      <c r="AI67" s="24" t="s">
        <v>304</v>
      </c>
      <c r="AJ67" s="24" t="str">
        <f>VLOOKUP(G67,'Sheet 1 (2)'!$H$4:$AH$536,27,FALSE)</f>
        <v>Definir nivel-categoría del establecimiento. Toda población SIS</v>
      </c>
      <c r="AK67" s="24" t="str">
        <f t="shared" si="7"/>
        <v>Definir nivel-categoría del establecimiento. Toda población SIS</v>
      </c>
      <c r="AL67" s="27">
        <v>1</v>
      </c>
      <c r="AM67" s="27">
        <f t="shared" si="9"/>
        <v>0</v>
      </c>
    </row>
    <row r="68" spans="1:39" ht="15.75" customHeight="1">
      <c r="A68" s="24" t="s">
        <v>2390</v>
      </c>
      <c r="B68" s="24" t="s">
        <v>165</v>
      </c>
      <c r="C68" s="24" t="s">
        <v>2456</v>
      </c>
      <c r="D68" s="24" t="s">
        <v>207</v>
      </c>
      <c r="E68" s="24" t="s">
        <v>3209</v>
      </c>
      <c r="F68" s="24" t="s">
        <v>209</v>
      </c>
      <c r="G68" s="24" t="s">
        <v>3210</v>
      </c>
      <c r="H68" s="24" t="s">
        <v>3211</v>
      </c>
      <c r="I68" s="24" t="s">
        <v>301</v>
      </c>
      <c r="J68" s="24" t="s">
        <v>464</v>
      </c>
      <c r="K68" s="24" t="s">
        <v>3212</v>
      </c>
      <c r="L68" s="24" t="s">
        <v>304</v>
      </c>
      <c r="M68" s="24" t="str">
        <f>VLOOKUP(G68,'Sheet 1 (2)'!$H$4:$M$536,6,FALSE)</f>
        <v/>
      </c>
      <c r="N68" s="24" t="str">
        <f t="shared" si="0"/>
        <v/>
      </c>
      <c r="O68" s="24"/>
      <c r="P68" s="24" t="s">
        <v>3213</v>
      </c>
      <c r="Q68" s="24" t="s">
        <v>304</v>
      </c>
      <c r="R68" s="24" t="str">
        <f>VLOOKUP(G68,'Sheet 1 (2)'!$H$4:$O$536,8,FALSE)</f>
        <v/>
      </c>
      <c r="S68" s="24" t="str">
        <f t="shared" si="1"/>
        <v/>
      </c>
      <c r="T68" s="24" t="s">
        <v>3214</v>
      </c>
      <c r="U68" s="24" t="s">
        <v>304</v>
      </c>
      <c r="V68" s="24" t="str">
        <f>VLOOKUP(G68,'Sheet 1 (2)'!$H$4:$Q$536,10,FALSE)</f>
        <v/>
      </c>
      <c r="W68" s="24" t="str">
        <f t="shared" si="8"/>
        <v/>
      </c>
      <c r="X68" s="24" t="s">
        <v>3215</v>
      </c>
      <c r="Y68" s="24" t="s">
        <v>304</v>
      </c>
      <c r="Z68" s="24" t="str">
        <f>VLOOKUP(G68,'Sheet 1 (2)'!$H$4:$S$536,12,FALSE)</f>
        <v/>
      </c>
      <c r="AA68" s="24" t="str">
        <f t="shared" si="3"/>
        <v/>
      </c>
      <c r="AB68" s="24" t="s">
        <v>304</v>
      </c>
      <c r="AC68" s="24" t="str">
        <f>VLOOKUP(G68,'Sheet 1 (2)'!$H$4:$AF$536,25,FALSE)</f>
        <v/>
      </c>
      <c r="AD68" s="24"/>
      <c r="AE68" s="24" t="str">
        <f t="shared" si="4"/>
        <v/>
      </c>
      <c r="AF68" s="24" t="s">
        <v>304</v>
      </c>
      <c r="AG68" s="24" t="str">
        <f>VLOOKUP(G68,'Sheet 1 (2)'!$H$4:$AG$536,26,FALSE)</f>
        <v>NO</v>
      </c>
      <c r="AH68" s="24" t="s">
        <v>301</v>
      </c>
      <c r="AI68" s="24" t="s">
        <v>304</v>
      </c>
      <c r="AJ68" s="24" t="str">
        <f>VLOOKUP(G68,'Sheet 1 (2)'!$H$4:$AH$536,27,FALSE)</f>
        <v>Enviarán el listado de establecimiento con mamógrafo</v>
      </c>
      <c r="AK68" s="24" t="str">
        <f t="shared" si="7"/>
        <v>Enviarán el listado de establecimiento con mamógrafo</v>
      </c>
      <c r="AL68" s="27">
        <v>1</v>
      </c>
      <c r="AM68" s="27">
        <f t="shared" si="9"/>
        <v>0</v>
      </c>
    </row>
    <row r="69" spans="1:39" ht="15.75" customHeight="1">
      <c r="A69" s="24" t="s">
        <v>2390</v>
      </c>
      <c r="B69" s="24" t="s">
        <v>165</v>
      </c>
      <c r="C69" s="24" t="s">
        <v>2470</v>
      </c>
      <c r="D69" s="24" t="s">
        <v>210</v>
      </c>
      <c r="E69" s="24" t="s">
        <v>2471</v>
      </c>
      <c r="F69" s="24" t="s">
        <v>211</v>
      </c>
      <c r="G69" s="24" t="s">
        <v>2472</v>
      </c>
      <c r="H69" s="24" t="s">
        <v>2473</v>
      </c>
      <c r="I69" s="24" t="s">
        <v>329</v>
      </c>
      <c r="J69" s="24" t="s">
        <v>464</v>
      </c>
      <c r="K69" s="24" t="s">
        <v>2474</v>
      </c>
      <c r="L69" s="24" t="s">
        <v>304</v>
      </c>
      <c r="M69" s="24" t="str">
        <f>VLOOKUP(G69,'Sheet 1 (2)'!$H$4:$M$536,6,FALSE)</f>
        <v/>
      </c>
      <c r="N69" s="24" t="str">
        <f t="shared" si="0"/>
        <v/>
      </c>
      <c r="O69" s="24"/>
      <c r="P69" s="24" t="s">
        <v>2476</v>
      </c>
      <c r="Q69" s="24" t="s">
        <v>304</v>
      </c>
      <c r="R69" s="24" t="str">
        <f>VLOOKUP(G69,'Sheet 1 (2)'!$H$4:$O$536,8,FALSE)</f>
        <v/>
      </c>
      <c r="S69" s="24" t="str">
        <f t="shared" si="1"/>
        <v/>
      </c>
      <c r="T69" s="24" t="s">
        <v>2427</v>
      </c>
      <c r="U69" s="24" t="s">
        <v>304</v>
      </c>
      <c r="V69" s="24" t="str">
        <f>VLOOKUP(G69,'Sheet 1 (2)'!$H$4:$Q$536,10,FALSE)</f>
        <v/>
      </c>
      <c r="W69" s="24" t="str">
        <f t="shared" si="8"/>
        <v/>
      </c>
      <c r="X69" s="24" t="s">
        <v>2477</v>
      </c>
      <c r="Y69" s="24" t="s">
        <v>304</v>
      </c>
      <c r="Z69" s="24" t="str">
        <f>VLOOKUP(G69,'Sheet 1 (2)'!$H$4:$S$536,12,FALSE)</f>
        <v/>
      </c>
      <c r="AA69" s="24" t="str">
        <f t="shared" si="3"/>
        <v/>
      </c>
      <c r="AB69" s="24" t="s">
        <v>304</v>
      </c>
      <c r="AC69" s="24" t="str">
        <f>VLOOKUP(G69,'Sheet 1 (2)'!$H$4:$AF$536,25,FALSE)</f>
        <v/>
      </c>
      <c r="AD69" s="24" t="s">
        <v>334</v>
      </c>
      <c r="AE69" s="24" t="str">
        <f t="shared" si="4"/>
        <v/>
      </c>
      <c r="AF69" s="24" t="s">
        <v>304</v>
      </c>
      <c r="AG69" s="24" t="str">
        <f>VLOOKUP(G69,'Sheet 1 (2)'!$H$4:$AG$536,26,FALSE)</f>
        <v>NO</v>
      </c>
      <c r="AH69" s="24" t="s">
        <v>301</v>
      </c>
      <c r="AI69" s="24" t="s">
        <v>304</v>
      </c>
      <c r="AJ69" s="24" t="str">
        <f>VLOOKUP(G69,'Sheet 1 (2)'!$H$4:$AH$536,27,FALSE)</f>
        <v>Definir nivel-categoría del establecimiento. Toda población SIS</v>
      </c>
      <c r="AK69" s="24" t="str">
        <f t="shared" si="7"/>
        <v>Definir nivel-categoría del establecimiento. Toda población SIS</v>
      </c>
      <c r="AL69" s="27">
        <v>1</v>
      </c>
      <c r="AM69" s="27">
        <f t="shared" si="9"/>
        <v>0</v>
      </c>
    </row>
    <row r="70" spans="1:39" ht="15.75" customHeight="1">
      <c r="A70" s="24" t="s">
        <v>2390</v>
      </c>
      <c r="B70" s="24" t="s">
        <v>165</v>
      </c>
      <c r="C70" s="24" t="s">
        <v>2470</v>
      </c>
      <c r="D70" s="24" t="s">
        <v>210</v>
      </c>
      <c r="E70" s="24" t="s">
        <v>2478</v>
      </c>
      <c r="F70" s="24" t="s">
        <v>212</v>
      </c>
      <c r="G70" s="24" t="s">
        <v>2479</v>
      </c>
      <c r="H70" s="24" t="s">
        <v>2480</v>
      </c>
      <c r="I70" s="24" t="s">
        <v>329</v>
      </c>
      <c r="J70" s="24" t="s">
        <v>464</v>
      </c>
      <c r="K70" s="24" t="s">
        <v>2481</v>
      </c>
      <c r="L70" s="24" t="s">
        <v>304</v>
      </c>
      <c r="M70" s="24" t="str">
        <f>VLOOKUP(G70,'Sheet 1 (2)'!$H$4:$M$536,6,FALSE)</f>
        <v/>
      </c>
      <c r="N70" s="24" t="str">
        <f t="shared" si="0"/>
        <v/>
      </c>
      <c r="O70" s="24"/>
      <c r="P70" s="24" t="s">
        <v>2483</v>
      </c>
      <c r="Q70" s="24" t="s">
        <v>304</v>
      </c>
      <c r="R70" s="24" t="str">
        <f>VLOOKUP(G70,'Sheet 1 (2)'!$H$4:$O$536,8,FALSE)</f>
        <v/>
      </c>
      <c r="S70" s="24" t="str">
        <f t="shared" si="1"/>
        <v/>
      </c>
      <c r="T70" s="24" t="s">
        <v>2427</v>
      </c>
      <c r="U70" s="24" t="s">
        <v>304</v>
      </c>
      <c r="V70" s="24" t="str">
        <f>VLOOKUP(G70,'Sheet 1 (2)'!$H$4:$Q$536,10,FALSE)</f>
        <v/>
      </c>
      <c r="W70" s="24" t="str">
        <f t="shared" si="8"/>
        <v/>
      </c>
      <c r="X70" s="24" t="s">
        <v>2484</v>
      </c>
      <c r="Y70" s="24" t="s">
        <v>304</v>
      </c>
      <c r="Z70" s="24" t="str">
        <f>VLOOKUP(G70,'Sheet 1 (2)'!$H$4:$S$536,12,FALSE)</f>
        <v/>
      </c>
      <c r="AA70" s="24" t="str">
        <f t="shared" si="3"/>
        <v/>
      </c>
      <c r="AB70" s="24" t="s">
        <v>304</v>
      </c>
      <c r="AC70" s="24" t="str">
        <f>VLOOKUP(G70,'Sheet 1 (2)'!$H$4:$AF$536,25,FALSE)</f>
        <v/>
      </c>
      <c r="AD70" s="24" t="s">
        <v>334</v>
      </c>
      <c r="AE70" s="24" t="str">
        <f t="shared" si="4"/>
        <v/>
      </c>
      <c r="AF70" s="24" t="s">
        <v>304</v>
      </c>
      <c r="AG70" s="24" t="str">
        <f>VLOOKUP(G70,'Sheet 1 (2)'!$H$4:$AG$536,26,FALSE)</f>
        <v>NO</v>
      </c>
      <c r="AH70" s="24" t="s">
        <v>301</v>
      </c>
      <c r="AI70" s="24" t="s">
        <v>304</v>
      </c>
      <c r="AJ70" s="24" t="str">
        <f>VLOOKUP(G70,'Sheet 1 (2)'!$H$4:$AH$536,27,FALSE)</f>
        <v>Definir nivel-categoría del establecimiento. Toda población SIS</v>
      </c>
      <c r="AK70" s="24" t="str">
        <f t="shared" si="7"/>
        <v>Definir nivel-categoría del establecimiento. Toda población SIS</v>
      </c>
      <c r="AL70" s="27">
        <v>1</v>
      </c>
      <c r="AM70" s="27">
        <f t="shared" si="9"/>
        <v>0</v>
      </c>
    </row>
    <row r="71" spans="1:39" ht="15.75" customHeight="1">
      <c r="A71" s="24" t="s">
        <v>2390</v>
      </c>
      <c r="B71" s="24" t="s">
        <v>165</v>
      </c>
      <c r="C71" s="24" t="s">
        <v>2470</v>
      </c>
      <c r="D71" s="24" t="s">
        <v>210</v>
      </c>
      <c r="E71" s="24" t="s">
        <v>2485</v>
      </c>
      <c r="F71" s="24" t="s">
        <v>213</v>
      </c>
      <c r="G71" s="24" t="s">
        <v>2486</v>
      </c>
      <c r="H71" s="24" t="s">
        <v>2487</v>
      </c>
      <c r="I71" s="24" t="s">
        <v>329</v>
      </c>
      <c r="J71" s="24" t="s">
        <v>464</v>
      </c>
      <c r="K71" s="24" t="s">
        <v>2488</v>
      </c>
      <c r="L71" s="24" t="s">
        <v>304</v>
      </c>
      <c r="M71" s="24" t="str">
        <f>VLOOKUP(G71,'Sheet 1 (2)'!$H$4:$M$536,6,FALSE)</f>
        <v/>
      </c>
      <c r="N71" s="24" t="str">
        <f t="shared" si="0"/>
        <v/>
      </c>
      <c r="O71" s="24"/>
      <c r="P71" s="24" t="s">
        <v>2490</v>
      </c>
      <c r="Q71" s="24" t="s">
        <v>304</v>
      </c>
      <c r="R71" s="24" t="str">
        <f>VLOOKUP(G71,'Sheet 1 (2)'!$H$4:$O$536,8,FALSE)</f>
        <v/>
      </c>
      <c r="S71" s="24" t="str">
        <f t="shared" si="1"/>
        <v/>
      </c>
      <c r="T71" s="24" t="s">
        <v>2427</v>
      </c>
      <c r="U71" s="24" t="s">
        <v>304</v>
      </c>
      <c r="V71" s="24" t="str">
        <f>VLOOKUP(G71,'Sheet 1 (2)'!$H$4:$Q$536,10,FALSE)</f>
        <v/>
      </c>
      <c r="W71" s="24" t="str">
        <f t="shared" si="8"/>
        <v/>
      </c>
      <c r="X71" s="24" t="s">
        <v>2491</v>
      </c>
      <c r="Y71" s="24" t="s">
        <v>304</v>
      </c>
      <c r="Z71" s="24" t="str">
        <f>VLOOKUP(G71,'Sheet 1 (2)'!$H$4:$S$536,12,FALSE)</f>
        <v/>
      </c>
      <c r="AA71" s="24" t="str">
        <f t="shared" si="3"/>
        <v/>
      </c>
      <c r="AB71" s="24" t="s">
        <v>304</v>
      </c>
      <c r="AC71" s="24" t="str">
        <f>VLOOKUP(G71,'Sheet 1 (2)'!$H$4:$AF$536,25,FALSE)</f>
        <v/>
      </c>
      <c r="AD71" s="24" t="s">
        <v>334</v>
      </c>
      <c r="AE71" s="24" t="str">
        <f t="shared" si="4"/>
        <v/>
      </c>
      <c r="AF71" s="24" t="s">
        <v>304</v>
      </c>
      <c r="AG71" s="24" t="str">
        <f>VLOOKUP(G71,'Sheet 1 (2)'!$H$4:$AG$536,26,FALSE)</f>
        <v>NO</v>
      </c>
      <c r="AH71" s="24" t="s">
        <v>301</v>
      </c>
      <c r="AI71" s="24" t="s">
        <v>304</v>
      </c>
      <c r="AJ71" s="24" t="str">
        <f>VLOOKUP(G71,'Sheet 1 (2)'!$H$4:$AH$536,27,FALSE)</f>
        <v>Definir nivel-categoría del establecimiento. Toda población SIS</v>
      </c>
      <c r="AK71" s="24" t="str">
        <f t="shared" si="7"/>
        <v>Definir nivel-categoría del establecimiento. Toda población SIS</v>
      </c>
      <c r="AL71" s="27">
        <v>1</v>
      </c>
      <c r="AM71" s="27">
        <f t="shared" si="9"/>
        <v>0</v>
      </c>
    </row>
    <row r="72" spans="1:39" ht="15.75" customHeight="1">
      <c r="A72" s="24" t="s">
        <v>2390</v>
      </c>
      <c r="B72" s="24" t="s">
        <v>165</v>
      </c>
      <c r="C72" s="24" t="s">
        <v>2391</v>
      </c>
      <c r="D72" s="24" t="s">
        <v>214</v>
      </c>
      <c r="E72" s="24" t="s">
        <v>2492</v>
      </c>
      <c r="F72" s="24" t="s">
        <v>216</v>
      </c>
      <c r="G72" s="24" t="s">
        <v>2493</v>
      </c>
      <c r="H72" s="24" t="s">
        <v>2494</v>
      </c>
      <c r="I72" s="24" t="s">
        <v>329</v>
      </c>
      <c r="J72" s="24" t="s">
        <v>709</v>
      </c>
      <c r="K72" s="24" t="s">
        <v>2495</v>
      </c>
      <c r="L72" s="24" t="s">
        <v>304</v>
      </c>
      <c r="M72" s="24" t="str">
        <f>VLOOKUP(G72,'Sheet 1 (2)'!$H$4:$M$536,6,FALSE)</f>
        <v/>
      </c>
      <c r="N72" s="24" t="str">
        <f t="shared" si="0"/>
        <v/>
      </c>
      <c r="O72" s="24"/>
      <c r="P72" s="24" t="s">
        <v>2427</v>
      </c>
      <c r="Q72" s="24" t="s">
        <v>304</v>
      </c>
      <c r="R72" s="24" t="str">
        <f>VLOOKUP(G72,'Sheet 1 (2)'!$H$4:$O$536,8,FALSE)</f>
        <v/>
      </c>
      <c r="S72" s="24" t="str">
        <f t="shared" si="1"/>
        <v/>
      </c>
      <c r="T72" s="24" t="s">
        <v>2397</v>
      </c>
      <c r="U72" s="24" t="s">
        <v>304</v>
      </c>
      <c r="V72" s="24" t="str">
        <f>VLOOKUP(G72,'Sheet 1 (2)'!$H$4:$Q$536,10,FALSE)</f>
        <v/>
      </c>
      <c r="W72" s="24" t="str">
        <f t="shared" si="8"/>
        <v/>
      </c>
      <c r="X72" s="24" t="s">
        <v>2497</v>
      </c>
      <c r="Y72" s="24" t="s">
        <v>304</v>
      </c>
      <c r="Z72" s="24" t="str">
        <f>VLOOKUP(G72,'Sheet 1 (2)'!$H$4:$S$536,12,FALSE)</f>
        <v/>
      </c>
      <c r="AA72" s="24" t="str">
        <f t="shared" si="3"/>
        <v/>
      </c>
      <c r="AB72" s="24" t="s">
        <v>304</v>
      </c>
      <c r="AC72" s="24" t="str">
        <f>VLOOKUP(G72,'Sheet 1 (2)'!$H$4:$AF$536,25,FALSE)</f>
        <v/>
      </c>
      <c r="AD72" s="24" t="s">
        <v>632</v>
      </c>
      <c r="AE72" s="24" t="str">
        <f t="shared" si="4"/>
        <v/>
      </c>
      <c r="AF72" s="24" t="s">
        <v>304</v>
      </c>
      <c r="AG72" s="24" t="str">
        <f>VLOOKUP(G72,'Sheet 1 (2)'!$H$4:$AG$536,26,FALSE)</f>
        <v>SI</v>
      </c>
      <c r="AH72" s="24" t="s">
        <v>329</v>
      </c>
      <c r="AI72" s="24" t="s">
        <v>304</v>
      </c>
      <c r="AJ72" s="24" t="str">
        <f>VLOOKUP(G72,'Sheet 1 (2)'!$H$4:$AH$536,27,FALSE)</f>
        <v/>
      </c>
      <c r="AK72" s="24" t="str">
        <f t="shared" si="7"/>
        <v/>
      </c>
      <c r="AL72" s="27">
        <v>1</v>
      </c>
      <c r="AM72" s="27">
        <f t="shared" si="9"/>
        <v>1</v>
      </c>
    </row>
    <row r="73" spans="1:39" ht="15.75" customHeight="1">
      <c r="A73" s="24" t="s">
        <v>2390</v>
      </c>
      <c r="B73" s="24" t="s">
        <v>165</v>
      </c>
      <c r="C73" s="24" t="s">
        <v>2498</v>
      </c>
      <c r="D73" s="24" t="s">
        <v>172</v>
      </c>
      <c r="E73" s="24" t="s">
        <v>2499</v>
      </c>
      <c r="F73" s="24" t="s">
        <v>173</v>
      </c>
      <c r="G73" s="24" t="s">
        <v>2500</v>
      </c>
      <c r="H73" s="24" t="s">
        <v>2501</v>
      </c>
      <c r="I73" s="24" t="s">
        <v>329</v>
      </c>
      <c r="J73" s="24" t="s">
        <v>1234</v>
      </c>
      <c r="K73" s="24" t="s">
        <v>2502</v>
      </c>
      <c r="L73" s="24" t="s">
        <v>304</v>
      </c>
      <c r="M73" s="24" t="str">
        <f>VLOOKUP(G73,'Sheet 1 (2)'!$H$4:$M$536,6,FALSE)</f>
        <v>Hospital e institutos
10 % adicional al número de mujeres con diagnóstico presuntivo de cáncer de cuello uterino atendidos de acuerdo a la capacidad resolutiva durante el año anterior; por referencia y/o demanda, debidamente registrados. En cuanto a los casos anormales (sexo opuesto) considerar el 80% del año anterior</v>
      </c>
      <c r="N73" s="24" t="str">
        <f t="shared" si="0"/>
        <v>Hospital e institutos
10 % adicional al número de mujeres con diagnóstico presuntivo de cáncer de cuello uterino atendidos de acuerdo a la capacidad resolutiva durante el año anterior; por referencia y/o demanda, debidamente registrados. En cuanto a los casos anormales (sexo opuesto) considerar el 80% del año anterior</v>
      </c>
      <c r="O73" s="24"/>
      <c r="P73" s="24" t="s">
        <v>2504</v>
      </c>
      <c r="Q73" s="24" t="s">
        <v>304</v>
      </c>
      <c r="R73" s="24" t="str">
        <f>VLOOKUP(G73,'Sheet 1 (2)'!$H$4:$O$536,8,FALSE)</f>
        <v/>
      </c>
      <c r="S73" s="24" t="str">
        <f t="shared" si="1"/>
        <v/>
      </c>
      <c r="T73" s="24" t="s">
        <v>2505</v>
      </c>
      <c r="U73" s="24" t="s">
        <v>304</v>
      </c>
      <c r="V73" s="24" t="str">
        <f>VLOOKUP(G73,'Sheet 1 (2)'!$H$4:$Q$536,10,FALSE)</f>
        <v/>
      </c>
      <c r="W73" s="24" t="str">
        <f t="shared" si="8"/>
        <v/>
      </c>
      <c r="X73" s="24" t="s">
        <v>2506</v>
      </c>
      <c r="Y73" s="24" t="s">
        <v>304</v>
      </c>
      <c r="Z73" s="24" t="str">
        <f>VLOOKUP(G73,'Sheet 1 (2)'!$H$4:$S$536,12,FALSE)</f>
        <v/>
      </c>
      <c r="AA73" s="24" t="str">
        <f t="shared" si="3"/>
        <v/>
      </c>
      <c r="AB73" s="24" t="s">
        <v>304</v>
      </c>
      <c r="AC73" s="24" t="str">
        <f>VLOOKUP(G73,'Sheet 1 (2)'!$H$4:$AF$536,25,FALSE)</f>
        <v/>
      </c>
      <c r="AD73" s="24" t="s">
        <v>429</v>
      </c>
      <c r="AE73" s="24" t="str">
        <f t="shared" si="4"/>
        <v/>
      </c>
      <c r="AF73" s="24" t="s">
        <v>304</v>
      </c>
      <c r="AG73" s="24" t="str">
        <f>VLOOKUP(G73,'Sheet 1 (2)'!$H$4:$AG$536,26,FALSE)</f>
        <v>SI</v>
      </c>
      <c r="AH73" s="24" t="s">
        <v>329</v>
      </c>
      <c r="AI73" s="24" t="s">
        <v>304</v>
      </c>
      <c r="AJ73" s="24" t="str">
        <f>VLOOKUP(G73,'Sheet 1 (2)'!$H$4:$AH$536,27,FALSE)</f>
        <v/>
      </c>
      <c r="AK73" s="24" t="str">
        <f t="shared" si="7"/>
        <v/>
      </c>
      <c r="AL73" s="27">
        <v>1</v>
      </c>
      <c r="AM73" s="27">
        <f t="shared" si="9"/>
        <v>1</v>
      </c>
    </row>
    <row r="74" spans="1:39" ht="15.75" customHeight="1">
      <c r="A74" s="24" t="s">
        <v>2390</v>
      </c>
      <c r="B74" s="24" t="s">
        <v>165</v>
      </c>
      <c r="C74" s="24" t="s">
        <v>2498</v>
      </c>
      <c r="D74" s="24" t="s">
        <v>172</v>
      </c>
      <c r="E74" s="24" t="s">
        <v>2508</v>
      </c>
      <c r="F74" s="24" t="s">
        <v>174</v>
      </c>
      <c r="G74" s="24" t="s">
        <v>2509</v>
      </c>
      <c r="H74" s="24" t="s">
        <v>2510</v>
      </c>
      <c r="I74" s="24" t="s">
        <v>329</v>
      </c>
      <c r="J74" s="24" t="s">
        <v>1249</v>
      </c>
      <c r="K74" s="24" t="s">
        <v>2511</v>
      </c>
      <c r="L74" s="24" t="s">
        <v>304</v>
      </c>
      <c r="M74" s="24" t="str">
        <f>VLOOKUP(G74,'Sheet 1 (2)'!$H$4:$M$536,6,FALSE)</f>
        <v/>
      </c>
      <c r="N74" s="24" t="str">
        <f t="shared" si="0"/>
        <v/>
      </c>
      <c r="O74" s="24"/>
      <c r="P74" s="24" t="s">
        <v>2513</v>
      </c>
      <c r="Q74" s="24" t="s">
        <v>304</v>
      </c>
      <c r="R74" s="24" t="str">
        <f>VLOOKUP(G74,'Sheet 1 (2)'!$H$4:$O$536,8,FALSE)</f>
        <v/>
      </c>
      <c r="S74" s="24" t="str">
        <f t="shared" si="1"/>
        <v/>
      </c>
      <c r="T74" s="24" t="s">
        <v>2514</v>
      </c>
      <c r="U74" s="24" t="s">
        <v>304</v>
      </c>
      <c r="V74" s="24" t="str">
        <f>VLOOKUP(G74,'Sheet 1 (2)'!$H$4:$Q$536,10,FALSE)</f>
        <v/>
      </c>
      <c r="W74" s="24" t="str">
        <f t="shared" si="8"/>
        <v/>
      </c>
      <c r="X74" s="24" t="s">
        <v>2515</v>
      </c>
      <c r="Y74" s="24" t="s">
        <v>304</v>
      </c>
      <c r="Z74" s="24" t="str">
        <f>VLOOKUP(G74,'Sheet 1 (2)'!$H$4:$S$536,12,FALSE)</f>
        <v/>
      </c>
      <c r="AA74" s="24" t="str">
        <f t="shared" si="3"/>
        <v/>
      </c>
      <c r="AB74" s="24" t="s">
        <v>304</v>
      </c>
      <c r="AC74" s="24" t="str">
        <f>VLOOKUP(G74,'Sheet 1 (2)'!$H$4:$AF$536,25,FALSE)</f>
        <v/>
      </c>
      <c r="AD74" s="24" t="s">
        <v>863</v>
      </c>
      <c r="AE74" s="24" t="str">
        <f t="shared" si="4"/>
        <v/>
      </c>
      <c r="AF74" s="24" t="s">
        <v>304</v>
      </c>
      <c r="AG74" s="24" t="str">
        <f>VLOOKUP(G74,'Sheet 1 (2)'!$H$4:$AG$536,26,FALSE)</f>
        <v>SI</v>
      </c>
      <c r="AH74" s="24" t="s">
        <v>329</v>
      </c>
      <c r="AI74" s="24" t="s">
        <v>304</v>
      </c>
      <c r="AJ74" s="24" t="str">
        <f>VLOOKUP(G74,'Sheet 1 (2)'!$H$4:$AH$536,27,FALSE)</f>
        <v/>
      </c>
      <c r="AK74" s="24" t="str">
        <f t="shared" si="7"/>
        <v/>
      </c>
      <c r="AL74" s="27">
        <v>1</v>
      </c>
      <c r="AM74" s="27">
        <f t="shared" si="9"/>
        <v>1</v>
      </c>
    </row>
    <row r="75" spans="1:39" ht="15.75" customHeight="1">
      <c r="A75" s="24" t="s">
        <v>2390</v>
      </c>
      <c r="B75" s="24" t="s">
        <v>165</v>
      </c>
      <c r="C75" s="24" t="s">
        <v>2516</v>
      </c>
      <c r="D75" s="24" t="s">
        <v>175</v>
      </c>
      <c r="E75" s="24" t="s">
        <v>2517</v>
      </c>
      <c r="F75" s="24" t="s">
        <v>176</v>
      </c>
      <c r="G75" s="24" t="s">
        <v>2518</v>
      </c>
      <c r="H75" s="24" t="s">
        <v>2519</v>
      </c>
      <c r="I75" s="24" t="s">
        <v>329</v>
      </c>
      <c r="J75" s="24" t="s">
        <v>1234</v>
      </c>
      <c r="K75" s="24" t="s">
        <v>2520</v>
      </c>
      <c r="L75" s="24" t="s">
        <v>304</v>
      </c>
      <c r="M75" s="24" t="str">
        <f>VLOOKUP(G75,'Sheet 1 (2)'!$H$4:$M$536,6,FALSE)</f>
        <v>Hospital e institutos
10 % adicional al número de mujeres con diagnóstico presuntivo de cáncer de mama atendidos de acuerdo a la capacidad resolutiva durante el año anterior; por referencia y/o demanda, debidamente registrados.</v>
      </c>
      <c r="N75" s="24" t="str">
        <f t="shared" si="0"/>
        <v>Hospital e institutos
10 % adicional al número de mujeres con diagnóstico presuntivo de cáncer de mama atendidos de acuerdo a la capacidad resolutiva durante el año anterior; por referencia y/o demanda, debidamente registrados.</v>
      </c>
      <c r="O75" s="24"/>
      <c r="P75" s="24" t="s">
        <v>2522</v>
      </c>
      <c r="Q75" s="24" t="s">
        <v>304</v>
      </c>
      <c r="R75" s="24" t="str">
        <f>VLOOKUP(G75,'Sheet 1 (2)'!$H$4:$O$536,8,FALSE)</f>
        <v/>
      </c>
      <c r="S75" s="24" t="str">
        <f t="shared" si="1"/>
        <v/>
      </c>
      <c r="T75" s="24" t="s">
        <v>2523</v>
      </c>
      <c r="U75" s="24" t="s">
        <v>304</v>
      </c>
      <c r="V75" s="24" t="str">
        <f>VLOOKUP(G75,'Sheet 1 (2)'!$H$4:$Q$536,10,FALSE)</f>
        <v/>
      </c>
      <c r="W75" s="24" t="str">
        <f t="shared" si="8"/>
        <v/>
      </c>
      <c r="X75" s="24" t="s">
        <v>2524</v>
      </c>
      <c r="Y75" s="24" t="s">
        <v>304</v>
      </c>
      <c r="Z75" s="24" t="str">
        <f>VLOOKUP(G75,'Sheet 1 (2)'!$H$4:$S$536,12,FALSE)</f>
        <v/>
      </c>
      <c r="AA75" s="24" t="str">
        <f t="shared" si="3"/>
        <v/>
      </c>
      <c r="AB75" s="24" t="s">
        <v>304</v>
      </c>
      <c r="AC75" s="24" t="str">
        <f>VLOOKUP(G75,'Sheet 1 (2)'!$H$4:$AF$536,25,FALSE)</f>
        <v/>
      </c>
      <c r="AD75" s="24" t="s">
        <v>429</v>
      </c>
      <c r="AE75" s="24" t="str">
        <f t="shared" si="4"/>
        <v/>
      </c>
      <c r="AF75" s="24" t="s">
        <v>304</v>
      </c>
      <c r="AG75" s="24" t="str">
        <f>VLOOKUP(G75,'Sheet 1 (2)'!$H$4:$AG$536,26,FALSE)</f>
        <v>SI</v>
      </c>
      <c r="AH75" s="24" t="s">
        <v>329</v>
      </c>
      <c r="AI75" s="24" t="s">
        <v>304</v>
      </c>
      <c r="AJ75" s="24" t="str">
        <f>VLOOKUP(G75,'Sheet 1 (2)'!$H$4:$AH$536,27,FALSE)</f>
        <v/>
      </c>
      <c r="AK75" s="24" t="str">
        <f t="shared" si="7"/>
        <v/>
      </c>
      <c r="AL75" s="27">
        <v>1</v>
      </c>
      <c r="AM75" s="27">
        <f t="shared" si="9"/>
        <v>1</v>
      </c>
    </row>
    <row r="76" spans="1:39" ht="15.75" customHeight="1">
      <c r="A76" s="24" t="s">
        <v>2390</v>
      </c>
      <c r="B76" s="24" t="s">
        <v>165</v>
      </c>
      <c r="C76" s="24" t="s">
        <v>2516</v>
      </c>
      <c r="D76" s="24" t="s">
        <v>175</v>
      </c>
      <c r="E76" s="24" t="s">
        <v>2526</v>
      </c>
      <c r="F76" s="24" t="s">
        <v>177</v>
      </c>
      <c r="G76" s="24" t="s">
        <v>2527</v>
      </c>
      <c r="H76" s="24" t="s">
        <v>2528</v>
      </c>
      <c r="I76" s="24" t="s">
        <v>329</v>
      </c>
      <c r="J76" s="24" t="s">
        <v>1249</v>
      </c>
      <c r="K76" s="24" t="s">
        <v>2529</v>
      </c>
      <c r="L76" s="24" t="s">
        <v>304</v>
      </c>
      <c r="M76" s="24" t="str">
        <f>VLOOKUP(G76,'Sheet 1 (2)'!$H$4:$M$536,6,FALSE)</f>
        <v/>
      </c>
      <c r="N76" s="24" t="str">
        <f t="shared" si="0"/>
        <v/>
      </c>
      <c r="O76" s="24"/>
      <c r="P76" s="24" t="s">
        <v>2531</v>
      </c>
      <c r="Q76" s="24" t="s">
        <v>304</v>
      </c>
      <c r="R76" s="24" t="str">
        <f>VLOOKUP(G76,'Sheet 1 (2)'!$H$4:$O$536,8,FALSE)</f>
        <v/>
      </c>
      <c r="S76" s="24" t="str">
        <f t="shared" si="1"/>
        <v/>
      </c>
      <c r="T76" s="24" t="s">
        <v>2532</v>
      </c>
      <c r="U76" s="24" t="s">
        <v>304</v>
      </c>
      <c r="V76" s="24" t="str">
        <f>VLOOKUP(G76,'Sheet 1 (2)'!$H$4:$Q$536,10,FALSE)</f>
        <v/>
      </c>
      <c r="W76" s="24" t="str">
        <f t="shared" si="8"/>
        <v/>
      </c>
      <c r="X76" s="24" t="s">
        <v>2515</v>
      </c>
      <c r="Y76" s="24" t="s">
        <v>304</v>
      </c>
      <c r="Z76" s="24" t="str">
        <f>VLOOKUP(G76,'Sheet 1 (2)'!$H$4:$S$536,12,FALSE)</f>
        <v/>
      </c>
      <c r="AA76" s="24" t="str">
        <f t="shared" si="3"/>
        <v/>
      </c>
      <c r="AB76" s="24" t="s">
        <v>304</v>
      </c>
      <c r="AC76" s="24" t="str">
        <f>VLOOKUP(G76,'Sheet 1 (2)'!$H$4:$AF$536,25,FALSE)</f>
        <v/>
      </c>
      <c r="AD76" s="24" t="s">
        <v>863</v>
      </c>
      <c r="AE76" s="24" t="str">
        <f t="shared" si="4"/>
        <v/>
      </c>
      <c r="AF76" s="24" t="s">
        <v>304</v>
      </c>
      <c r="AG76" s="24" t="str">
        <f>VLOOKUP(G76,'Sheet 1 (2)'!$H$4:$AG$536,26,FALSE)</f>
        <v>SI</v>
      </c>
      <c r="AH76" s="24" t="s">
        <v>329</v>
      </c>
      <c r="AI76" s="24" t="s">
        <v>304</v>
      </c>
      <c r="AJ76" s="24" t="str">
        <f>VLOOKUP(G76,'Sheet 1 (2)'!$H$4:$AH$536,27,FALSE)</f>
        <v/>
      </c>
      <c r="AK76" s="24" t="str">
        <f t="shared" si="7"/>
        <v/>
      </c>
      <c r="AL76" s="27">
        <v>1</v>
      </c>
      <c r="AM76" s="27">
        <f t="shared" si="9"/>
        <v>1</v>
      </c>
    </row>
    <row r="77" spans="1:39" ht="15.75" customHeight="1">
      <c r="A77" s="24" t="s">
        <v>2390</v>
      </c>
      <c r="B77" s="24" t="s">
        <v>165</v>
      </c>
      <c r="C77" s="24" t="s">
        <v>2533</v>
      </c>
      <c r="D77" s="24" t="s">
        <v>178</v>
      </c>
      <c r="E77" s="24" t="s">
        <v>2534</v>
      </c>
      <c r="F77" s="24" t="s">
        <v>179</v>
      </c>
      <c r="G77" s="24" t="s">
        <v>2535</v>
      </c>
      <c r="H77" s="24" t="s">
        <v>2536</v>
      </c>
      <c r="I77" s="24" t="s">
        <v>329</v>
      </c>
      <c r="J77" s="24" t="s">
        <v>1234</v>
      </c>
      <c r="K77" s="24" t="s">
        <v>2537</v>
      </c>
      <c r="L77" s="24" t="s">
        <v>304</v>
      </c>
      <c r="M77" s="24" t="str">
        <f>VLOOKUP(G77,'Sheet 1 (2)'!$H$4:$M$536,6,FALSE)</f>
        <v/>
      </c>
      <c r="N77" s="24" t="str">
        <f t="shared" si="0"/>
        <v/>
      </c>
      <c r="O77" s="24"/>
      <c r="P77" s="24" t="s">
        <v>2539</v>
      </c>
      <c r="Q77" s="24" t="s">
        <v>304</v>
      </c>
      <c r="R77" s="24" t="str">
        <f>VLOOKUP(G77,'Sheet 1 (2)'!$H$4:$O$536,8,FALSE)</f>
        <v/>
      </c>
      <c r="S77" s="24" t="str">
        <f t="shared" si="1"/>
        <v/>
      </c>
      <c r="T77" s="24" t="s">
        <v>2540</v>
      </c>
      <c r="U77" s="24" t="s">
        <v>304</v>
      </c>
      <c r="V77" s="24" t="str">
        <f>VLOOKUP(G77,'Sheet 1 (2)'!$H$4:$Q$536,10,FALSE)</f>
        <v/>
      </c>
      <c r="W77" s="24" t="str">
        <f t="shared" si="8"/>
        <v/>
      </c>
      <c r="X77" s="24" t="s">
        <v>2541</v>
      </c>
      <c r="Y77" s="24" t="s">
        <v>304</v>
      </c>
      <c r="Z77" s="24" t="str">
        <f>VLOOKUP(G77,'Sheet 1 (2)'!$H$4:$S$536,12,FALSE)</f>
        <v/>
      </c>
      <c r="AA77" s="24" t="str">
        <f t="shared" si="3"/>
        <v/>
      </c>
      <c r="AB77" s="24" t="s">
        <v>304</v>
      </c>
      <c r="AC77" s="24" t="str">
        <f>VLOOKUP(G77,'Sheet 1 (2)'!$H$4:$AF$536,25,FALSE)</f>
        <v/>
      </c>
      <c r="AD77" s="24" t="s">
        <v>429</v>
      </c>
      <c r="AE77" s="24" t="str">
        <f t="shared" si="4"/>
        <v/>
      </c>
      <c r="AF77" s="24" t="s">
        <v>304</v>
      </c>
      <c r="AG77" s="24" t="str">
        <f>VLOOKUP(G77,'Sheet 1 (2)'!$H$4:$AG$536,26,FALSE)</f>
        <v>SI</v>
      </c>
      <c r="AH77" s="24" t="s">
        <v>329</v>
      </c>
      <c r="AI77" s="24" t="s">
        <v>304</v>
      </c>
      <c r="AJ77" s="24" t="str">
        <f>VLOOKUP(G77,'Sheet 1 (2)'!$H$4:$AH$536,27,FALSE)</f>
        <v/>
      </c>
      <c r="AK77" s="24" t="str">
        <f t="shared" si="7"/>
        <v/>
      </c>
      <c r="AL77" s="27">
        <v>1</v>
      </c>
      <c r="AM77" s="27">
        <f t="shared" si="9"/>
        <v>1</v>
      </c>
    </row>
    <row r="78" spans="1:39" ht="15.75" customHeight="1">
      <c r="A78" s="24" t="s">
        <v>2390</v>
      </c>
      <c r="B78" s="24" t="s">
        <v>165</v>
      </c>
      <c r="C78" s="24" t="s">
        <v>2533</v>
      </c>
      <c r="D78" s="24" t="s">
        <v>178</v>
      </c>
      <c r="E78" s="24" t="s">
        <v>2543</v>
      </c>
      <c r="F78" s="24" t="s">
        <v>180</v>
      </c>
      <c r="G78" s="24" t="s">
        <v>2544</v>
      </c>
      <c r="H78" s="24" t="s">
        <v>2545</v>
      </c>
      <c r="I78" s="24" t="s">
        <v>329</v>
      </c>
      <c r="J78" s="24" t="s">
        <v>1249</v>
      </c>
      <c r="K78" s="24" t="s">
        <v>2546</v>
      </c>
      <c r="L78" s="24" t="s">
        <v>304</v>
      </c>
      <c r="M78" s="24" t="str">
        <f>VLOOKUP(G78,'Sheet 1 (2)'!$H$4:$M$536,6,FALSE)</f>
        <v/>
      </c>
      <c r="N78" s="24" t="str">
        <f t="shared" si="0"/>
        <v/>
      </c>
      <c r="O78" s="24"/>
      <c r="P78" s="24" t="s">
        <v>2539</v>
      </c>
      <c r="Q78" s="24" t="s">
        <v>304</v>
      </c>
      <c r="R78" s="24" t="str">
        <f>VLOOKUP(G78,'Sheet 1 (2)'!$H$4:$O$536,8,FALSE)</f>
        <v/>
      </c>
      <c r="S78" s="24" t="str">
        <f t="shared" si="1"/>
        <v/>
      </c>
      <c r="T78" s="24" t="s">
        <v>2548</v>
      </c>
      <c r="U78" s="24" t="s">
        <v>304</v>
      </c>
      <c r="V78" s="24" t="str">
        <f>VLOOKUP(G78,'Sheet 1 (2)'!$H$4:$Q$536,10,FALSE)</f>
        <v/>
      </c>
      <c r="W78" s="24" t="str">
        <f t="shared" si="8"/>
        <v/>
      </c>
      <c r="X78" s="24" t="s">
        <v>2515</v>
      </c>
      <c r="Y78" s="24" t="s">
        <v>304</v>
      </c>
      <c r="Z78" s="24" t="str">
        <f>VLOOKUP(G78,'Sheet 1 (2)'!$H$4:$S$536,12,FALSE)</f>
        <v/>
      </c>
      <c r="AA78" s="24" t="str">
        <f t="shared" si="3"/>
        <v/>
      </c>
      <c r="AB78" s="24" t="s">
        <v>304</v>
      </c>
      <c r="AC78" s="24" t="str">
        <f>VLOOKUP(G78,'Sheet 1 (2)'!$H$4:$AF$536,25,FALSE)</f>
        <v/>
      </c>
      <c r="AD78" s="24" t="s">
        <v>863</v>
      </c>
      <c r="AE78" s="24" t="str">
        <f t="shared" si="4"/>
        <v/>
      </c>
      <c r="AF78" s="24" t="s">
        <v>304</v>
      </c>
      <c r="AG78" s="24" t="str">
        <f>VLOOKUP(G78,'Sheet 1 (2)'!$H$4:$AG$536,26,FALSE)</f>
        <v>SI</v>
      </c>
      <c r="AH78" s="24" t="s">
        <v>329</v>
      </c>
      <c r="AI78" s="24" t="s">
        <v>304</v>
      </c>
      <c r="AJ78" s="24" t="str">
        <f>VLOOKUP(G78,'Sheet 1 (2)'!$H$4:$AH$536,27,FALSE)</f>
        <v/>
      </c>
      <c r="AK78" s="24" t="str">
        <f t="shared" si="7"/>
        <v/>
      </c>
      <c r="AL78" s="27">
        <v>1</v>
      </c>
      <c r="AM78" s="27">
        <f t="shared" si="9"/>
        <v>1</v>
      </c>
    </row>
    <row r="79" spans="1:39" ht="15.75" customHeight="1">
      <c r="A79" s="24" t="s">
        <v>2390</v>
      </c>
      <c r="B79" s="24" t="s">
        <v>165</v>
      </c>
      <c r="C79" s="24" t="s">
        <v>2550</v>
      </c>
      <c r="D79" s="24" t="s">
        <v>181</v>
      </c>
      <c r="E79" s="24" t="s">
        <v>2551</v>
      </c>
      <c r="F79" s="24" t="s">
        <v>182</v>
      </c>
      <c r="G79" s="24" t="s">
        <v>2552</v>
      </c>
      <c r="H79" s="24" t="s">
        <v>2553</v>
      </c>
      <c r="I79" s="24" t="s">
        <v>329</v>
      </c>
      <c r="J79" s="24" t="s">
        <v>1234</v>
      </c>
      <c r="K79" s="24" t="s">
        <v>2554</v>
      </c>
      <c r="L79" s="24" t="s">
        <v>304</v>
      </c>
      <c r="M79" s="24" t="str">
        <f>VLOOKUP(G79,'Sheet 1 (2)'!$H$4:$M$536,6,FALSE)</f>
        <v/>
      </c>
      <c r="N79" s="24" t="str">
        <f t="shared" si="0"/>
        <v/>
      </c>
      <c r="O79" s="24"/>
      <c r="P79" s="24" t="s">
        <v>2556</v>
      </c>
      <c r="Q79" s="24" t="s">
        <v>304</v>
      </c>
      <c r="R79" s="24" t="str">
        <f>VLOOKUP(G79,'Sheet 1 (2)'!$H$4:$O$536,8,FALSE)</f>
        <v/>
      </c>
      <c r="S79" s="24" t="str">
        <f t="shared" si="1"/>
        <v/>
      </c>
      <c r="T79" s="24" t="s">
        <v>2557</v>
      </c>
      <c r="U79" s="24" t="s">
        <v>304</v>
      </c>
      <c r="V79" s="24" t="str">
        <f>VLOOKUP(G79,'Sheet 1 (2)'!$H$4:$Q$536,10,FALSE)</f>
        <v/>
      </c>
      <c r="W79" s="24" t="str">
        <f t="shared" si="8"/>
        <v/>
      </c>
      <c r="X79" s="24" t="s">
        <v>2558</v>
      </c>
      <c r="Y79" s="24" t="s">
        <v>304</v>
      </c>
      <c r="Z79" s="24" t="str">
        <f>VLOOKUP(G79,'Sheet 1 (2)'!$H$4:$S$536,12,FALSE)</f>
        <v/>
      </c>
      <c r="AA79" s="24" t="str">
        <f t="shared" si="3"/>
        <v/>
      </c>
      <c r="AB79" s="24" t="s">
        <v>304</v>
      </c>
      <c r="AC79" s="24" t="str">
        <f>VLOOKUP(G79,'Sheet 1 (2)'!$H$4:$AF$536,25,FALSE)</f>
        <v/>
      </c>
      <c r="AD79" s="24" t="s">
        <v>429</v>
      </c>
      <c r="AE79" s="24" t="str">
        <f t="shared" si="4"/>
        <v/>
      </c>
      <c r="AF79" s="24" t="s">
        <v>304</v>
      </c>
      <c r="AG79" s="24" t="str">
        <f>VLOOKUP(G79,'Sheet 1 (2)'!$H$4:$AG$536,26,FALSE)</f>
        <v>SI</v>
      </c>
      <c r="AH79" s="24" t="s">
        <v>329</v>
      </c>
      <c r="AI79" s="24" t="s">
        <v>304</v>
      </c>
      <c r="AJ79" s="24" t="str">
        <f>VLOOKUP(G79,'Sheet 1 (2)'!$H$4:$AH$536,27,FALSE)</f>
        <v/>
      </c>
      <c r="AK79" s="24" t="str">
        <f t="shared" si="7"/>
        <v/>
      </c>
      <c r="AL79" s="27">
        <v>1</v>
      </c>
      <c r="AM79" s="27">
        <f t="shared" si="9"/>
        <v>1</v>
      </c>
    </row>
    <row r="80" spans="1:39" ht="15.75" customHeight="1">
      <c r="A80" s="24" t="s">
        <v>2390</v>
      </c>
      <c r="B80" s="24" t="s">
        <v>165</v>
      </c>
      <c r="C80" s="24" t="s">
        <v>2550</v>
      </c>
      <c r="D80" s="24" t="s">
        <v>181</v>
      </c>
      <c r="E80" s="24" t="s">
        <v>2560</v>
      </c>
      <c r="F80" s="24" t="s">
        <v>183</v>
      </c>
      <c r="G80" s="24" t="s">
        <v>2561</v>
      </c>
      <c r="H80" s="24" t="s">
        <v>2562</v>
      </c>
      <c r="I80" s="24" t="s">
        <v>329</v>
      </c>
      <c r="J80" s="24" t="s">
        <v>1249</v>
      </c>
      <c r="K80" s="24" t="s">
        <v>2563</v>
      </c>
      <c r="L80" s="24" t="s">
        <v>304</v>
      </c>
      <c r="M80" s="24" t="str">
        <f>VLOOKUP(G80,'Sheet 1 (2)'!$H$4:$M$536,6,FALSE)</f>
        <v>Hospital e institutos
El 10 % adicional al número de varones con diagnóstico definitivo de cáncer de próstata para el estadiaje y/o inicio de tratamiento de cáncer de próstatatendidos de acuerdo a la capacidad resolutiva durante el año anterior; por referencia y/o demanda, debidamente registrados. En cuanto a los casos anormales (sexo opuesto) considerar el 80% del año anterior.</v>
      </c>
      <c r="N80" s="24" t="str">
        <f t="shared" si="0"/>
        <v>Hospital e institutos
El 10 % adicional al número de varones con diagnóstico definitivo de cáncer de próstata para el estadiaje y/o inicio de tratamiento de cáncer de próstatatendidos de acuerdo a la capacidad resolutiva durante el año anterior; por referencia y/o demanda, debidamente registrados. En cuanto a los casos anormales (sexo opuesto) considerar el 80% del año anterior.</v>
      </c>
      <c r="O80" s="24"/>
      <c r="P80" s="24" t="s">
        <v>2565</v>
      </c>
      <c r="Q80" s="24" t="s">
        <v>304</v>
      </c>
      <c r="R80" s="24" t="str">
        <f>VLOOKUP(G80,'Sheet 1 (2)'!$H$4:$O$536,8,FALSE)</f>
        <v/>
      </c>
      <c r="S80" s="24" t="str">
        <f t="shared" si="1"/>
        <v/>
      </c>
      <c r="T80" s="24" t="s">
        <v>2566</v>
      </c>
      <c r="U80" s="24" t="s">
        <v>304</v>
      </c>
      <c r="V80" s="24" t="str">
        <f>VLOOKUP(G80,'Sheet 1 (2)'!$H$4:$Q$536,10,FALSE)</f>
        <v/>
      </c>
      <c r="W80" s="24" t="str">
        <f t="shared" si="8"/>
        <v/>
      </c>
      <c r="X80" s="24" t="s">
        <v>2515</v>
      </c>
      <c r="Y80" s="24" t="s">
        <v>304</v>
      </c>
      <c r="Z80" s="24" t="str">
        <f>VLOOKUP(G80,'Sheet 1 (2)'!$H$4:$S$536,12,FALSE)</f>
        <v/>
      </c>
      <c r="AA80" s="24" t="str">
        <f t="shared" si="3"/>
        <v/>
      </c>
      <c r="AB80" s="24" t="s">
        <v>304</v>
      </c>
      <c r="AC80" s="24" t="str">
        <f>VLOOKUP(G80,'Sheet 1 (2)'!$H$4:$AF$536,25,FALSE)</f>
        <v/>
      </c>
      <c r="AD80" s="24" t="s">
        <v>429</v>
      </c>
      <c r="AE80" s="24" t="str">
        <f t="shared" si="4"/>
        <v/>
      </c>
      <c r="AF80" s="24" t="s">
        <v>304</v>
      </c>
      <c r="AG80" s="24" t="str">
        <f>VLOOKUP(G80,'Sheet 1 (2)'!$H$4:$AG$536,26,FALSE)</f>
        <v>SI</v>
      </c>
      <c r="AH80" s="24" t="s">
        <v>329</v>
      </c>
      <c r="AI80" s="24" t="s">
        <v>304</v>
      </c>
      <c r="AJ80" s="24" t="str">
        <f>VLOOKUP(G80,'Sheet 1 (2)'!$H$4:$AH$536,27,FALSE)</f>
        <v/>
      </c>
      <c r="AK80" s="24" t="str">
        <f t="shared" si="7"/>
        <v/>
      </c>
      <c r="AL80" s="27">
        <v>1</v>
      </c>
      <c r="AM80" s="27">
        <f t="shared" si="9"/>
        <v>1</v>
      </c>
    </row>
    <row r="81" spans="1:39" ht="15.75" customHeight="1">
      <c r="A81" s="24" t="s">
        <v>2390</v>
      </c>
      <c r="B81" s="24" t="s">
        <v>165</v>
      </c>
      <c r="C81" s="24" t="s">
        <v>2568</v>
      </c>
      <c r="D81" s="24" t="s">
        <v>184</v>
      </c>
      <c r="E81" s="24" t="s">
        <v>2569</v>
      </c>
      <c r="F81" s="24" t="s">
        <v>185</v>
      </c>
      <c r="G81" s="24" t="s">
        <v>2570</v>
      </c>
      <c r="H81" s="24" t="s">
        <v>2571</v>
      </c>
      <c r="I81" s="24" t="s">
        <v>329</v>
      </c>
      <c r="J81" s="24" t="s">
        <v>1234</v>
      </c>
      <c r="K81" s="24" t="s">
        <v>2572</v>
      </c>
      <c r="L81" s="24" t="s">
        <v>304</v>
      </c>
      <c r="M81" s="24" t="str">
        <f>VLOOKUP(G81,'Sheet 1 (2)'!$H$4:$M$536,6,FALSE)</f>
        <v/>
      </c>
      <c r="N81" s="24" t="str">
        <f t="shared" si="0"/>
        <v/>
      </c>
      <c r="O81" s="24"/>
      <c r="P81" s="24" t="s">
        <v>2539</v>
      </c>
      <c r="Q81" s="24" t="s">
        <v>304</v>
      </c>
      <c r="R81" s="24" t="str">
        <f>VLOOKUP(G81,'Sheet 1 (2)'!$H$4:$O$536,8,FALSE)</f>
        <v/>
      </c>
      <c r="S81" s="24" t="str">
        <f t="shared" si="1"/>
        <v/>
      </c>
      <c r="T81" s="24" t="s">
        <v>2574</v>
      </c>
      <c r="U81" s="24" t="s">
        <v>304</v>
      </c>
      <c r="V81" s="24" t="str">
        <f>VLOOKUP(G81,'Sheet 1 (2)'!$H$4:$Q$536,10,FALSE)</f>
        <v/>
      </c>
      <c r="W81" s="24" t="str">
        <f t="shared" si="8"/>
        <v/>
      </c>
      <c r="X81" s="24" t="s">
        <v>2575</v>
      </c>
      <c r="Y81" s="24" t="s">
        <v>304</v>
      </c>
      <c r="Z81" s="24" t="str">
        <f>VLOOKUP(G81,'Sheet 1 (2)'!$H$4:$S$536,12,FALSE)</f>
        <v/>
      </c>
      <c r="AA81" s="24" t="str">
        <f t="shared" si="3"/>
        <v/>
      </c>
      <c r="AB81" s="24" t="s">
        <v>304</v>
      </c>
      <c r="AC81" s="24" t="str">
        <f>VLOOKUP(G81,'Sheet 1 (2)'!$H$4:$AF$536,25,FALSE)</f>
        <v/>
      </c>
      <c r="AD81" s="24" t="s">
        <v>429</v>
      </c>
      <c r="AE81" s="24" t="str">
        <f t="shared" si="4"/>
        <v/>
      </c>
      <c r="AF81" s="24" t="s">
        <v>304</v>
      </c>
      <c r="AG81" s="24" t="str">
        <f>VLOOKUP(G81,'Sheet 1 (2)'!$H$4:$AG$536,26,FALSE)</f>
        <v>SI</v>
      </c>
      <c r="AH81" s="24" t="s">
        <v>329</v>
      </c>
      <c r="AI81" s="24" t="s">
        <v>304</v>
      </c>
      <c r="AJ81" s="24" t="str">
        <f>VLOOKUP(G81,'Sheet 1 (2)'!$H$4:$AH$536,27,FALSE)</f>
        <v/>
      </c>
      <c r="AK81" s="24" t="str">
        <f t="shared" si="7"/>
        <v/>
      </c>
      <c r="AL81" s="27">
        <v>1</v>
      </c>
      <c r="AM81" s="27">
        <f t="shared" si="9"/>
        <v>1</v>
      </c>
    </row>
    <row r="82" spans="1:39" ht="15.75" customHeight="1">
      <c r="A82" s="24" t="s">
        <v>2390</v>
      </c>
      <c r="B82" s="24" t="s">
        <v>165</v>
      </c>
      <c r="C82" s="24" t="s">
        <v>2568</v>
      </c>
      <c r="D82" s="24" t="s">
        <v>184</v>
      </c>
      <c r="E82" s="24" t="s">
        <v>2577</v>
      </c>
      <c r="F82" s="24" t="s">
        <v>186</v>
      </c>
      <c r="G82" s="24" t="s">
        <v>2578</v>
      </c>
      <c r="H82" s="24" t="s">
        <v>2579</v>
      </c>
      <c r="I82" s="24" t="s">
        <v>329</v>
      </c>
      <c r="J82" s="24" t="s">
        <v>1249</v>
      </c>
      <c r="K82" s="24" t="s">
        <v>2580</v>
      </c>
      <c r="L82" s="24" t="s">
        <v>304</v>
      </c>
      <c r="M82" s="24" t="str">
        <f>VLOOKUP(G82,'Sheet 1 (2)'!$H$4:$M$536,6,FALSE)</f>
        <v/>
      </c>
      <c r="N82" s="24" t="str">
        <f t="shared" si="0"/>
        <v/>
      </c>
      <c r="O82" s="24"/>
      <c r="P82" s="24" t="s">
        <v>2565</v>
      </c>
      <c r="Q82" s="24" t="s">
        <v>304</v>
      </c>
      <c r="R82" s="24" t="str">
        <f>VLOOKUP(G82,'Sheet 1 (2)'!$H$4:$O$536,8,FALSE)</f>
        <v/>
      </c>
      <c r="S82" s="24" t="str">
        <f t="shared" si="1"/>
        <v/>
      </c>
      <c r="T82" s="24" t="s">
        <v>2582</v>
      </c>
      <c r="U82" s="24" t="s">
        <v>304</v>
      </c>
      <c r="V82" s="24" t="str">
        <f>VLOOKUP(G82,'Sheet 1 (2)'!$H$4:$Q$536,10,FALSE)</f>
        <v/>
      </c>
      <c r="W82" s="24" t="str">
        <f t="shared" si="8"/>
        <v/>
      </c>
      <c r="X82" s="24" t="s">
        <v>2515</v>
      </c>
      <c r="Y82" s="24" t="s">
        <v>304</v>
      </c>
      <c r="Z82" s="24" t="str">
        <f>VLOOKUP(G82,'Sheet 1 (2)'!$H$4:$S$536,12,FALSE)</f>
        <v/>
      </c>
      <c r="AA82" s="24" t="str">
        <f t="shared" si="3"/>
        <v/>
      </c>
      <c r="AB82" s="24" t="s">
        <v>304</v>
      </c>
      <c r="AC82" s="24" t="str">
        <f>VLOOKUP(G82,'Sheet 1 (2)'!$H$4:$AF$536,25,FALSE)</f>
        <v/>
      </c>
      <c r="AD82" s="24" t="s">
        <v>863</v>
      </c>
      <c r="AE82" s="24" t="str">
        <f t="shared" si="4"/>
        <v/>
      </c>
      <c r="AF82" s="24" t="s">
        <v>304</v>
      </c>
      <c r="AG82" s="24" t="str">
        <f>VLOOKUP(G82,'Sheet 1 (2)'!$H$4:$AG$536,26,FALSE)</f>
        <v>SI</v>
      </c>
      <c r="AH82" s="24" t="s">
        <v>329</v>
      </c>
      <c r="AI82" s="24" t="s">
        <v>304</v>
      </c>
      <c r="AJ82" s="24" t="str">
        <f>VLOOKUP(G82,'Sheet 1 (2)'!$H$4:$AH$536,27,FALSE)</f>
        <v/>
      </c>
      <c r="AK82" s="24" t="str">
        <f t="shared" si="7"/>
        <v/>
      </c>
      <c r="AL82" s="27">
        <v>1</v>
      </c>
      <c r="AM82" s="27">
        <f t="shared" si="9"/>
        <v>1</v>
      </c>
    </row>
    <row r="83" spans="1:39" ht="15.75" customHeight="1">
      <c r="A83" s="24" t="s">
        <v>2390</v>
      </c>
      <c r="B83" s="24" t="s">
        <v>165</v>
      </c>
      <c r="C83" s="24" t="s">
        <v>2583</v>
      </c>
      <c r="D83" s="24" t="s">
        <v>187</v>
      </c>
      <c r="E83" s="24" t="s">
        <v>2584</v>
      </c>
      <c r="F83" s="24" t="s">
        <v>188</v>
      </c>
      <c r="G83" s="24" t="s">
        <v>2585</v>
      </c>
      <c r="H83" s="24" t="s">
        <v>2586</v>
      </c>
      <c r="I83" s="24" t="s">
        <v>329</v>
      </c>
      <c r="J83" s="24" t="s">
        <v>1234</v>
      </c>
      <c r="K83" s="24" t="s">
        <v>2587</v>
      </c>
      <c r="L83" s="24" t="s">
        <v>304</v>
      </c>
      <c r="M83" s="24" t="str">
        <f>VLOOKUP(G83,'Sheet 1 (2)'!$H$4:$M$536,6,FALSE)</f>
        <v/>
      </c>
      <c r="N83" s="24" t="str">
        <f t="shared" si="0"/>
        <v/>
      </c>
      <c r="O83" s="24"/>
      <c r="P83" s="24" t="s">
        <v>2589</v>
      </c>
      <c r="Q83" s="24" t="s">
        <v>304</v>
      </c>
      <c r="R83" s="24" t="str">
        <f>VLOOKUP(G83,'Sheet 1 (2)'!$H$4:$O$536,8,FALSE)</f>
        <v/>
      </c>
      <c r="S83" s="24" t="str">
        <f t="shared" si="1"/>
        <v/>
      </c>
      <c r="T83" s="24" t="s">
        <v>2590</v>
      </c>
      <c r="U83" s="24" t="s">
        <v>304</v>
      </c>
      <c r="V83" s="24" t="str">
        <f>VLOOKUP(G83,'Sheet 1 (2)'!$H$4:$Q$536,10,FALSE)</f>
        <v/>
      </c>
      <c r="W83" s="24" t="str">
        <f t="shared" si="8"/>
        <v/>
      </c>
      <c r="X83" s="24" t="s">
        <v>2591</v>
      </c>
      <c r="Y83" s="24" t="s">
        <v>304</v>
      </c>
      <c r="Z83" s="24" t="str">
        <f>VLOOKUP(G83,'Sheet 1 (2)'!$H$4:$S$536,12,FALSE)</f>
        <v/>
      </c>
      <c r="AA83" s="24" t="str">
        <f t="shared" si="3"/>
        <v/>
      </c>
      <c r="AB83" s="24" t="s">
        <v>304</v>
      </c>
      <c r="AC83" s="24" t="str">
        <f>VLOOKUP(G83,'Sheet 1 (2)'!$H$4:$AF$536,25,FALSE)</f>
        <v/>
      </c>
      <c r="AD83" s="24" t="s">
        <v>429</v>
      </c>
      <c r="AE83" s="24" t="str">
        <f t="shared" si="4"/>
        <v/>
      </c>
      <c r="AF83" s="24" t="s">
        <v>304</v>
      </c>
      <c r="AG83" s="24" t="str">
        <f>VLOOKUP(G83,'Sheet 1 (2)'!$H$4:$AG$536,26,FALSE)</f>
        <v>SI</v>
      </c>
      <c r="AH83" s="24" t="s">
        <v>329</v>
      </c>
      <c r="AI83" s="24" t="s">
        <v>304</v>
      </c>
      <c r="AJ83" s="24" t="str">
        <f>VLOOKUP(G83,'Sheet 1 (2)'!$H$4:$AH$536,27,FALSE)</f>
        <v/>
      </c>
      <c r="AK83" s="24" t="str">
        <f t="shared" si="7"/>
        <v/>
      </c>
      <c r="AL83" s="27">
        <v>1</v>
      </c>
      <c r="AM83" s="27">
        <f t="shared" si="9"/>
        <v>1</v>
      </c>
    </row>
    <row r="84" spans="1:39" ht="15.75" customHeight="1">
      <c r="A84" s="24" t="s">
        <v>2390</v>
      </c>
      <c r="B84" s="24" t="s">
        <v>165</v>
      </c>
      <c r="C84" s="24" t="s">
        <v>2583</v>
      </c>
      <c r="D84" s="24" t="s">
        <v>187</v>
      </c>
      <c r="E84" s="24" t="s">
        <v>2594</v>
      </c>
      <c r="F84" s="24" t="s">
        <v>189</v>
      </c>
      <c r="G84" s="24" t="s">
        <v>2595</v>
      </c>
      <c r="H84" s="24" t="s">
        <v>2596</v>
      </c>
      <c r="I84" s="24" t="s">
        <v>329</v>
      </c>
      <c r="J84" s="24" t="s">
        <v>1249</v>
      </c>
      <c r="K84" s="24" t="s">
        <v>2597</v>
      </c>
      <c r="L84" s="24" t="s">
        <v>304</v>
      </c>
      <c r="M84" s="24" t="str">
        <f>VLOOKUP(G84,'Sheet 1 (2)'!$H$4:$M$536,6,FALSE)</f>
        <v/>
      </c>
      <c r="N84" s="24" t="str">
        <f t="shared" si="0"/>
        <v/>
      </c>
      <c r="O84" s="24"/>
      <c r="P84" s="24" t="s">
        <v>2565</v>
      </c>
      <c r="Q84" s="24" t="s">
        <v>304</v>
      </c>
      <c r="R84" s="24" t="str">
        <f>VLOOKUP(G84,'Sheet 1 (2)'!$H$4:$O$536,8,FALSE)</f>
        <v/>
      </c>
      <c r="S84" s="24" t="str">
        <f t="shared" si="1"/>
        <v/>
      </c>
      <c r="T84" s="24" t="s">
        <v>2599</v>
      </c>
      <c r="U84" s="24" t="s">
        <v>304</v>
      </c>
      <c r="V84" s="24" t="str">
        <f>VLOOKUP(G84,'Sheet 1 (2)'!$H$4:$Q$536,10,FALSE)</f>
        <v/>
      </c>
      <c r="W84" s="24" t="str">
        <f t="shared" si="8"/>
        <v/>
      </c>
      <c r="X84" s="24" t="s">
        <v>2515</v>
      </c>
      <c r="Y84" s="24" t="s">
        <v>304</v>
      </c>
      <c r="Z84" s="24" t="str">
        <f>VLOOKUP(G84,'Sheet 1 (2)'!$H$4:$S$536,12,FALSE)</f>
        <v/>
      </c>
      <c r="AA84" s="24" t="str">
        <f t="shared" si="3"/>
        <v/>
      </c>
      <c r="AB84" s="24" t="s">
        <v>304</v>
      </c>
      <c r="AC84" s="24" t="str">
        <f>VLOOKUP(G84,'Sheet 1 (2)'!$H$4:$AF$536,25,FALSE)</f>
        <v/>
      </c>
      <c r="AD84" s="24" t="s">
        <v>863</v>
      </c>
      <c r="AE84" s="24" t="str">
        <f t="shared" si="4"/>
        <v/>
      </c>
      <c r="AF84" s="24" t="s">
        <v>304</v>
      </c>
      <c r="AG84" s="24" t="str">
        <f>VLOOKUP(G84,'Sheet 1 (2)'!$H$4:$AG$536,26,FALSE)</f>
        <v>SI</v>
      </c>
      <c r="AH84" s="24" t="s">
        <v>329</v>
      </c>
      <c r="AI84" s="24" t="s">
        <v>304</v>
      </c>
      <c r="AJ84" s="24" t="str">
        <f>VLOOKUP(G84,'Sheet 1 (2)'!$H$4:$AH$536,27,FALSE)</f>
        <v/>
      </c>
      <c r="AK84" s="24" t="str">
        <f t="shared" si="7"/>
        <v/>
      </c>
      <c r="AL84" s="27">
        <v>1</v>
      </c>
      <c r="AM84" s="27">
        <f t="shared" si="9"/>
        <v>1</v>
      </c>
    </row>
    <row r="85" spans="1:39" ht="15.75" customHeight="1">
      <c r="A85" s="24" t="s">
        <v>2390</v>
      </c>
      <c r="B85" s="24" t="s">
        <v>165</v>
      </c>
      <c r="C85" s="24" t="s">
        <v>2600</v>
      </c>
      <c r="D85" s="24" t="s">
        <v>190</v>
      </c>
      <c r="E85" s="24" t="s">
        <v>2601</v>
      </c>
      <c r="F85" s="24" t="s">
        <v>191</v>
      </c>
      <c r="G85" s="24" t="s">
        <v>2602</v>
      </c>
      <c r="H85" s="24" t="s">
        <v>2603</v>
      </c>
      <c r="I85" s="24" t="s">
        <v>329</v>
      </c>
      <c r="J85" s="24" t="s">
        <v>1234</v>
      </c>
      <c r="K85" s="24" t="s">
        <v>2604</v>
      </c>
      <c r="L85" s="24" t="s">
        <v>304</v>
      </c>
      <c r="M85" s="24" t="str">
        <f>VLOOKUP(G85,'Sheet 1 (2)'!$H$4:$M$536,6,FALSE)</f>
        <v/>
      </c>
      <c r="N85" s="24" t="str">
        <f t="shared" si="0"/>
        <v/>
      </c>
      <c r="O85" s="24"/>
      <c r="P85" s="24" t="s">
        <v>2539</v>
      </c>
      <c r="Q85" s="24" t="s">
        <v>304</v>
      </c>
      <c r="R85" s="24" t="str">
        <f>VLOOKUP(G85,'Sheet 1 (2)'!$H$4:$O$536,8,FALSE)</f>
        <v/>
      </c>
      <c r="S85" s="24" t="str">
        <f t="shared" si="1"/>
        <v/>
      </c>
      <c r="T85" s="24" t="s">
        <v>2606</v>
      </c>
      <c r="U85" s="24" t="s">
        <v>304</v>
      </c>
      <c r="V85" s="24" t="str">
        <f>VLOOKUP(G85,'Sheet 1 (2)'!$H$4:$Q$536,10,FALSE)</f>
        <v/>
      </c>
      <c r="W85" s="24" t="str">
        <f t="shared" si="8"/>
        <v/>
      </c>
      <c r="X85" s="24" t="s">
        <v>2607</v>
      </c>
      <c r="Y85" s="24" t="s">
        <v>304</v>
      </c>
      <c r="Z85" s="24" t="str">
        <f>VLOOKUP(G85,'Sheet 1 (2)'!$H$4:$S$536,12,FALSE)</f>
        <v/>
      </c>
      <c r="AA85" s="24" t="str">
        <f t="shared" si="3"/>
        <v/>
      </c>
      <c r="AB85" s="24" t="s">
        <v>304</v>
      </c>
      <c r="AC85" s="24" t="str">
        <f>VLOOKUP(G85,'Sheet 1 (2)'!$H$4:$AF$536,25,FALSE)</f>
        <v/>
      </c>
      <c r="AD85" s="24" t="s">
        <v>429</v>
      </c>
      <c r="AE85" s="24" t="str">
        <f t="shared" si="4"/>
        <v/>
      </c>
      <c r="AF85" s="24" t="s">
        <v>304</v>
      </c>
      <c r="AG85" s="24" t="str">
        <f>VLOOKUP(G85,'Sheet 1 (2)'!$H$4:$AG$536,26,FALSE)</f>
        <v>SI</v>
      </c>
      <c r="AH85" s="24" t="s">
        <v>329</v>
      </c>
      <c r="AI85" s="24" t="s">
        <v>304</v>
      </c>
      <c r="AJ85" s="24" t="str">
        <f>VLOOKUP(G85,'Sheet 1 (2)'!$H$4:$AH$536,27,FALSE)</f>
        <v/>
      </c>
      <c r="AK85" s="24" t="str">
        <f t="shared" si="7"/>
        <v/>
      </c>
      <c r="AL85" s="27">
        <v>1</v>
      </c>
      <c r="AM85" s="27">
        <f t="shared" si="9"/>
        <v>1</v>
      </c>
    </row>
    <row r="86" spans="1:39" ht="15.75" customHeight="1">
      <c r="A86" s="24" t="s">
        <v>2390</v>
      </c>
      <c r="B86" s="24" t="s">
        <v>165</v>
      </c>
      <c r="C86" s="24" t="s">
        <v>2600</v>
      </c>
      <c r="D86" s="24" t="s">
        <v>190</v>
      </c>
      <c r="E86" s="24" t="s">
        <v>2609</v>
      </c>
      <c r="F86" s="24" t="s">
        <v>192</v>
      </c>
      <c r="G86" s="24" t="s">
        <v>2610</v>
      </c>
      <c r="H86" s="24" t="s">
        <v>2611</v>
      </c>
      <c r="I86" s="24" t="s">
        <v>329</v>
      </c>
      <c r="J86" s="24" t="s">
        <v>1249</v>
      </c>
      <c r="K86" s="24" t="s">
        <v>2612</v>
      </c>
      <c r="L86" s="24" t="s">
        <v>304</v>
      </c>
      <c r="M86" s="24" t="str">
        <f>VLOOKUP(G86,'Sheet 1 (2)'!$H$4:$M$536,6,FALSE)</f>
        <v/>
      </c>
      <c r="N86" s="24" t="str">
        <f t="shared" si="0"/>
        <v/>
      </c>
      <c r="O86" s="24"/>
      <c r="P86" s="24" t="s">
        <v>2565</v>
      </c>
      <c r="Q86" s="24" t="s">
        <v>304</v>
      </c>
      <c r="R86" s="24" t="str">
        <f>VLOOKUP(G86,'Sheet 1 (2)'!$H$4:$O$536,8,FALSE)</f>
        <v/>
      </c>
      <c r="S86" s="24" t="str">
        <f t="shared" si="1"/>
        <v/>
      </c>
      <c r="T86" s="24" t="s">
        <v>2582</v>
      </c>
      <c r="U86" s="24" t="s">
        <v>304</v>
      </c>
      <c r="V86" s="24" t="str">
        <f>VLOOKUP(G86,'Sheet 1 (2)'!$H$4:$Q$536,10,FALSE)</f>
        <v/>
      </c>
      <c r="W86" s="24" t="str">
        <f t="shared" si="8"/>
        <v/>
      </c>
      <c r="X86" s="24" t="s">
        <v>2515</v>
      </c>
      <c r="Y86" s="24" t="s">
        <v>304</v>
      </c>
      <c r="Z86" s="24" t="str">
        <f>VLOOKUP(G86,'Sheet 1 (2)'!$H$4:$S$536,12,FALSE)</f>
        <v/>
      </c>
      <c r="AA86" s="24" t="str">
        <f t="shared" si="3"/>
        <v/>
      </c>
      <c r="AB86" s="24" t="s">
        <v>304</v>
      </c>
      <c r="AC86" s="24" t="str">
        <f>VLOOKUP(G86,'Sheet 1 (2)'!$H$4:$AF$536,25,FALSE)</f>
        <v/>
      </c>
      <c r="AD86" s="24" t="s">
        <v>905</v>
      </c>
      <c r="AE86" s="24" t="str">
        <f t="shared" si="4"/>
        <v/>
      </c>
      <c r="AF86" s="24" t="s">
        <v>304</v>
      </c>
      <c r="AG86" s="24" t="str">
        <f>VLOOKUP(G86,'Sheet 1 (2)'!$H$4:$AG$536,26,FALSE)</f>
        <v>SI</v>
      </c>
      <c r="AH86" s="24" t="s">
        <v>329</v>
      </c>
      <c r="AI86" s="24" t="s">
        <v>304</v>
      </c>
      <c r="AJ86" s="24" t="str">
        <f>VLOOKUP(G86,'Sheet 1 (2)'!$H$4:$AH$536,27,FALSE)</f>
        <v/>
      </c>
      <c r="AK86" s="24" t="str">
        <f t="shared" si="7"/>
        <v/>
      </c>
      <c r="AL86" s="27">
        <v>1</v>
      </c>
      <c r="AM86" s="27">
        <f t="shared" si="9"/>
        <v>1</v>
      </c>
    </row>
    <row r="87" spans="1:39" ht="15.75" customHeight="1">
      <c r="A87" s="24" t="s">
        <v>2390</v>
      </c>
      <c r="B87" s="24" t="s">
        <v>165</v>
      </c>
      <c r="C87" s="24" t="s">
        <v>2615</v>
      </c>
      <c r="D87" s="24" t="s">
        <v>193</v>
      </c>
      <c r="E87" s="24" t="s">
        <v>2616</v>
      </c>
      <c r="F87" s="24" t="s">
        <v>194</v>
      </c>
      <c r="G87" s="24" t="s">
        <v>2617</v>
      </c>
      <c r="H87" s="24" t="s">
        <v>2618</v>
      </c>
      <c r="I87" s="24" t="s">
        <v>329</v>
      </c>
      <c r="J87" s="24" t="s">
        <v>1234</v>
      </c>
      <c r="K87" s="24" t="s">
        <v>2619</v>
      </c>
      <c r="L87" s="24" t="s">
        <v>304</v>
      </c>
      <c r="M87" s="24" t="str">
        <f>VLOOKUP(G87,'Sheet 1 (2)'!$H$4:$M$536,6,FALSE)</f>
        <v/>
      </c>
      <c r="N87" s="24" t="str">
        <f t="shared" si="0"/>
        <v/>
      </c>
      <c r="O87" s="24"/>
      <c r="P87" s="24" t="s">
        <v>2621</v>
      </c>
      <c r="Q87" s="24" t="s">
        <v>304</v>
      </c>
      <c r="R87" s="24" t="str">
        <f>VLOOKUP(G87,'Sheet 1 (2)'!$H$4:$O$536,8,FALSE)</f>
        <v/>
      </c>
      <c r="S87" s="24" t="str">
        <f t="shared" si="1"/>
        <v/>
      </c>
      <c r="T87" s="24" t="s">
        <v>2622</v>
      </c>
      <c r="U87" s="24" t="s">
        <v>304</v>
      </c>
      <c r="V87" s="24" t="str">
        <f>VLOOKUP(G87,'Sheet 1 (2)'!$H$4:$Q$536,10,FALSE)</f>
        <v/>
      </c>
      <c r="W87" s="24" t="str">
        <f t="shared" si="8"/>
        <v/>
      </c>
      <c r="X87" s="24" t="s">
        <v>2623</v>
      </c>
      <c r="Y87" s="24" t="s">
        <v>304</v>
      </c>
      <c r="Z87" s="24" t="str">
        <f>VLOOKUP(G87,'Sheet 1 (2)'!$H$4:$S$536,12,FALSE)</f>
        <v/>
      </c>
      <c r="AA87" s="24" t="str">
        <f t="shared" si="3"/>
        <v/>
      </c>
      <c r="AB87" s="24" t="s">
        <v>304</v>
      </c>
      <c r="AC87" s="24" t="str">
        <f>VLOOKUP(G87,'Sheet 1 (2)'!$H$4:$AF$536,25,FALSE)</f>
        <v/>
      </c>
      <c r="AD87" s="24" t="s">
        <v>429</v>
      </c>
      <c r="AE87" s="24" t="str">
        <f t="shared" si="4"/>
        <v/>
      </c>
      <c r="AF87" s="24" t="s">
        <v>304</v>
      </c>
      <c r="AG87" s="24" t="str">
        <f>VLOOKUP(G87,'Sheet 1 (2)'!$H$4:$AG$536,26,FALSE)</f>
        <v>SI</v>
      </c>
      <c r="AH87" s="24" t="s">
        <v>329</v>
      </c>
      <c r="AI87" s="24" t="s">
        <v>304</v>
      </c>
      <c r="AJ87" s="24" t="str">
        <f>VLOOKUP(G87,'Sheet 1 (2)'!$H$4:$AH$536,27,FALSE)</f>
        <v/>
      </c>
      <c r="AK87" s="24" t="str">
        <f t="shared" si="7"/>
        <v/>
      </c>
      <c r="AL87" s="27">
        <v>1</v>
      </c>
      <c r="AM87" s="27">
        <f t="shared" si="9"/>
        <v>1</v>
      </c>
    </row>
    <row r="88" spans="1:39" ht="15.75" customHeight="1">
      <c r="A88" s="24" t="s">
        <v>2390</v>
      </c>
      <c r="B88" s="24" t="s">
        <v>165</v>
      </c>
      <c r="C88" s="24" t="s">
        <v>2615</v>
      </c>
      <c r="D88" s="24" t="s">
        <v>193</v>
      </c>
      <c r="E88" s="24" t="s">
        <v>2625</v>
      </c>
      <c r="F88" s="24" t="s">
        <v>195</v>
      </c>
      <c r="G88" s="24" t="s">
        <v>2626</v>
      </c>
      <c r="H88" s="24" t="s">
        <v>2627</v>
      </c>
      <c r="I88" s="24" t="s">
        <v>329</v>
      </c>
      <c r="J88" s="24" t="s">
        <v>1249</v>
      </c>
      <c r="K88" s="24" t="s">
        <v>2628</v>
      </c>
      <c r="L88" s="24" t="s">
        <v>304</v>
      </c>
      <c r="M88" s="24" t="str">
        <f>VLOOKUP(G88,'Sheet 1 (2)'!$H$4:$M$536,6,FALSE)</f>
        <v/>
      </c>
      <c r="N88" s="24" t="str">
        <f t="shared" si="0"/>
        <v/>
      </c>
      <c r="O88" s="24"/>
      <c r="P88" s="24" t="s">
        <v>2630</v>
      </c>
      <c r="Q88" s="24" t="s">
        <v>304</v>
      </c>
      <c r="R88" s="24" t="str">
        <f>VLOOKUP(G88,'Sheet 1 (2)'!$H$4:$O$536,8,FALSE)</f>
        <v/>
      </c>
      <c r="S88" s="24" t="str">
        <f t="shared" si="1"/>
        <v/>
      </c>
      <c r="T88" s="24" t="s">
        <v>2630</v>
      </c>
      <c r="U88" s="24" t="s">
        <v>304</v>
      </c>
      <c r="V88" s="24" t="str">
        <f>VLOOKUP(G88,'Sheet 1 (2)'!$H$4:$Q$536,10,FALSE)</f>
        <v/>
      </c>
      <c r="W88" s="24" t="str">
        <f t="shared" si="8"/>
        <v/>
      </c>
      <c r="X88" s="24" t="s">
        <v>2515</v>
      </c>
      <c r="Y88" s="24" t="s">
        <v>304</v>
      </c>
      <c r="Z88" s="24" t="str">
        <f>VLOOKUP(G88,'Sheet 1 (2)'!$H$4:$S$536,12,FALSE)</f>
        <v/>
      </c>
      <c r="AA88" s="24" t="str">
        <f t="shared" si="3"/>
        <v/>
      </c>
      <c r="AB88" s="24" t="s">
        <v>304</v>
      </c>
      <c r="AC88" s="24" t="str">
        <f>VLOOKUP(G88,'Sheet 1 (2)'!$H$4:$AF$536,25,FALSE)</f>
        <v/>
      </c>
      <c r="AD88" s="24" t="s">
        <v>863</v>
      </c>
      <c r="AE88" s="24" t="str">
        <f t="shared" si="4"/>
        <v/>
      </c>
      <c r="AF88" s="24" t="s">
        <v>304</v>
      </c>
      <c r="AG88" s="24" t="str">
        <f>VLOOKUP(G88,'Sheet 1 (2)'!$H$4:$AG$536,26,FALSE)</f>
        <v>SI</v>
      </c>
      <c r="AH88" s="24" t="s">
        <v>329</v>
      </c>
      <c r="AI88" s="24" t="s">
        <v>304</v>
      </c>
      <c r="AJ88" s="24" t="str">
        <f>VLOOKUP(G88,'Sheet 1 (2)'!$H$4:$AH$536,27,FALSE)</f>
        <v/>
      </c>
      <c r="AK88" s="24" t="str">
        <f t="shared" si="7"/>
        <v/>
      </c>
      <c r="AL88" s="27">
        <v>1</v>
      </c>
      <c r="AM88" s="27">
        <f t="shared" si="9"/>
        <v>1</v>
      </c>
    </row>
    <row r="89" spans="1:39" ht="15.75" customHeight="1">
      <c r="A89" s="24" t="s">
        <v>2390</v>
      </c>
      <c r="B89" s="24" t="s">
        <v>165</v>
      </c>
      <c r="C89" s="24" t="s">
        <v>2631</v>
      </c>
      <c r="D89" s="24" t="s">
        <v>196</v>
      </c>
      <c r="E89" s="24" t="s">
        <v>2632</v>
      </c>
      <c r="F89" s="24" t="s">
        <v>197</v>
      </c>
      <c r="G89" s="24" t="s">
        <v>2633</v>
      </c>
      <c r="H89" s="24" t="s">
        <v>2634</v>
      </c>
      <c r="I89" s="24" t="s">
        <v>329</v>
      </c>
      <c r="J89" s="24" t="s">
        <v>1234</v>
      </c>
      <c r="K89" s="24" t="s">
        <v>2635</v>
      </c>
      <c r="L89" s="24" t="s">
        <v>304</v>
      </c>
      <c r="M89" s="24" t="str">
        <f>VLOOKUP(G89,'Sheet 1 (2)'!$H$4:$M$536,6,FALSE)</f>
        <v/>
      </c>
      <c r="N89" s="24" t="str">
        <f t="shared" si="0"/>
        <v/>
      </c>
      <c r="O89" s="24"/>
      <c r="P89" s="24" t="s">
        <v>2637</v>
      </c>
      <c r="Q89" s="24" t="s">
        <v>304</v>
      </c>
      <c r="R89" s="24" t="str">
        <f>VLOOKUP(G89,'Sheet 1 (2)'!$H$4:$O$536,8,FALSE)</f>
        <v/>
      </c>
      <c r="S89" s="24" t="str">
        <f t="shared" si="1"/>
        <v/>
      </c>
      <c r="T89" s="24" t="s">
        <v>2606</v>
      </c>
      <c r="U89" s="24" t="s">
        <v>304</v>
      </c>
      <c r="V89" s="24" t="str">
        <f>VLOOKUP(G89,'Sheet 1 (2)'!$H$4:$Q$536,10,FALSE)</f>
        <v/>
      </c>
      <c r="W89" s="24" t="str">
        <f t="shared" si="8"/>
        <v/>
      </c>
      <c r="X89" s="24" t="s">
        <v>2638</v>
      </c>
      <c r="Y89" s="24" t="s">
        <v>304</v>
      </c>
      <c r="Z89" s="24" t="str">
        <f>VLOOKUP(G89,'Sheet 1 (2)'!$H$4:$S$536,12,FALSE)</f>
        <v/>
      </c>
      <c r="AA89" s="24" t="str">
        <f t="shared" si="3"/>
        <v/>
      </c>
      <c r="AB89" s="24" t="s">
        <v>304</v>
      </c>
      <c r="AC89" s="24" t="str">
        <f>VLOOKUP(G89,'Sheet 1 (2)'!$H$4:$AF$536,25,FALSE)</f>
        <v/>
      </c>
      <c r="AD89" s="24" t="s">
        <v>429</v>
      </c>
      <c r="AE89" s="24" t="str">
        <f t="shared" si="4"/>
        <v/>
      </c>
      <c r="AF89" s="24" t="s">
        <v>304</v>
      </c>
      <c r="AG89" s="24" t="str">
        <f>VLOOKUP(G89,'Sheet 1 (2)'!$H$4:$AG$536,26,FALSE)</f>
        <v>SI</v>
      </c>
      <c r="AH89" s="24" t="s">
        <v>329</v>
      </c>
      <c r="AI89" s="24" t="s">
        <v>304</v>
      </c>
      <c r="AJ89" s="24" t="str">
        <f>VLOOKUP(G89,'Sheet 1 (2)'!$H$4:$AH$536,27,FALSE)</f>
        <v/>
      </c>
      <c r="AK89" s="24" t="str">
        <f t="shared" si="7"/>
        <v/>
      </c>
      <c r="AL89" s="27">
        <v>1</v>
      </c>
      <c r="AM89" s="27">
        <f t="shared" si="9"/>
        <v>1</v>
      </c>
    </row>
    <row r="90" spans="1:39" ht="15.75" customHeight="1">
      <c r="A90" s="24" t="s">
        <v>2390</v>
      </c>
      <c r="B90" s="24" t="s">
        <v>165</v>
      </c>
      <c r="C90" s="24" t="s">
        <v>2631</v>
      </c>
      <c r="D90" s="24" t="s">
        <v>196</v>
      </c>
      <c r="E90" s="24" t="s">
        <v>2641</v>
      </c>
      <c r="F90" s="24" t="s">
        <v>198</v>
      </c>
      <c r="G90" s="24" t="s">
        <v>2642</v>
      </c>
      <c r="H90" s="24" t="s">
        <v>2643</v>
      </c>
      <c r="I90" s="24" t="s">
        <v>329</v>
      </c>
      <c r="J90" s="24" t="s">
        <v>1249</v>
      </c>
      <c r="K90" s="24" t="s">
        <v>2644</v>
      </c>
      <c r="L90" s="24" t="s">
        <v>304</v>
      </c>
      <c r="M90" s="24" t="str">
        <f>VLOOKUP(G90,'Sheet 1 (2)'!$H$4:$M$536,6,FALSE)</f>
        <v/>
      </c>
      <c r="N90" s="24" t="str">
        <f t="shared" si="0"/>
        <v/>
      </c>
      <c r="O90" s="24"/>
      <c r="P90" s="24" t="s">
        <v>2589</v>
      </c>
      <c r="Q90" s="24" t="s">
        <v>304</v>
      </c>
      <c r="R90" s="24" t="str">
        <f>VLOOKUP(G90,'Sheet 1 (2)'!$H$4:$O$536,8,FALSE)</f>
        <v/>
      </c>
      <c r="S90" s="24" t="str">
        <f t="shared" si="1"/>
        <v/>
      </c>
      <c r="T90" s="24" t="s">
        <v>2646</v>
      </c>
      <c r="U90" s="24" t="s">
        <v>304</v>
      </c>
      <c r="V90" s="24" t="str">
        <f>VLOOKUP(G90,'Sheet 1 (2)'!$H$4:$Q$536,10,FALSE)</f>
        <v/>
      </c>
      <c r="W90" s="24" t="str">
        <f t="shared" si="8"/>
        <v/>
      </c>
      <c r="X90" s="24" t="s">
        <v>2515</v>
      </c>
      <c r="Y90" s="24" t="s">
        <v>304</v>
      </c>
      <c r="Z90" s="24" t="str">
        <f>VLOOKUP(G90,'Sheet 1 (2)'!$H$4:$S$536,12,FALSE)</f>
        <v/>
      </c>
      <c r="AA90" s="24" t="str">
        <f t="shared" si="3"/>
        <v/>
      </c>
      <c r="AB90" s="24" t="s">
        <v>304</v>
      </c>
      <c r="AC90" s="24" t="str">
        <f>VLOOKUP(G90,'Sheet 1 (2)'!$H$4:$AF$536,25,FALSE)</f>
        <v/>
      </c>
      <c r="AD90" s="24" t="s">
        <v>863</v>
      </c>
      <c r="AE90" s="24" t="str">
        <f t="shared" si="4"/>
        <v/>
      </c>
      <c r="AF90" s="24" t="s">
        <v>304</v>
      </c>
      <c r="AG90" s="24" t="str">
        <f>VLOOKUP(G90,'Sheet 1 (2)'!$H$4:$AG$536,26,FALSE)</f>
        <v>SI</v>
      </c>
      <c r="AH90" s="24" t="s">
        <v>329</v>
      </c>
      <c r="AI90" s="24" t="s">
        <v>304</v>
      </c>
      <c r="AJ90" s="24" t="str">
        <f>VLOOKUP(G90,'Sheet 1 (2)'!$H$4:$AH$536,27,FALSE)</f>
        <v/>
      </c>
      <c r="AK90" s="24" t="str">
        <f t="shared" si="7"/>
        <v/>
      </c>
      <c r="AL90" s="27">
        <v>1</v>
      </c>
      <c r="AM90" s="27">
        <f t="shared" si="9"/>
        <v>1</v>
      </c>
    </row>
    <row r="91" spans="1:39" ht="15.75" customHeight="1">
      <c r="A91" s="24" t="s">
        <v>2390</v>
      </c>
      <c r="B91" s="24" t="s">
        <v>165</v>
      </c>
      <c r="C91" s="24" t="s">
        <v>2647</v>
      </c>
      <c r="D91" s="24" t="s">
        <v>199</v>
      </c>
      <c r="E91" s="24" t="s">
        <v>2648</v>
      </c>
      <c r="F91" s="24" t="s">
        <v>200</v>
      </c>
      <c r="G91" s="24" t="s">
        <v>2649</v>
      </c>
      <c r="H91" s="24" t="s">
        <v>2650</v>
      </c>
      <c r="I91" s="24" t="s">
        <v>329</v>
      </c>
      <c r="J91" s="24" t="s">
        <v>1234</v>
      </c>
      <c r="K91" s="24" t="s">
        <v>2651</v>
      </c>
      <c r="L91" s="24" t="s">
        <v>304</v>
      </c>
      <c r="M91" s="24" t="str">
        <f>VLOOKUP(G91,'Sheet 1 (2)'!$H$4:$M$536,6,FALSE)</f>
        <v/>
      </c>
      <c r="N91" s="24" t="str">
        <f t="shared" si="0"/>
        <v/>
      </c>
      <c r="O91" s="24"/>
      <c r="P91" s="24" t="s">
        <v>2589</v>
      </c>
      <c r="Q91" s="24" t="s">
        <v>304</v>
      </c>
      <c r="R91" s="24" t="str">
        <f>VLOOKUP(G91,'Sheet 1 (2)'!$H$4:$O$536,8,FALSE)</f>
        <v/>
      </c>
      <c r="S91" s="24" t="str">
        <f t="shared" si="1"/>
        <v/>
      </c>
      <c r="T91" s="24" t="s">
        <v>2574</v>
      </c>
      <c r="U91" s="24" t="s">
        <v>304</v>
      </c>
      <c r="V91" s="24" t="str">
        <f>VLOOKUP(G91,'Sheet 1 (2)'!$H$4:$Q$536,10,FALSE)</f>
        <v/>
      </c>
      <c r="W91" s="24" t="str">
        <f t="shared" si="8"/>
        <v/>
      </c>
      <c r="X91" s="24" t="s">
        <v>2653</v>
      </c>
      <c r="Y91" s="24" t="s">
        <v>304</v>
      </c>
      <c r="Z91" s="24" t="str">
        <f>VLOOKUP(G91,'Sheet 1 (2)'!$H$4:$S$536,12,FALSE)</f>
        <v/>
      </c>
      <c r="AA91" s="24" t="str">
        <f t="shared" si="3"/>
        <v/>
      </c>
      <c r="AB91" s="24" t="s">
        <v>304</v>
      </c>
      <c r="AC91" s="24" t="str">
        <f>VLOOKUP(G91,'Sheet 1 (2)'!$H$4:$AF$536,25,FALSE)</f>
        <v/>
      </c>
      <c r="AD91" s="24" t="s">
        <v>429</v>
      </c>
      <c r="AE91" s="24" t="str">
        <f t="shared" si="4"/>
        <v/>
      </c>
      <c r="AF91" s="24" t="s">
        <v>304</v>
      </c>
      <c r="AG91" s="24" t="str">
        <f>VLOOKUP(G91,'Sheet 1 (2)'!$H$4:$AG$536,26,FALSE)</f>
        <v>SI</v>
      </c>
      <c r="AH91" s="24" t="s">
        <v>329</v>
      </c>
      <c r="AI91" s="24" t="s">
        <v>304</v>
      </c>
      <c r="AJ91" s="24" t="str">
        <f>VLOOKUP(G91,'Sheet 1 (2)'!$H$4:$AH$536,27,FALSE)</f>
        <v/>
      </c>
      <c r="AK91" s="24" t="str">
        <f t="shared" si="7"/>
        <v/>
      </c>
      <c r="AL91" s="27">
        <v>1</v>
      </c>
      <c r="AM91" s="27">
        <f t="shared" si="9"/>
        <v>1</v>
      </c>
    </row>
    <row r="92" spans="1:39" ht="15.75" customHeight="1">
      <c r="A92" s="24" t="s">
        <v>2390</v>
      </c>
      <c r="B92" s="24" t="s">
        <v>165</v>
      </c>
      <c r="C92" s="24" t="s">
        <v>2647</v>
      </c>
      <c r="D92" s="24" t="s">
        <v>199</v>
      </c>
      <c r="E92" s="24" t="s">
        <v>2655</v>
      </c>
      <c r="F92" s="24" t="s">
        <v>201</v>
      </c>
      <c r="G92" s="24" t="s">
        <v>2656</v>
      </c>
      <c r="H92" s="24" t="s">
        <v>2657</v>
      </c>
      <c r="I92" s="24" t="s">
        <v>329</v>
      </c>
      <c r="J92" s="24" t="s">
        <v>1249</v>
      </c>
      <c r="K92" s="24" t="s">
        <v>2658</v>
      </c>
      <c r="L92" s="24" t="s">
        <v>304</v>
      </c>
      <c r="M92" s="24" t="str">
        <f>VLOOKUP(G92,'Sheet 1 (2)'!$H$4:$M$536,6,FALSE)</f>
        <v/>
      </c>
      <c r="N92" s="24" t="str">
        <f t="shared" si="0"/>
        <v/>
      </c>
      <c r="O92" s="24"/>
      <c r="P92" s="24" t="s">
        <v>2630</v>
      </c>
      <c r="Q92" s="24" t="s">
        <v>304</v>
      </c>
      <c r="R92" s="24" t="str">
        <f>VLOOKUP(G92,'Sheet 1 (2)'!$H$4:$O$536,8,FALSE)</f>
        <v/>
      </c>
      <c r="S92" s="24" t="str">
        <f t="shared" si="1"/>
        <v/>
      </c>
      <c r="T92" s="24" t="s">
        <v>2582</v>
      </c>
      <c r="U92" s="24" t="s">
        <v>304</v>
      </c>
      <c r="V92" s="24" t="str">
        <f>VLOOKUP(G92,'Sheet 1 (2)'!$H$4:$Q$536,10,FALSE)</f>
        <v/>
      </c>
      <c r="W92" s="24" t="str">
        <f t="shared" si="8"/>
        <v/>
      </c>
      <c r="X92" s="24" t="s">
        <v>2515</v>
      </c>
      <c r="Y92" s="24" t="s">
        <v>304</v>
      </c>
      <c r="Z92" s="24" t="str">
        <f>VLOOKUP(G92,'Sheet 1 (2)'!$H$4:$S$536,12,FALSE)</f>
        <v/>
      </c>
      <c r="AA92" s="24" t="str">
        <f t="shared" si="3"/>
        <v/>
      </c>
      <c r="AB92" s="24" t="s">
        <v>304</v>
      </c>
      <c r="AC92" s="24" t="str">
        <f>VLOOKUP(G92,'Sheet 1 (2)'!$H$4:$AF$536,25,FALSE)</f>
        <v/>
      </c>
      <c r="AD92" s="24" t="s">
        <v>429</v>
      </c>
      <c r="AE92" s="24" t="str">
        <f t="shared" si="4"/>
        <v/>
      </c>
      <c r="AF92" s="24" t="s">
        <v>304</v>
      </c>
      <c r="AG92" s="24" t="str">
        <f>VLOOKUP(G92,'Sheet 1 (2)'!$H$4:$AG$536,26,FALSE)</f>
        <v>SI</v>
      </c>
      <c r="AH92" s="24" t="s">
        <v>329</v>
      </c>
      <c r="AI92" s="24" t="s">
        <v>304</v>
      </c>
      <c r="AJ92" s="24" t="str">
        <f>VLOOKUP(G92,'Sheet 1 (2)'!$H$4:$AH$536,27,FALSE)</f>
        <v/>
      </c>
      <c r="AK92" s="24" t="str">
        <f t="shared" si="7"/>
        <v/>
      </c>
      <c r="AL92" s="27">
        <v>1</v>
      </c>
      <c r="AM92" s="27">
        <f t="shared" si="9"/>
        <v>1</v>
      </c>
    </row>
    <row r="93" spans="1:39" ht="15.75" customHeight="1">
      <c r="A93" s="24" t="s">
        <v>2390</v>
      </c>
      <c r="B93" s="24" t="s">
        <v>165</v>
      </c>
      <c r="C93" s="24" t="s">
        <v>2661</v>
      </c>
      <c r="D93" s="24" t="s">
        <v>217</v>
      </c>
      <c r="E93" s="24" t="s">
        <v>2662</v>
      </c>
      <c r="F93" s="24" t="s">
        <v>218</v>
      </c>
      <c r="G93" s="24" t="s">
        <v>2663</v>
      </c>
      <c r="H93" s="24" t="s">
        <v>2664</v>
      </c>
      <c r="I93" s="24" t="s">
        <v>329</v>
      </c>
      <c r="J93" s="24" t="s">
        <v>709</v>
      </c>
      <c r="K93" s="24" t="s">
        <v>2665</v>
      </c>
      <c r="L93" s="24" t="s">
        <v>304</v>
      </c>
      <c r="M93" s="24" t="str">
        <f>VLOOKUP(G93,'Sheet 1 (2)'!$H$4:$M$536,6,FALSE)</f>
        <v/>
      </c>
      <c r="N93" s="24" t="str">
        <f t="shared" si="0"/>
        <v/>
      </c>
      <c r="O93" s="24"/>
      <c r="P93" s="24" t="s">
        <v>2667</v>
      </c>
      <c r="Q93" s="24" t="s">
        <v>304</v>
      </c>
      <c r="R93" s="24" t="str">
        <f>VLOOKUP(G93,'Sheet 1 (2)'!$H$4:$O$536,8,FALSE)</f>
        <v/>
      </c>
      <c r="S93" s="24" t="str">
        <f t="shared" si="1"/>
        <v/>
      </c>
      <c r="T93" s="24" t="s">
        <v>2669</v>
      </c>
      <c r="U93" s="24" t="s">
        <v>304</v>
      </c>
      <c r="V93" s="24" t="str">
        <f>VLOOKUP(G93,'Sheet 1 (2)'!$H$4:$Q$536,10,FALSE)</f>
        <v/>
      </c>
      <c r="W93" s="24" t="str">
        <f t="shared" si="8"/>
        <v/>
      </c>
      <c r="X93" s="24" t="s">
        <v>2670</v>
      </c>
      <c r="Y93" s="24" t="s">
        <v>304</v>
      </c>
      <c r="Z93" s="24" t="str">
        <f>VLOOKUP(G93,'Sheet 1 (2)'!$H$4:$S$536,12,FALSE)</f>
        <v/>
      </c>
      <c r="AA93" s="24" t="str">
        <f t="shared" si="3"/>
        <v/>
      </c>
      <c r="AB93" s="24" t="s">
        <v>304</v>
      </c>
      <c r="AC93" s="24" t="str">
        <f>VLOOKUP(G93,'Sheet 1 (2)'!$H$4:$AF$536,25,FALSE)</f>
        <v/>
      </c>
      <c r="AD93" s="24" t="s">
        <v>429</v>
      </c>
      <c r="AE93" s="24" t="str">
        <f t="shared" si="4"/>
        <v/>
      </c>
      <c r="AF93" s="24" t="s">
        <v>304</v>
      </c>
      <c r="AG93" s="24" t="str">
        <f>VLOOKUP(G93,'Sheet 1 (2)'!$H$4:$AG$536,26,FALSE)</f>
        <v>SI</v>
      </c>
      <c r="AH93" s="24" t="s">
        <v>329</v>
      </c>
      <c r="AI93" s="24" t="s">
        <v>304</v>
      </c>
      <c r="AJ93" s="24" t="str">
        <f>VLOOKUP(G93,'Sheet 1 (2)'!$H$4:$AH$536,27,FALSE)</f>
        <v/>
      </c>
      <c r="AK93" s="24" t="str">
        <f t="shared" si="7"/>
        <v/>
      </c>
      <c r="AL93" s="27">
        <v>1</v>
      </c>
      <c r="AM93" s="27">
        <f t="shared" si="9"/>
        <v>1</v>
      </c>
    </row>
    <row r="94" spans="1:39" ht="15.75" customHeight="1">
      <c r="A94" s="24" t="s">
        <v>2390</v>
      </c>
      <c r="B94" s="24" t="s">
        <v>165</v>
      </c>
      <c r="C94" s="24" t="s">
        <v>2661</v>
      </c>
      <c r="D94" s="24" t="s">
        <v>217</v>
      </c>
      <c r="E94" s="24" t="s">
        <v>2672</v>
      </c>
      <c r="F94" s="24" t="s">
        <v>219</v>
      </c>
      <c r="G94" s="24" t="s">
        <v>2673</v>
      </c>
      <c r="H94" s="24" t="s">
        <v>2674</v>
      </c>
      <c r="I94" s="24" t="s">
        <v>329</v>
      </c>
      <c r="J94" s="24" t="s">
        <v>709</v>
      </c>
      <c r="K94" s="24" t="s">
        <v>2675</v>
      </c>
      <c r="L94" s="24" t="s">
        <v>304</v>
      </c>
      <c r="M94" s="24" t="str">
        <f>VLOOKUP(G94,'Sheet 1 (2)'!$H$4:$M$536,6,FALSE)</f>
        <v xml:space="preserve">Hospitales e institutos, el 5% adicional al número de las personas con diagnóstico de cáncer en estadío IV atendidos el año anterior.
</v>
      </c>
      <c r="N94" s="24" t="str">
        <f t="shared" si="0"/>
        <v xml:space="preserve">Hospitales e institutos, el 5% adicional al número de las personas con diagnóstico de cáncer en estadío IV atendidos el año anterior.
</v>
      </c>
      <c r="O94" s="24"/>
      <c r="P94" s="24" t="s">
        <v>2677</v>
      </c>
      <c r="Q94" s="24" t="s">
        <v>304</v>
      </c>
      <c r="R94" s="24" t="str">
        <f>VLOOKUP(G94,'Sheet 1 (2)'!$H$4:$O$536,8,FALSE)</f>
        <v/>
      </c>
      <c r="S94" s="24" t="str">
        <f t="shared" si="1"/>
        <v/>
      </c>
      <c r="T94" s="24" t="s">
        <v>2678</v>
      </c>
      <c r="U94" s="24" t="s">
        <v>304</v>
      </c>
      <c r="V94" s="24" t="str">
        <f>VLOOKUP(G94,'Sheet 1 (2)'!$H$4:$Q$536,10,FALSE)</f>
        <v/>
      </c>
      <c r="W94" s="24" t="str">
        <f t="shared" si="8"/>
        <v/>
      </c>
      <c r="X94" s="24" t="s">
        <v>2670</v>
      </c>
      <c r="Y94" s="24" t="s">
        <v>304</v>
      </c>
      <c r="Z94" s="24" t="str">
        <f>VLOOKUP(G94,'Sheet 1 (2)'!$H$4:$S$536,12,FALSE)</f>
        <v/>
      </c>
      <c r="AA94" s="24" t="str">
        <f t="shared" si="3"/>
        <v/>
      </c>
      <c r="AB94" s="24" t="s">
        <v>304</v>
      </c>
      <c r="AC94" s="24" t="str">
        <f>VLOOKUP(G94,'Sheet 1 (2)'!$H$4:$AF$536,25,FALSE)</f>
        <v/>
      </c>
      <c r="AD94" s="24" t="s">
        <v>334</v>
      </c>
      <c r="AE94" s="24" t="str">
        <f t="shared" si="4"/>
        <v/>
      </c>
      <c r="AF94" s="24" t="s">
        <v>304</v>
      </c>
      <c r="AG94" s="24" t="str">
        <f>VLOOKUP(G94,'Sheet 1 (2)'!$H$4:$AG$536,26,FALSE)</f>
        <v>SI</v>
      </c>
      <c r="AH94" s="24" t="s">
        <v>329</v>
      </c>
      <c r="AI94" s="24" t="s">
        <v>304</v>
      </c>
      <c r="AJ94" s="24" t="str">
        <f>VLOOKUP(G94,'Sheet 1 (2)'!$H$4:$AH$536,27,FALSE)</f>
        <v/>
      </c>
      <c r="AK94" s="24" t="str">
        <f t="shared" si="7"/>
        <v/>
      </c>
      <c r="AL94" s="27">
        <v>1</v>
      </c>
      <c r="AM94" s="27">
        <f t="shared" si="9"/>
        <v>1</v>
      </c>
    </row>
    <row r="95" spans="1:39" ht="15.75" customHeight="1">
      <c r="A95" s="24" t="s">
        <v>2782</v>
      </c>
      <c r="B95" s="24" t="s">
        <v>242</v>
      </c>
      <c r="C95" s="24" t="s">
        <v>2783</v>
      </c>
      <c r="D95" s="24" t="s">
        <v>243</v>
      </c>
      <c r="E95" s="24" t="s">
        <v>2784</v>
      </c>
      <c r="F95" s="24" t="s">
        <v>245</v>
      </c>
      <c r="G95" s="24" t="s">
        <v>2785</v>
      </c>
      <c r="H95" s="24" t="s">
        <v>2786</v>
      </c>
      <c r="I95" s="24" t="s">
        <v>301</v>
      </c>
      <c r="J95" s="24" t="s">
        <v>709</v>
      </c>
      <c r="K95" s="24" t="s">
        <v>2787</v>
      </c>
      <c r="L95" s="24" t="s">
        <v>304</v>
      </c>
      <c r="M95" s="24" t="str">
        <f>VLOOKUP(G95,'Sheet 1 (2)'!$H$4:$M$536,6,FALSE)</f>
        <v/>
      </c>
      <c r="N95" s="24" t="str">
        <f t="shared" si="0"/>
        <v/>
      </c>
      <c r="O95" s="24"/>
      <c r="P95" s="24" t="s">
        <v>498</v>
      </c>
      <c r="Q95" s="24" t="s">
        <v>304</v>
      </c>
      <c r="R95" s="24" t="str">
        <f>VLOOKUP(G95,'Sheet 1 (2)'!$H$4:$O$536,8,FALSE)</f>
        <v/>
      </c>
      <c r="S95" s="24" t="str">
        <f t="shared" si="1"/>
        <v/>
      </c>
      <c r="T95" s="24" t="s">
        <v>2789</v>
      </c>
      <c r="U95" s="24" t="s">
        <v>304</v>
      </c>
      <c r="V95" s="24" t="str">
        <f>VLOOKUP(G95,'Sheet 1 (2)'!$H$4:$Q$536,10,FALSE)</f>
        <v/>
      </c>
      <c r="W95" s="24" t="str">
        <f t="shared" si="8"/>
        <v/>
      </c>
      <c r="X95" s="24" t="s">
        <v>2790</v>
      </c>
      <c r="Y95" s="24" t="s">
        <v>304</v>
      </c>
      <c r="Z95" s="24" t="str">
        <f>VLOOKUP(G95,'Sheet 1 (2)'!$H$4:$S$536,12,FALSE)</f>
        <v/>
      </c>
      <c r="AA95" s="24" t="str">
        <f t="shared" si="3"/>
        <v/>
      </c>
      <c r="AB95" s="24" t="s">
        <v>304</v>
      </c>
      <c r="AC95" s="24" t="str">
        <f>VLOOKUP(G95,'Sheet 1 (2)'!$H$4:$AF$536,25,FALSE)</f>
        <v/>
      </c>
      <c r="AD95" s="24" t="s">
        <v>429</v>
      </c>
      <c r="AE95" s="24" t="s">
        <v>2791</v>
      </c>
      <c r="AF95" s="24" t="s">
        <v>304</v>
      </c>
      <c r="AG95" s="24" t="str">
        <f>VLOOKUP(G95,'Sheet 1 (2)'!$H$4:$AG$536,26,FALSE)</f>
        <v/>
      </c>
      <c r="AH95" s="24" t="s">
        <v>329</v>
      </c>
      <c r="AI95" s="24" t="s">
        <v>304</v>
      </c>
      <c r="AJ95" s="24" t="str">
        <f>VLOOKUP(G95,'Sheet 1 (2)'!$H$4:$AH$536,27,FALSE)</f>
        <v/>
      </c>
      <c r="AK95" s="28" t="s">
        <v>2792</v>
      </c>
      <c r="AL95" s="27">
        <v>1</v>
      </c>
      <c r="AM95" s="27">
        <f t="shared" si="9"/>
        <v>1</v>
      </c>
    </row>
    <row r="96" spans="1:39" ht="15.75" customHeight="1">
      <c r="A96" s="24" t="s">
        <v>2782</v>
      </c>
      <c r="B96" s="24" t="s">
        <v>242</v>
      </c>
      <c r="C96" s="24" t="s">
        <v>2783</v>
      </c>
      <c r="D96" s="24" t="s">
        <v>243</v>
      </c>
      <c r="E96" s="24" t="s">
        <v>2784</v>
      </c>
      <c r="F96" s="24" t="s">
        <v>245</v>
      </c>
      <c r="G96" s="24" t="s">
        <v>2793</v>
      </c>
      <c r="H96" s="24" t="s">
        <v>2794</v>
      </c>
      <c r="I96" s="24" t="s">
        <v>329</v>
      </c>
      <c r="J96" s="24" t="s">
        <v>709</v>
      </c>
      <c r="K96" s="24" t="s">
        <v>2795</v>
      </c>
      <c r="L96" s="24" t="s">
        <v>304</v>
      </c>
      <c r="M96" s="24" t="str">
        <f>VLOOKUP(G96,'Sheet 1 (2)'!$H$4:$M$536,6,FALSE)</f>
        <v/>
      </c>
      <c r="N96" s="24" t="str">
        <f t="shared" si="0"/>
        <v/>
      </c>
      <c r="O96" s="24"/>
      <c r="P96" s="24" t="s">
        <v>498</v>
      </c>
      <c r="Q96" s="24" t="s">
        <v>304</v>
      </c>
      <c r="R96" s="24" t="str">
        <f>VLOOKUP(G96,'Sheet 1 (2)'!$H$4:$O$536,8,FALSE)</f>
        <v/>
      </c>
      <c r="S96" s="24" t="str">
        <f t="shared" si="1"/>
        <v/>
      </c>
      <c r="T96" s="24" t="s">
        <v>2789</v>
      </c>
      <c r="U96" s="24" t="s">
        <v>304</v>
      </c>
      <c r="V96" s="24" t="str">
        <f>VLOOKUP(G96,'Sheet 1 (2)'!$H$4:$Q$536,10,FALSE)</f>
        <v/>
      </c>
      <c r="W96" s="24" t="str">
        <f t="shared" si="8"/>
        <v/>
      </c>
      <c r="X96" s="24" t="s">
        <v>2797</v>
      </c>
      <c r="Y96" s="24" t="s">
        <v>304</v>
      </c>
      <c r="Z96" s="24" t="str">
        <f>VLOOKUP(G96,'Sheet 1 (2)'!$H$4:$S$536,12,FALSE)</f>
        <v/>
      </c>
      <c r="AA96" s="24" t="str">
        <f t="shared" si="3"/>
        <v/>
      </c>
      <c r="AB96" s="24" t="s">
        <v>304</v>
      </c>
      <c r="AC96" s="24" t="str">
        <f>VLOOKUP(G96,'Sheet 1 (2)'!$H$4:$AF$536,25,FALSE)</f>
        <v/>
      </c>
      <c r="AD96" s="24" t="s">
        <v>429</v>
      </c>
      <c r="AE96" s="24" t="s">
        <v>2791</v>
      </c>
      <c r="AF96" s="24" t="s">
        <v>304</v>
      </c>
      <c r="AG96" s="24" t="str">
        <f>VLOOKUP(G96,'Sheet 1 (2)'!$H$4:$AG$536,26,FALSE)</f>
        <v/>
      </c>
      <c r="AH96" s="24" t="s">
        <v>329</v>
      </c>
      <c r="AI96" s="24" t="s">
        <v>304</v>
      </c>
      <c r="AJ96" s="24" t="str">
        <f>VLOOKUP(G96,'Sheet 1 (2)'!$H$4:$AH$536,27,FALSE)</f>
        <v/>
      </c>
      <c r="AK96" s="28" t="s">
        <v>2792</v>
      </c>
      <c r="AL96" s="27">
        <v>1</v>
      </c>
      <c r="AM96" s="27">
        <f t="shared" si="9"/>
        <v>1</v>
      </c>
    </row>
    <row r="97" spans="1:39" ht="15.75" customHeight="1">
      <c r="A97" s="24" t="s">
        <v>2782</v>
      </c>
      <c r="B97" s="24" t="s">
        <v>242</v>
      </c>
      <c r="C97" s="24" t="s">
        <v>2783</v>
      </c>
      <c r="D97" s="24" t="s">
        <v>243</v>
      </c>
      <c r="E97" s="24" t="s">
        <v>2784</v>
      </c>
      <c r="F97" s="24" t="s">
        <v>245</v>
      </c>
      <c r="G97" s="24" t="s">
        <v>2798</v>
      </c>
      <c r="H97" s="24" t="s">
        <v>2799</v>
      </c>
      <c r="I97" s="24" t="s">
        <v>329</v>
      </c>
      <c r="J97" s="24" t="s">
        <v>709</v>
      </c>
      <c r="K97" s="24" t="s">
        <v>2800</v>
      </c>
      <c r="L97" s="24" t="s">
        <v>304</v>
      </c>
      <c r="M97" s="24" t="str">
        <f>VLOOKUP(G97,'Sheet 1 (2)'!$H$4:$M$536,6,FALSE)</f>
        <v/>
      </c>
      <c r="N97" s="24" t="str">
        <f t="shared" si="0"/>
        <v/>
      </c>
      <c r="O97" s="24"/>
      <c r="P97" s="24" t="s">
        <v>498</v>
      </c>
      <c r="Q97" s="24" t="s">
        <v>304</v>
      </c>
      <c r="R97" s="24" t="str">
        <f>VLOOKUP(G97,'Sheet 1 (2)'!$H$4:$O$536,8,FALSE)</f>
        <v/>
      </c>
      <c r="S97" s="24" t="str">
        <f t="shared" si="1"/>
        <v/>
      </c>
      <c r="T97" s="24" t="s">
        <v>2789</v>
      </c>
      <c r="U97" s="24" t="s">
        <v>304</v>
      </c>
      <c r="V97" s="24" t="str">
        <f>VLOOKUP(G97,'Sheet 1 (2)'!$H$4:$Q$536,10,FALSE)</f>
        <v/>
      </c>
      <c r="W97" s="24" t="str">
        <f t="shared" si="8"/>
        <v/>
      </c>
      <c r="X97" s="24" t="s">
        <v>2802</v>
      </c>
      <c r="Y97" s="24" t="s">
        <v>304</v>
      </c>
      <c r="Z97" s="24" t="str">
        <f>VLOOKUP(G97,'Sheet 1 (2)'!$H$4:$S$536,12,FALSE)</f>
        <v/>
      </c>
      <c r="AA97" s="24" t="str">
        <f t="shared" si="3"/>
        <v/>
      </c>
      <c r="AB97" s="24" t="s">
        <v>304</v>
      </c>
      <c r="AC97" s="24" t="str">
        <f>VLOOKUP(G97,'Sheet 1 (2)'!$H$4:$AF$536,25,FALSE)</f>
        <v/>
      </c>
      <c r="AD97" s="24" t="s">
        <v>429</v>
      </c>
      <c r="AE97" s="24" t="s">
        <v>2791</v>
      </c>
      <c r="AF97" s="24" t="s">
        <v>304</v>
      </c>
      <c r="AG97" s="24" t="str">
        <f>VLOOKUP(G97,'Sheet 1 (2)'!$H$4:$AG$536,26,FALSE)</f>
        <v/>
      </c>
      <c r="AH97" s="24" t="s">
        <v>329</v>
      </c>
      <c r="AI97" s="24" t="s">
        <v>304</v>
      </c>
      <c r="AJ97" s="24" t="str">
        <f>VLOOKUP(G97,'Sheet 1 (2)'!$H$4:$AH$536,27,FALSE)</f>
        <v/>
      </c>
      <c r="AK97" s="28" t="s">
        <v>2792</v>
      </c>
      <c r="AL97" s="27">
        <v>1</v>
      </c>
      <c r="AM97" s="27">
        <f t="shared" si="9"/>
        <v>1</v>
      </c>
    </row>
    <row r="98" spans="1:39" ht="15.75" customHeight="1">
      <c r="A98" s="24" t="s">
        <v>2782</v>
      </c>
      <c r="B98" s="24" t="s">
        <v>242</v>
      </c>
      <c r="C98" s="24" t="s">
        <v>2783</v>
      </c>
      <c r="D98" s="24" t="s">
        <v>243</v>
      </c>
      <c r="E98" s="24" t="s">
        <v>2784</v>
      </c>
      <c r="F98" s="24" t="s">
        <v>245</v>
      </c>
      <c r="G98" s="24" t="s">
        <v>2803</v>
      </c>
      <c r="H98" s="24" t="s">
        <v>2804</v>
      </c>
      <c r="I98" s="24" t="s">
        <v>301</v>
      </c>
      <c r="J98" s="24" t="s">
        <v>709</v>
      </c>
      <c r="K98" s="24" t="s">
        <v>2805</v>
      </c>
      <c r="L98" s="24" t="s">
        <v>304</v>
      </c>
      <c r="M98" s="24" t="str">
        <f>VLOOKUP(G98,'Sheet 1 (2)'!$H$4:$M$536,6,FALSE)</f>
        <v/>
      </c>
      <c r="N98" s="24" t="str">
        <f t="shared" si="0"/>
        <v/>
      </c>
      <c r="O98" s="24"/>
      <c r="P98" s="24" t="s">
        <v>498</v>
      </c>
      <c r="Q98" s="24" t="s">
        <v>304</v>
      </c>
      <c r="R98" s="24" t="str">
        <f>VLOOKUP(G98,'Sheet 1 (2)'!$H$4:$O$536,8,FALSE)</f>
        <v/>
      </c>
      <c r="S98" s="24" t="str">
        <f t="shared" si="1"/>
        <v/>
      </c>
      <c r="T98" s="24"/>
      <c r="U98" s="24" t="s">
        <v>304</v>
      </c>
      <c r="V98" s="24" t="str">
        <f>VLOOKUP(G98,'Sheet 1 (2)'!$H$4:$Q$536,10,FALSE)</f>
        <v/>
      </c>
      <c r="W98" s="24" t="str">
        <f t="shared" si="8"/>
        <v/>
      </c>
      <c r="X98" s="24" t="s">
        <v>2807</v>
      </c>
      <c r="Y98" s="24" t="s">
        <v>304</v>
      </c>
      <c r="Z98" s="24" t="str">
        <f>VLOOKUP(G98,'Sheet 1 (2)'!$H$4:$S$536,12,FALSE)</f>
        <v/>
      </c>
      <c r="AA98" s="24" t="str">
        <f t="shared" si="3"/>
        <v/>
      </c>
      <c r="AB98" s="24" t="s">
        <v>304</v>
      </c>
      <c r="AC98" s="24" t="str">
        <f>VLOOKUP(G98,'Sheet 1 (2)'!$H$4:$AF$536,25,FALSE)</f>
        <v/>
      </c>
      <c r="AD98" s="24" t="s">
        <v>429</v>
      </c>
      <c r="AE98" s="24" t="s">
        <v>2791</v>
      </c>
      <c r="AF98" s="24" t="s">
        <v>304</v>
      </c>
      <c r="AG98" s="24" t="str">
        <f>VLOOKUP(G98,'Sheet 1 (2)'!$H$4:$AG$536,26,FALSE)</f>
        <v/>
      </c>
      <c r="AH98" s="24" t="s">
        <v>329</v>
      </c>
      <c r="AI98" s="24" t="s">
        <v>304</v>
      </c>
      <c r="AJ98" s="24" t="str">
        <f>VLOOKUP(G98,'Sheet 1 (2)'!$H$4:$AH$536,27,FALSE)</f>
        <v/>
      </c>
      <c r="AK98" s="28" t="s">
        <v>2792</v>
      </c>
      <c r="AL98" s="27">
        <v>1</v>
      </c>
      <c r="AM98" s="27">
        <f t="shared" si="9"/>
        <v>1</v>
      </c>
    </row>
    <row r="99" spans="1:39" ht="15.75" customHeight="1">
      <c r="A99" s="24" t="s">
        <v>2782</v>
      </c>
      <c r="B99" s="24" t="s">
        <v>242</v>
      </c>
      <c r="C99" s="24" t="s">
        <v>2783</v>
      </c>
      <c r="D99" s="24" t="s">
        <v>243</v>
      </c>
      <c r="E99" s="24" t="s">
        <v>2784</v>
      </c>
      <c r="F99" s="24" t="s">
        <v>245</v>
      </c>
      <c r="G99" s="24" t="s">
        <v>2808</v>
      </c>
      <c r="H99" s="24" t="s">
        <v>2809</v>
      </c>
      <c r="I99" s="24" t="s">
        <v>329</v>
      </c>
      <c r="J99" s="24" t="s">
        <v>709</v>
      </c>
      <c r="K99" s="24" t="s">
        <v>2810</v>
      </c>
      <c r="L99" s="24" t="s">
        <v>304</v>
      </c>
      <c r="M99" s="24" t="str">
        <f>VLOOKUP(G99,'Sheet 1 (2)'!$H$4:$M$536,6,FALSE)</f>
        <v/>
      </c>
      <c r="N99" s="24" t="str">
        <f t="shared" si="0"/>
        <v/>
      </c>
      <c r="O99" s="24"/>
      <c r="P99" s="24" t="s">
        <v>498</v>
      </c>
      <c r="Q99" s="24" t="s">
        <v>304</v>
      </c>
      <c r="R99" s="24" t="str">
        <f>VLOOKUP(G99,'Sheet 1 (2)'!$H$4:$O$536,8,FALSE)</f>
        <v/>
      </c>
      <c r="S99" s="24" t="str">
        <f t="shared" si="1"/>
        <v/>
      </c>
      <c r="T99" s="24"/>
      <c r="U99" s="24" t="s">
        <v>304</v>
      </c>
      <c r="V99" s="24" t="str">
        <f>VLOOKUP(G99,'Sheet 1 (2)'!$H$4:$Q$536,10,FALSE)</f>
        <v/>
      </c>
      <c r="W99" s="24" t="str">
        <f t="shared" si="8"/>
        <v/>
      </c>
      <c r="X99" s="24" t="s">
        <v>2812</v>
      </c>
      <c r="Y99" s="24" t="s">
        <v>304</v>
      </c>
      <c r="Z99" s="24" t="str">
        <f>VLOOKUP(G99,'Sheet 1 (2)'!$H$4:$S$536,12,FALSE)</f>
        <v/>
      </c>
      <c r="AA99" s="24" t="str">
        <f t="shared" si="3"/>
        <v/>
      </c>
      <c r="AB99" s="24" t="s">
        <v>304</v>
      </c>
      <c r="AC99" s="24" t="str">
        <f>VLOOKUP(G99,'Sheet 1 (2)'!$H$4:$AF$536,25,FALSE)</f>
        <v/>
      </c>
      <c r="AD99" s="24" t="s">
        <v>632</v>
      </c>
      <c r="AE99" s="24" t="s">
        <v>2791</v>
      </c>
      <c r="AF99" s="24" t="s">
        <v>304</v>
      </c>
      <c r="AG99" s="24" t="str">
        <f>VLOOKUP(G99,'Sheet 1 (2)'!$H$4:$AG$536,26,FALSE)</f>
        <v/>
      </c>
      <c r="AH99" s="24" t="s">
        <v>329</v>
      </c>
      <c r="AI99" s="24" t="s">
        <v>304</v>
      </c>
      <c r="AJ99" s="24" t="str">
        <f>VLOOKUP(G99,'Sheet 1 (2)'!$H$4:$AH$536,27,FALSE)</f>
        <v/>
      </c>
      <c r="AK99" s="28" t="s">
        <v>2792</v>
      </c>
      <c r="AL99" s="27">
        <v>1</v>
      </c>
      <c r="AM99" s="27">
        <f t="shared" si="9"/>
        <v>1</v>
      </c>
    </row>
    <row r="100" spans="1:39" ht="15.75" customHeight="1">
      <c r="A100" s="24" t="s">
        <v>2782</v>
      </c>
      <c r="B100" s="24" t="s">
        <v>242</v>
      </c>
      <c r="C100" s="24" t="s">
        <v>2783</v>
      </c>
      <c r="D100" s="24" t="s">
        <v>243</v>
      </c>
      <c r="E100" s="24" t="s">
        <v>2784</v>
      </c>
      <c r="F100" s="24" t="s">
        <v>245</v>
      </c>
      <c r="G100" s="24" t="s">
        <v>2813</v>
      </c>
      <c r="H100" s="24" t="s">
        <v>2814</v>
      </c>
      <c r="I100" s="24" t="s">
        <v>329</v>
      </c>
      <c r="J100" s="24" t="s">
        <v>709</v>
      </c>
      <c r="K100" s="24" t="s">
        <v>2815</v>
      </c>
      <c r="L100" s="24" t="s">
        <v>304</v>
      </c>
      <c r="M100" s="24" t="str">
        <f>VLOOKUP(G100,'Sheet 1 (2)'!$H$4:$M$536,6,FALSE)</f>
        <v/>
      </c>
      <c r="N100" s="24" t="str">
        <f t="shared" si="0"/>
        <v/>
      </c>
      <c r="O100" s="24"/>
      <c r="P100" s="24" t="s">
        <v>498</v>
      </c>
      <c r="Q100" s="24" t="s">
        <v>304</v>
      </c>
      <c r="R100" s="24" t="str">
        <f>VLOOKUP(G100,'Sheet 1 (2)'!$H$4:$O$536,8,FALSE)</f>
        <v/>
      </c>
      <c r="S100" s="24" t="str">
        <f t="shared" si="1"/>
        <v/>
      </c>
      <c r="T100" s="24"/>
      <c r="U100" s="24" t="s">
        <v>304</v>
      </c>
      <c r="V100" s="24" t="str">
        <f>VLOOKUP(G100,'Sheet 1 (2)'!$H$4:$Q$536,10,FALSE)</f>
        <v/>
      </c>
      <c r="W100" s="24" t="str">
        <f t="shared" si="8"/>
        <v/>
      </c>
      <c r="X100" s="24" t="s">
        <v>2817</v>
      </c>
      <c r="Y100" s="24" t="s">
        <v>304</v>
      </c>
      <c r="Z100" s="24" t="str">
        <f>VLOOKUP(G100,'Sheet 1 (2)'!$H$4:$S$536,12,FALSE)</f>
        <v/>
      </c>
      <c r="AA100" s="24" t="str">
        <f t="shared" si="3"/>
        <v/>
      </c>
      <c r="AB100" s="24" t="s">
        <v>304</v>
      </c>
      <c r="AC100" s="24" t="str">
        <f>VLOOKUP(G100,'Sheet 1 (2)'!$H$4:$AF$536,25,FALSE)</f>
        <v/>
      </c>
      <c r="AD100" s="24" t="s">
        <v>632</v>
      </c>
      <c r="AE100" s="24" t="s">
        <v>2791</v>
      </c>
      <c r="AF100" s="24" t="s">
        <v>304</v>
      </c>
      <c r="AG100" s="24" t="str">
        <f>VLOOKUP(G100,'Sheet 1 (2)'!$H$4:$AG$536,26,FALSE)</f>
        <v/>
      </c>
      <c r="AH100" s="24" t="s">
        <v>329</v>
      </c>
      <c r="AI100" s="24" t="s">
        <v>304</v>
      </c>
      <c r="AJ100" s="24" t="str">
        <f>VLOOKUP(G100,'Sheet 1 (2)'!$H$4:$AH$536,27,FALSE)</f>
        <v/>
      </c>
      <c r="AK100" s="28" t="s">
        <v>2792</v>
      </c>
      <c r="AL100" s="27">
        <v>1</v>
      </c>
      <c r="AM100" s="27">
        <f t="shared" si="9"/>
        <v>1</v>
      </c>
    </row>
    <row r="101" spans="1:39" ht="15.75" customHeight="1">
      <c r="A101" s="24" t="s">
        <v>2782</v>
      </c>
      <c r="B101" s="24" t="s">
        <v>242</v>
      </c>
      <c r="C101" s="24" t="s">
        <v>2783</v>
      </c>
      <c r="D101" s="24" t="s">
        <v>243</v>
      </c>
      <c r="E101" s="24" t="s">
        <v>2784</v>
      </c>
      <c r="F101" s="24" t="s">
        <v>245</v>
      </c>
      <c r="G101" s="24" t="s">
        <v>2818</v>
      </c>
      <c r="H101" s="24" t="s">
        <v>2819</v>
      </c>
      <c r="I101" s="24" t="s">
        <v>329</v>
      </c>
      <c r="J101" s="24" t="s">
        <v>709</v>
      </c>
      <c r="K101" s="24" t="s">
        <v>2820</v>
      </c>
      <c r="L101" s="24" t="s">
        <v>304</v>
      </c>
      <c r="M101" s="24" t="str">
        <f>VLOOKUP(G101,'Sheet 1 (2)'!$H$4:$M$536,6,FALSE)</f>
        <v/>
      </c>
      <c r="N101" s="24" t="str">
        <f t="shared" si="0"/>
        <v/>
      </c>
      <c r="O101" s="24"/>
      <c r="P101" s="24" t="s">
        <v>498</v>
      </c>
      <c r="Q101" s="24" t="s">
        <v>304</v>
      </c>
      <c r="R101" s="24" t="str">
        <f>VLOOKUP(G101,'Sheet 1 (2)'!$H$4:$O$536,8,FALSE)</f>
        <v/>
      </c>
      <c r="S101" s="24" t="str">
        <f t="shared" si="1"/>
        <v/>
      </c>
      <c r="T101" s="24" t="s">
        <v>2789</v>
      </c>
      <c r="U101" s="24" t="s">
        <v>304</v>
      </c>
      <c r="V101" s="24" t="str">
        <f>VLOOKUP(G101,'Sheet 1 (2)'!$H$4:$Q$536,10,FALSE)</f>
        <v/>
      </c>
      <c r="W101" s="24" t="str">
        <f t="shared" si="8"/>
        <v/>
      </c>
      <c r="X101" s="24" t="s">
        <v>2822</v>
      </c>
      <c r="Y101" s="24" t="s">
        <v>304</v>
      </c>
      <c r="Z101" s="24" t="str">
        <f>VLOOKUP(G101,'Sheet 1 (2)'!$H$4:$S$536,12,FALSE)</f>
        <v/>
      </c>
      <c r="AA101" s="24" t="str">
        <f t="shared" si="3"/>
        <v/>
      </c>
      <c r="AB101" s="24" t="s">
        <v>304</v>
      </c>
      <c r="AC101" s="24" t="str">
        <f>VLOOKUP(G101,'Sheet 1 (2)'!$H$4:$AF$536,25,FALSE)</f>
        <v/>
      </c>
      <c r="AD101" s="24" t="s">
        <v>632</v>
      </c>
      <c r="AE101" s="24" t="s">
        <v>2791</v>
      </c>
      <c r="AF101" s="24" t="s">
        <v>304</v>
      </c>
      <c r="AG101" s="24" t="str">
        <f>VLOOKUP(G101,'Sheet 1 (2)'!$H$4:$AG$536,26,FALSE)</f>
        <v/>
      </c>
      <c r="AH101" s="24" t="s">
        <v>329</v>
      </c>
      <c r="AI101" s="24" t="s">
        <v>304</v>
      </c>
      <c r="AJ101" s="24" t="str">
        <f>VLOOKUP(G101,'Sheet 1 (2)'!$H$4:$AH$536,27,FALSE)</f>
        <v/>
      </c>
      <c r="AK101" s="28" t="s">
        <v>2792</v>
      </c>
      <c r="AL101" s="27">
        <v>1</v>
      </c>
      <c r="AM101" s="27">
        <f t="shared" si="9"/>
        <v>1</v>
      </c>
    </row>
    <row r="102" spans="1:39" ht="15.75" customHeight="1">
      <c r="A102" s="24" t="s">
        <v>2782</v>
      </c>
      <c r="B102" s="24" t="s">
        <v>242</v>
      </c>
      <c r="C102" s="24" t="s">
        <v>2783</v>
      </c>
      <c r="D102" s="24" t="s">
        <v>243</v>
      </c>
      <c r="E102" s="24" t="s">
        <v>2784</v>
      </c>
      <c r="F102" s="24" t="s">
        <v>245</v>
      </c>
      <c r="G102" s="24" t="s">
        <v>2823</v>
      </c>
      <c r="H102" s="24" t="s">
        <v>2824</v>
      </c>
      <c r="I102" s="24" t="s">
        <v>329</v>
      </c>
      <c r="J102" s="24" t="s">
        <v>709</v>
      </c>
      <c r="K102" s="24" t="s">
        <v>2825</v>
      </c>
      <c r="L102" s="24" t="s">
        <v>304</v>
      </c>
      <c r="M102" s="24" t="str">
        <f>VLOOKUP(G102,'Sheet 1 (2)'!$H$4:$M$536,6,FALSE)</f>
        <v/>
      </c>
      <c r="N102" s="24" t="str">
        <f t="shared" si="0"/>
        <v/>
      </c>
      <c r="O102" s="24"/>
      <c r="P102" s="24" t="s">
        <v>498</v>
      </c>
      <c r="Q102" s="24" t="s">
        <v>304</v>
      </c>
      <c r="R102" s="24" t="str">
        <f>VLOOKUP(G102,'Sheet 1 (2)'!$H$4:$O$536,8,FALSE)</f>
        <v/>
      </c>
      <c r="S102" s="24" t="str">
        <f t="shared" si="1"/>
        <v/>
      </c>
      <c r="T102" s="24" t="s">
        <v>2789</v>
      </c>
      <c r="U102" s="24" t="s">
        <v>304</v>
      </c>
      <c r="V102" s="24" t="str">
        <f>VLOOKUP(G102,'Sheet 1 (2)'!$H$4:$Q$536,10,FALSE)</f>
        <v/>
      </c>
      <c r="W102" s="24" t="str">
        <f t="shared" si="8"/>
        <v/>
      </c>
      <c r="X102" s="24" t="s">
        <v>2827</v>
      </c>
      <c r="Y102" s="24" t="s">
        <v>304</v>
      </c>
      <c r="Z102" s="24" t="str">
        <f>VLOOKUP(G102,'Sheet 1 (2)'!$H$4:$S$536,12,FALSE)</f>
        <v/>
      </c>
      <c r="AA102" s="24" t="str">
        <f t="shared" si="3"/>
        <v/>
      </c>
      <c r="AB102" s="24" t="s">
        <v>304</v>
      </c>
      <c r="AC102" s="24" t="str">
        <f>VLOOKUP(G102,'Sheet 1 (2)'!$H$4:$AF$536,25,FALSE)</f>
        <v/>
      </c>
      <c r="AD102" s="24" t="s">
        <v>632</v>
      </c>
      <c r="AE102" s="24" t="s">
        <v>2791</v>
      </c>
      <c r="AF102" s="24" t="s">
        <v>304</v>
      </c>
      <c r="AG102" s="24" t="str">
        <f>VLOOKUP(G102,'Sheet 1 (2)'!$H$4:$AG$536,26,FALSE)</f>
        <v/>
      </c>
      <c r="AH102" s="24" t="s">
        <v>329</v>
      </c>
      <c r="AI102" s="24" t="s">
        <v>304</v>
      </c>
      <c r="AJ102" s="24" t="str">
        <f>VLOOKUP(G102,'Sheet 1 (2)'!$H$4:$AH$536,27,FALSE)</f>
        <v/>
      </c>
      <c r="AK102" s="28" t="s">
        <v>2792</v>
      </c>
      <c r="AL102" s="27">
        <v>1</v>
      </c>
      <c r="AM102" s="27">
        <f t="shared" si="9"/>
        <v>1</v>
      </c>
    </row>
    <row r="103" spans="1:39" ht="15.75" customHeight="1">
      <c r="A103" s="24" t="s">
        <v>2782</v>
      </c>
      <c r="B103" s="24" t="s">
        <v>242</v>
      </c>
      <c r="C103" s="24" t="s">
        <v>2783</v>
      </c>
      <c r="D103" s="24" t="s">
        <v>243</v>
      </c>
      <c r="E103" s="24" t="s">
        <v>2784</v>
      </c>
      <c r="F103" s="24" t="s">
        <v>245</v>
      </c>
      <c r="G103" s="24" t="s">
        <v>2828</v>
      </c>
      <c r="H103" s="24" t="s">
        <v>2829</v>
      </c>
      <c r="I103" s="24" t="s">
        <v>329</v>
      </c>
      <c r="J103" s="24" t="s">
        <v>709</v>
      </c>
      <c r="K103" s="24" t="s">
        <v>2830</v>
      </c>
      <c r="L103" s="24" t="s">
        <v>304</v>
      </c>
      <c r="M103" s="24" t="str">
        <f>VLOOKUP(G103,'Sheet 1 (2)'!$H$4:$M$536,6,FALSE)</f>
        <v/>
      </c>
      <c r="N103" s="24" t="str">
        <f t="shared" si="0"/>
        <v/>
      </c>
      <c r="O103" s="24"/>
      <c r="P103" s="24" t="s">
        <v>498</v>
      </c>
      <c r="Q103" s="24" t="s">
        <v>304</v>
      </c>
      <c r="R103" s="24" t="str">
        <f>VLOOKUP(G103,'Sheet 1 (2)'!$H$4:$O$536,8,FALSE)</f>
        <v/>
      </c>
      <c r="S103" s="24" t="str">
        <f t="shared" si="1"/>
        <v/>
      </c>
      <c r="T103" s="24" t="s">
        <v>2789</v>
      </c>
      <c r="U103" s="24" t="s">
        <v>304</v>
      </c>
      <c r="V103" s="24" t="str">
        <f>VLOOKUP(G103,'Sheet 1 (2)'!$H$4:$Q$536,10,FALSE)</f>
        <v/>
      </c>
      <c r="W103" s="24" t="str">
        <f t="shared" si="8"/>
        <v/>
      </c>
      <c r="X103" s="24" t="s">
        <v>2832</v>
      </c>
      <c r="Y103" s="24" t="s">
        <v>304</v>
      </c>
      <c r="Z103" s="24" t="str">
        <f>VLOOKUP(G103,'Sheet 1 (2)'!$H$4:$S$536,12,FALSE)</f>
        <v/>
      </c>
      <c r="AA103" s="24" t="str">
        <f t="shared" si="3"/>
        <v/>
      </c>
      <c r="AB103" s="24" t="s">
        <v>304</v>
      </c>
      <c r="AC103" s="24" t="str">
        <f>VLOOKUP(G103,'Sheet 1 (2)'!$H$4:$AF$536,25,FALSE)</f>
        <v/>
      </c>
      <c r="AD103" s="24" t="s">
        <v>429</v>
      </c>
      <c r="AE103" s="24" t="s">
        <v>2791</v>
      </c>
      <c r="AF103" s="24" t="s">
        <v>304</v>
      </c>
      <c r="AG103" s="24" t="str">
        <f>VLOOKUP(G103,'Sheet 1 (2)'!$H$4:$AG$536,26,FALSE)</f>
        <v/>
      </c>
      <c r="AH103" s="24" t="s">
        <v>329</v>
      </c>
      <c r="AI103" s="24" t="s">
        <v>304</v>
      </c>
      <c r="AJ103" s="24" t="str">
        <f>VLOOKUP(G103,'Sheet 1 (2)'!$H$4:$AH$536,27,FALSE)</f>
        <v/>
      </c>
      <c r="AK103" s="28" t="s">
        <v>2792</v>
      </c>
      <c r="AL103" s="27">
        <v>1</v>
      </c>
      <c r="AM103" s="27">
        <f t="shared" si="9"/>
        <v>1</v>
      </c>
    </row>
    <row r="104" spans="1:39" ht="15.75" customHeight="1">
      <c r="A104" s="24" t="s">
        <v>2782</v>
      </c>
      <c r="B104" s="24" t="s">
        <v>242</v>
      </c>
      <c r="C104" s="24" t="s">
        <v>2783</v>
      </c>
      <c r="D104" s="24" t="s">
        <v>243</v>
      </c>
      <c r="E104" s="24" t="s">
        <v>2784</v>
      </c>
      <c r="F104" s="24" t="s">
        <v>245</v>
      </c>
      <c r="G104" s="24" t="s">
        <v>2833</v>
      </c>
      <c r="H104" s="24" t="s">
        <v>2834</v>
      </c>
      <c r="I104" s="24" t="s">
        <v>329</v>
      </c>
      <c r="J104" s="24" t="s">
        <v>709</v>
      </c>
      <c r="K104" s="24" t="s">
        <v>2835</v>
      </c>
      <c r="L104" s="24" t="s">
        <v>304</v>
      </c>
      <c r="M104" s="24" t="str">
        <f>VLOOKUP(G104,'Sheet 1 (2)'!$H$4:$M$536,6,FALSE)</f>
        <v/>
      </c>
      <c r="N104" s="24" t="str">
        <f t="shared" si="0"/>
        <v/>
      </c>
      <c r="O104" s="24"/>
      <c r="P104" s="24" t="s">
        <v>498</v>
      </c>
      <c r="Q104" s="24" t="s">
        <v>304</v>
      </c>
      <c r="R104" s="24" t="str">
        <f>VLOOKUP(G104,'Sheet 1 (2)'!$H$4:$O$536,8,FALSE)</f>
        <v/>
      </c>
      <c r="S104" s="24" t="str">
        <f t="shared" si="1"/>
        <v/>
      </c>
      <c r="T104" s="24" t="s">
        <v>2789</v>
      </c>
      <c r="U104" s="24" t="s">
        <v>304</v>
      </c>
      <c r="V104" s="24" t="str">
        <f>VLOOKUP(G104,'Sheet 1 (2)'!$H$4:$Q$536,10,FALSE)</f>
        <v/>
      </c>
      <c r="W104" s="24" t="str">
        <f t="shared" si="8"/>
        <v/>
      </c>
      <c r="X104" s="24" t="s">
        <v>2837</v>
      </c>
      <c r="Y104" s="24" t="s">
        <v>304</v>
      </c>
      <c r="Z104" s="24" t="str">
        <f>VLOOKUP(G104,'Sheet 1 (2)'!$H$4:$S$536,12,FALSE)</f>
        <v/>
      </c>
      <c r="AA104" s="24" t="str">
        <f t="shared" si="3"/>
        <v/>
      </c>
      <c r="AB104" s="24" t="s">
        <v>304</v>
      </c>
      <c r="AC104" s="24" t="str">
        <f>VLOOKUP(G104,'Sheet 1 (2)'!$H$4:$AF$536,25,FALSE)</f>
        <v/>
      </c>
      <c r="AD104" s="24" t="s">
        <v>429</v>
      </c>
      <c r="AE104" s="24" t="s">
        <v>2791</v>
      </c>
      <c r="AF104" s="24" t="s">
        <v>304</v>
      </c>
      <c r="AG104" s="24" t="str">
        <f>VLOOKUP(G104,'Sheet 1 (2)'!$H$4:$AG$536,26,FALSE)</f>
        <v/>
      </c>
      <c r="AH104" s="24" t="s">
        <v>329</v>
      </c>
      <c r="AI104" s="24" t="s">
        <v>304</v>
      </c>
      <c r="AJ104" s="24" t="str">
        <f>VLOOKUP(G104,'Sheet 1 (2)'!$H$4:$AH$536,27,FALSE)</f>
        <v/>
      </c>
      <c r="AK104" s="28" t="s">
        <v>2792</v>
      </c>
      <c r="AL104" s="27">
        <v>1</v>
      </c>
      <c r="AM104" s="27">
        <f t="shared" si="9"/>
        <v>1</v>
      </c>
    </row>
    <row r="105" spans="1:39" ht="15.75" customHeight="1">
      <c r="A105" s="24" t="s">
        <v>2782</v>
      </c>
      <c r="B105" s="24" t="s">
        <v>242</v>
      </c>
      <c r="C105" s="24" t="s">
        <v>2783</v>
      </c>
      <c r="D105" s="24" t="s">
        <v>243</v>
      </c>
      <c r="E105" s="24" t="s">
        <v>2784</v>
      </c>
      <c r="F105" s="24" t="s">
        <v>245</v>
      </c>
      <c r="G105" s="24" t="s">
        <v>2838</v>
      </c>
      <c r="H105" s="24" t="s">
        <v>2839</v>
      </c>
      <c r="I105" s="24" t="s">
        <v>301</v>
      </c>
      <c r="J105" s="24" t="s">
        <v>709</v>
      </c>
      <c r="K105" s="24" t="s">
        <v>2840</v>
      </c>
      <c r="L105" s="24" t="s">
        <v>304</v>
      </c>
      <c r="M105" s="24" t="str">
        <f>VLOOKUP(G105,'Sheet 1 (2)'!$H$4:$M$536,6,FALSE)</f>
        <v/>
      </c>
      <c r="N105" s="24" t="str">
        <f t="shared" si="0"/>
        <v/>
      </c>
      <c r="O105" s="24"/>
      <c r="P105" s="24" t="s">
        <v>498</v>
      </c>
      <c r="Q105" s="24" t="s">
        <v>304</v>
      </c>
      <c r="R105" s="24" t="str">
        <f>VLOOKUP(G105,'Sheet 1 (2)'!$H$4:$O$536,8,FALSE)</f>
        <v/>
      </c>
      <c r="S105" s="24" t="str">
        <f t="shared" si="1"/>
        <v/>
      </c>
      <c r="T105" s="24" t="s">
        <v>2789</v>
      </c>
      <c r="U105" s="24" t="s">
        <v>304</v>
      </c>
      <c r="V105" s="24" t="str">
        <f>VLOOKUP(G105,'Sheet 1 (2)'!$H$4:$Q$536,10,FALSE)</f>
        <v/>
      </c>
      <c r="W105" s="24" t="str">
        <f t="shared" si="8"/>
        <v/>
      </c>
      <c r="X105" s="24" t="s">
        <v>2842</v>
      </c>
      <c r="Y105" s="24" t="s">
        <v>304</v>
      </c>
      <c r="Z105" s="24" t="str">
        <f>VLOOKUP(G105,'Sheet 1 (2)'!$H$4:$S$536,12,FALSE)</f>
        <v/>
      </c>
      <c r="AA105" s="24" t="str">
        <f t="shared" si="3"/>
        <v/>
      </c>
      <c r="AB105" s="24" t="s">
        <v>304</v>
      </c>
      <c r="AC105" s="24" t="str">
        <f>VLOOKUP(G105,'Sheet 1 (2)'!$H$4:$AF$536,25,FALSE)</f>
        <v/>
      </c>
      <c r="AD105" s="24" t="s">
        <v>632</v>
      </c>
      <c r="AE105" s="24" t="s">
        <v>2791</v>
      </c>
      <c r="AF105" s="24" t="s">
        <v>304</v>
      </c>
      <c r="AG105" s="24" t="str">
        <f>VLOOKUP(G105,'Sheet 1 (2)'!$H$4:$AG$536,26,FALSE)</f>
        <v/>
      </c>
      <c r="AH105" s="24" t="s">
        <v>329</v>
      </c>
      <c r="AI105" s="24" t="s">
        <v>304</v>
      </c>
      <c r="AJ105" s="24" t="str">
        <f>VLOOKUP(G105,'Sheet 1 (2)'!$H$4:$AH$536,27,FALSE)</f>
        <v/>
      </c>
      <c r="AK105" s="28" t="s">
        <v>2792</v>
      </c>
      <c r="AL105" s="27">
        <v>1</v>
      </c>
      <c r="AM105" s="27">
        <f t="shared" si="9"/>
        <v>1</v>
      </c>
    </row>
    <row r="106" spans="1:39" ht="15.75" customHeight="1">
      <c r="A106" s="24" t="s">
        <v>2782</v>
      </c>
      <c r="B106" s="24" t="s">
        <v>242</v>
      </c>
      <c r="C106" s="24" t="s">
        <v>2783</v>
      </c>
      <c r="D106" s="24" t="s">
        <v>243</v>
      </c>
      <c r="E106" s="24" t="s">
        <v>2784</v>
      </c>
      <c r="F106" s="24" t="s">
        <v>245</v>
      </c>
      <c r="G106" s="24" t="s">
        <v>2843</v>
      </c>
      <c r="H106" s="24" t="s">
        <v>2844</v>
      </c>
      <c r="I106" s="24" t="s">
        <v>301</v>
      </c>
      <c r="J106" s="24" t="s">
        <v>709</v>
      </c>
      <c r="K106" s="24" t="s">
        <v>2845</v>
      </c>
      <c r="L106" s="24" t="s">
        <v>304</v>
      </c>
      <c r="M106" s="24" t="str">
        <f>VLOOKUP(G106,'Sheet 1 (2)'!$H$4:$M$536,6,FALSE)</f>
        <v/>
      </c>
      <c r="N106" s="24" t="str">
        <f t="shared" si="0"/>
        <v/>
      </c>
      <c r="O106" s="24"/>
      <c r="P106" s="24" t="s">
        <v>498</v>
      </c>
      <c r="Q106" s="24" t="s">
        <v>304</v>
      </c>
      <c r="R106" s="24" t="str">
        <f>VLOOKUP(G106,'Sheet 1 (2)'!$H$4:$O$536,8,FALSE)</f>
        <v/>
      </c>
      <c r="S106" s="24" t="str">
        <f t="shared" si="1"/>
        <v/>
      </c>
      <c r="T106" s="24" t="s">
        <v>2789</v>
      </c>
      <c r="U106" s="24" t="s">
        <v>304</v>
      </c>
      <c r="V106" s="24" t="str">
        <f>VLOOKUP(G106,'Sheet 1 (2)'!$H$4:$Q$536,10,FALSE)</f>
        <v/>
      </c>
      <c r="W106" s="24" t="str">
        <f t="shared" si="8"/>
        <v/>
      </c>
      <c r="X106" s="24" t="s">
        <v>2847</v>
      </c>
      <c r="Y106" s="24" t="s">
        <v>304</v>
      </c>
      <c r="Z106" s="24" t="str">
        <f>VLOOKUP(G106,'Sheet 1 (2)'!$H$4:$S$536,12,FALSE)</f>
        <v/>
      </c>
      <c r="AA106" s="24" t="str">
        <f t="shared" si="3"/>
        <v/>
      </c>
      <c r="AB106" s="24" t="s">
        <v>304</v>
      </c>
      <c r="AC106" s="24" t="str">
        <f>VLOOKUP(G106,'Sheet 1 (2)'!$H$4:$AF$536,25,FALSE)</f>
        <v/>
      </c>
      <c r="AD106" s="24" t="s">
        <v>632</v>
      </c>
      <c r="AE106" s="24" t="s">
        <v>2791</v>
      </c>
      <c r="AF106" s="24" t="s">
        <v>304</v>
      </c>
      <c r="AG106" s="24" t="str">
        <f>VLOOKUP(G106,'Sheet 1 (2)'!$H$4:$AG$536,26,FALSE)</f>
        <v/>
      </c>
      <c r="AH106" s="24" t="s">
        <v>329</v>
      </c>
      <c r="AI106" s="24" t="s">
        <v>304</v>
      </c>
      <c r="AJ106" s="24" t="str">
        <f>VLOOKUP(G106,'Sheet 1 (2)'!$H$4:$AH$536,27,FALSE)</f>
        <v/>
      </c>
      <c r="AK106" s="28" t="s">
        <v>2792</v>
      </c>
      <c r="AL106" s="27">
        <v>1</v>
      </c>
      <c r="AM106" s="27">
        <f t="shared" si="9"/>
        <v>1</v>
      </c>
    </row>
    <row r="107" spans="1:39" ht="15.75" customHeight="1">
      <c r="A107" s="24" t="s">
        <v>2782</v>
      </c>
      <c r="B107" s="24" t="s">
        <v>242</v>
      </c>
      <c r="C107" s="24" t="s">
        <v>2783</v>
      </c>
      <c r="D107" s="24" t="s">
        <v>243</v>
      </c>
      <c r="E107" s="24" t="s">
        <v>2848</v>
      </c>
      <c r="F107" s="24" t="s">
        <v>246</v>
      </c>
      <c r="G107" s="24" t="s">
        <v>2849</v>
      </c>
      <c r="H107" s="24" t="s">
        <v>2850</v>
      </c>
      <c r="I107" s="24" t="s">
        <v>329</v>
      </c>
      <c r="J107" s="24" t="s">
        <v>709</v>
      </c>
      <c r="K107" s="24" t="s">
        <v>2851</v>
      </c>
      <c r="L107" s="24" t="s">
        <v>304</v>
      </c>
      <c r="M107" s="24" t="str">
        <f>VLOOKUP(G107,'Sheet 1 (2)'!$H$4:$M$536,6,FALSE)</f>
        <v/>
      </c>
      <c r="N107" s="24" t="str">
        <f t="shared" si="0"/>
        <v/>
      </c>
      <c r="O107" s="24"/>
      <c r="P107" s="24" t="s">
        <v>498</v>
      </c>
      <c r="Q107" s="24" t="s">
        <v>304</v>
      </c>
      <c r="R107" s="24" t="str">
        <f>VLOOKUP(G107,'Sheet 1 (2)'!$H$4:$O$536,8,FALSE)</f>
        <v/>
      </c>
      <c r="S107" s="24" t="str">
        <f t="shared" si="1"/>
        <v/>
      </c>
      <c r="T107" s="24" t="s">
        <v>2789</v>
      </c>
      <c r="U107" s="24" t="s">
        <v>304</v>
      </c>
      <c r="V107" s="24" t="str">
        <f>VLOOKUP(G107,'Sheet 1 (2)'!$H$4:$Q$536,10,FALSE)</f>
        <v/>
      </c>
      <c r="W107" s="24" t="str">
        <f t="shared" si="8"/>
        <v/>
      </c>
      <c r="X107" s="24" t="s">
        <v>2853</v>
      </c>
      <c r="Y107" s="24" t="s">
        <v>304</v>
      </c>
      <c r="Z107" s="24" t="str">
        <f>VLOOKUP(G107,'Sheet 1 (2)'!$H$4:$S$536,12,FALSE)</f>
        <v/>
      </c>
      <c r="AA107" s="24" t="str">
        <f t="shared" si="3"/>
        <v/>
      </c>
      <c r="AB107" s="24" t="s">
        <v>304</v>
      </c>
      <c r="AC107" s="24" t="str">
        <f>VLOOKUP(G107,'Sheet 1 (2)'!$H$4:$AF$536,25,FALSE)</f>
        <v/>
      </c>
      <c r="AD107" s="24" t="s">
        <v>429</v>
      </c>
      <c r="AE107" s="24" t="s">
        <v>2791</v>
      </c>
      <c r="AF107" s="24" t="s">
        <v>304</v>
      </c>
      <c r="AG107" s="24" t="str">
        <f>VLOOKUP(G107,'Sheet 1 (2)'!$H$4:$AG$536,26,FALSE)</f>
        <v/>
      </c>
      <c r="AH107" s="24" t="s">
        <v>329</v>
      </c>
      <c r="AI107" s="24" t="s">
        <v>304</v>
      </c>
      <c r="AJ107" s="24" t="str">
        <f>VLOOKUP(G107,'Sheet 1 (2)'!$H$4:$AH$536,27,FALSE)</f>
        <v/>
      </c>
      <c r="AK107" s="28" t="s">
        <v>2792</v>
      </c>
      <c r="AL107" s="27">
        <v>1</v>
      </c>
      <c r="AM107" s="27">
        <f t="shared" si="9"/>
        <v>1</v>
      </c>
    </row>
    <row r="108" spans="1:39" ht="15.75" customHeight="1">
      <c r="A108" s="24" t="s">
        <v>2782</v>
      </c>
      <c r="B108" s="24" t="s">
        <v>242</v>
      </c>
      <c r="C108" s="24" t="s">
        <v>2783</v>
      </c>
      <c r="D108" s="24" t="s">
        <v>243</v>
      </c>
      <c r="E108" s="24" t="s">
        <v>2848</v>
      </c>
      <c r="F108" s="24" t="s">
        <v>246</v>
      </c>
      <c r="G108" s="24" t="s">
        <v>2854</v>
      </c>
      <c r="H108" s="24" t="s">
        <v>2855</v>
      </c>
      <c r="I108" s="24" t="s">
        <v>301</v>
      </c>
      <c r="J108" s="24" t="s">
        <v>709</v>
      </c>
      <c r="K108" s="24" t="s">
        <v>2856</v>
      </c>
      <c r="L108" s="24" t="s">
        <v>304</v>
      </c>
      <c r="M108" s="24" t="str">
        <f>VLOOKUP(G108,'Sheet 1 (2)'!$H$4:$M$536,6,FALSE)</f>
        <v/>
      </c>
      <c r="N108" s="24" t="str">
        <f t="shared" si="0"/>
        <v/>
      </c>
      <c r="O108" s="24"/>
      <c r="P108" s="24" t="s">
        <v>498</v>
      </c>
      <c r="Q108" s="24" t="s">
        <v>304</v>
      </c>
      <c r="R108" s="24" t="str">
        <f>VLOOKUP(G108,'Sheet 1 (2)'!$H$4:$O$536,8,FALSE)</f>
        <v/>
      </c>
      <c r="S108" s="24" t="str">
        <f t="shared" si="1"/>
        <v/>
      </c>
      <c r="T108" s="24" t="s">
        <v>2789</v>
      </c>
      <c r="U108" s="24" t="s">
        <v>304</v>
      </c>
      <c r="V108" s="24" t="str">
        <f>VLOOKUP(G108,'Sheet 1 (2)'!$H$4:$Q$536,10,FALSE)</f>
        <v/>
      </c>
      <c r="W108" s="24" t="str">
        <f t="shared" si="8"/>
        <v/>
      </c>
      <c r="X108" s="24" t="s">
        <v>2858</v>
      </c>
      <c r="Y108" s="24" t="s">
        <v>304</v>
      </c>
      <c r="Z108" s="24" t="str">
        <f>VLOOKUP(G108,'Sheet 1 (2)'!$H$4:$S$536,12,FALSE)</f>
        <v/>
      </c>
      <c r="AA108" s="24" t="str">
        <f t="shared" si="3"/>
        <v/>
      </c>
      <c r="AB108" s="24" t="s">
        <v>304</v>
      </c>
      <c r="AC108" s="24" t="str">
        <f>VLOOKUP(G108,'Sheet 1 (2)'!$H$4:$AF$536,25,FALSE)</f>
        <v/>
      </c>
      <c r="AD108" s="24" t="s">
        <v>429</v>
      </c>
      <c r="AE108" s="24" t="s">
        <v>2791</v>
      </c>
      <c r="AF108" s="24" t="s">
        <v>304</v>
      </c>
      <c r="AG108" s="24" t="str">
        <f>VLOOKUP(G108,'Sheet 1 (2)'!$H$4:$AG$536,26,FALSE)</f>
        <v/>
      </c>
      <c r="AH108" s="24" t="s">
        <v>329</v>
      </c>
      <c r="AI108" s="24" t="s">
        <v>304</v>
      </c>
      <c r="AJ108" s="24" t="str">
        <f>VLOOKUP(G108,'Sheet 1 (2)'!$H$4:$AH$536,27,FALSE)</f>
        <v/>
      </c>
      <c r="AK108" s="28" t="s">
        <v>2792</v>
      </c>
      <c r="AL108" s="27">
        <v>1</v>
      </c>
      <c r="AM108" s="27">
        <f t="shared" si="9"/>
        <v>1</v>
      </c>
    </row>
    <row r="109" spans="1:39" ht="15.75" customHeight="1">
      <c r="A109" s="24" t="s">
        <v>2782</v>
      </c>
      <c r="B109" s="24" t="s">
        <v>242</v>
      </c>
      <c r="C109" s="24" t="s">
        <v>2783</v>
      </c>
      <c r="D109" s="24" t="s">
        <v>243</v>
      </c>
      <c r="E109" s="24" t="s">
        <v>2848</v>
      </c>
      <c r="F109" s="24" t="s">
        <v>246</v>
      </c>
      <c r="G109" s="24" t="s">
        <v>2859</v>
      </c>
      <c r="H109" s="24" t="s">
        <v>2860</v>
      </c>
      <c r="I109" s="24" t="s">
        <v>301</v>
      </c>
      <c r="J109" s="24" t="s">
        <v>709</v>
      </c>
      <c r="K109" s="24" t="s">
        <v>2861</v>
      </c>
      <c r="L109" s="24" t="s">
        <v>304</v>
      </c>
      <c r="M109" s="24" t="str">
        <f>VLOOKUP(G109,'Sheet 1 (2)'!$H$4:$M$536,6,FALSE)</f>
        <v/>
      </c>
      <c r="N109" s="24" t="str">
        <f t="shared" si="0"/>
        <v/>
      </c>
      <c r="O109" s="24"/>
      <c r="P109" s="24" t="s">
        <v>498</v>
      </c>
      <c r="Q109" s="24" t="s">
        <v>304</v>
      </c>
      <c r="R109" s="24" t="str">
        <f>VLOOKUP(G109,'Sheet 1 (2)'!$H$4:$O$536,8,FALSE)</f>
        <v/>
      </c>
      <c r="S109" s="24" t="str">
        <f t="shared" si="1"/>
        <v/>
      </c>
      <c r="T109" s="24" t="s">
        <v>2789</v>
      </c>
      <c r="U109" s="24" t="s">
        <v>304</v>
      </c>
      <c r="V109" s="24" t="str">
        <f>VLOOKUP(G109,'Sheet 1 (2)'!$H$4:$Q$536,10,FALSE)</f>
        <v/>
      </c>
      <c r="W109" s="24" t="str">
        <f t="shared" si="8"/>
        <v/>
      </c>
      <c r="X109" s="24" t="s">
        <v>2863</v>
      </c>
      <c r="Y109" s="24" t="s">
        <v>304</v>
      </c>
      <c r="Z109" s="24" t="str">
        <f>VLOOKUP(G109,'Sheet 1 (2)'!$H$4:$S$536,12,FALSE)</f>
        <v/>
      </c>
      <c r="AA109" s="24" t="str">
        <f t="shared" si="3"/>
        <v/>
      </c>
      <c r="AB109" s="24" t="s">
        <v>304</v>
      </c>
      <c r="AC109" s="24" t="str">
        <f>VLOOKUP(G109,'Sheet 1 (2)'!$H$4:$AF$536,25,FALSE)</f>
        <v/>
      </c>
      <c r="AD109" s="24" t="s">
        <v>429</v>
      </c>
      <c r="AE109" s="24" t="s">
        <v>2791</v>
      </c>
      <c r="AF109" s="24" t="s">
        <v>304</v>
      </c>
      <c r="AG109" s="24" t="str">
        <f>VLOOKUP(G109,'Sheet 1 (2)'!$H$4:$AG$536,26,FALSE)</f>
        <v/>
      </c>
      <c r="AH109" s="24" t="s">
        <v>329</v>
      </c>
      <c r="AI109" s="24" t="s">
        <v>304</v>
      </c>
      <c r="AJ109" s="24" t="str">
        <f>VLOOKUP(G109,'Sheet 1 (2)'!$H$4:$AH$536,27,FALSE)</f>
        <v/>
      </c>
      <c r="AK109" s="28" t="s">
        <v>2792</v>
      </c>
      <c r="AL109" s="27">
        <v>1</v>
      </c>
      <c r="AM109" s="27">
        <f t="shared" si="9"/>
        <v>1</v>
      </c>
    </row>
    <row r="110" spans="1:39" ht="15.75" customHeight="1">
      <c r="A110" s="24" t="s">
        <v>2782</v>
      </c>
      <c r="B110" s="24" t="s">
        <v>242</v>
      </c>
      <c r="C110" s="24" t="s">
        <v>2783</v>
      </c>
      <c r="D110" s="24" t="s">
        <v>243</v>
      </c>
      <c r="E110" s="24" t="s">
        <v>2848</v>
      </c>
      <c r="F110" s="24" t="s">
        <v>246</v>
      </c>
      <c r="G110" s="24" t="s">
        <v>2864</v>
      </c>
      <c r="H110" s="24" t="s">
        <v>2865</v>
      </c>
      <c r="I110" s="24" t="s">
        <v>329</v>
      </c>
      <c r="J110" s="24" t="s">
        <v>709</v>
      </c>
      <c r="K110" s="24" t="s">
        <v>2866</v>
      </c>
      <c r="L110" s="24" t="s">
        <v>304</v>
      </c>
      <c r="M110" s="24" t="str">
        <f>VLOOKUP(G110,'Sheet 1 (2)'!$H$4:$M$536,6,FALSE)</f>
        <v/>
      </c>
      <c r="N110" s="24" t="str">
        <f t="shared" si="0"/>
        <v/>
      </c>
      <c r="O110" s="24"/>
      <c r="P110" s="24" t="s">
        <v>498</v>
      </c>
      <c r="Q110" s="24" t="s">
        <v>304</v>
      </c>
      <c r="R110" s="24" t="str">
        <f>VLOOKUP(G110,'Sheet 1 (2)'!$H$4:$O$536,8,FALSE)</f>
        <v/>
      </c>
      <c r="S110" s="24" t="str">
        <f t="shared" si="1"/>
        <v/>
      </c>
      <c r="T110" s="24" t="s">
        <v>2789</v>
      </c>
      <c r="U110" s="24" t="s">
        <v>304</v>
      </c>
      <c r="V110" s="24" t="str">
        <f>VLOOKUP(G110,'Sheet 1 (2)'!$H$4:$Q$536,10,FALSE)</f>
        <v/>
      </c>
      <c r="W110" s="24" t="str">
        <f t="shared" si="8"/>
        <v/>
      </c>
      <c r="X110" s="24" t="s">
        <v>2868</v>
      </c>
      <c r="Y110" s="24" t="s">
        <v>304</v>
      </c>
      <c r="Z110" s="24" t="str">
        <f>VLOOKUP(G110,'Sheet 1 (2)'!$H$4:$S$536,12,FALSE)</f>
        <v/>
      </c>
      <c r="AA110" s="24" t="str">
        <f t="shared" si="3"/>
        <v/>
      </c>
      <c r="AB110" s="24" t="s">
        <v>304</v>
      </c>
      <c r="AC110" s="24" t="str">
        <f>VLOOKUP(G110,'Sheet 1 (2)'!$H$4:$AF$536,25,FALSE)</f>
        <v/>
      </c>
      <c r="AD110" s="24" t="s">
        <v>429</v>
      </c>
      <c r="AE110" s="24" t="s">
        <v>2791</v>
      </c>
      <c r="AF110" s="24" t="s">
        <v>304</v>
      </c>
      <c r="AG110" s="24" t="str">
        <f>VLOOKUP(G110,'Sheet 1 (2)'!$H$4:$AG$536,26,FALSE)</f>
        <v/>
      </c>
      <c r="AH110" s="24" t="s">
        <v>329</v>
      </c>
      <c r="AI110" s="24" t="s">
        <v>304</v>
      </c>
      <c r="AJ110" s="24" t="str">
        <f>VLOOKUP(G110,'Sheet 1 (2)'!$H$4:$AH$536,27,FALSE)</f>
        <v/>
      </c>
      <c r="AK110" s="28" t="s">
        <v>2792</v>
      </c>
      <c r="AL110" s="27">
        <v>1</v>
      </c>
      <c r="AM110" s="27">
        <f t="shared" si="9"/>
        <v>1</v>
      </c>
    </row>
    <row r="111" spans="1:39" ht="15.75" customHeight="1">
      <c r="A111" s="24" t="s">
        <v>2782</v>
      </c>
      <c r="B111" s="24" t="s">
        <v>242</v>
      </c>
      <c r="C111" s="24" t="s">
        <v>2783</v>
      </c>
      <c r="D111" s="24" t="s">
        <v>243</v>
      </c>
      <c r="E111" s="24" t="s">
        <v>2848</v>
      </c>
      <c r="F111" s="24" t="s">
        <v>246</v>
      </c>
      <c r="G111" s="24" t="s">
        <v>2869</v>
      </c>
      <c r="H111" s="24" t="s">
        <v>2870</v>
      </c>
      <c r="I111" s="24" t="s">
        <v>329</v>
      </c>
      <c r="J111" s="24" t="s">
        <v>709</v>
      </c>
      <c r="K111" s="24" t="s">
        <v>2871</v>
      </c>
      <c r="L111" s="24" t="s">
        <v>304</v>
      </c>
      <c r="M111" s="24" t="str">
        <f>VLOOKUP(G111,'Sheet 1 (2)'!$H$4:$M$536,6,FALSE)</f>
        <v/>
      </c>
      <c r="N111" s="24" t="str">
        <f t="shared" si="0"/>
        <v/>
      </c>
      <c r="O111" s="24"/>
      <c r="P111" s="24" t="s">
        <v>498</v>
      </c>
      <c r="Q111" s="24" t="s">
        <v>304</v>
      </c>
      <c r="R111" s="24" t="str">
        <f>VLOOKUP(G111,'Sheet 1 (2)'!$H$4:$O$536,8,FALSE)</f>
        <v/>
      </c>
      <c r="S111" s="24" t="str">
        <f t="shared" si="1"/>
        <v/>
      </c>
      <c r="T111" s="24" t="s">
        <v>2789</v>
      </c>
      <c r="U111" s="24" t="s">
        <v>304</v>
      </c>
      <c r="V111" s="24" t="str">
        <f>VLOOKUP(G111,'Sheet 1 (2)'!$H$4:$Q$536,10,FALSE)</f>
        <v/>
      </c>
      <c r="W111" s="24" t="str">
        <f t="shared" si="8"/>
        <v/>
      </c>
      <c r="X111" s="24" t="s">
        <v>2873</v>
      </c>
      <c r="Y111" s="24" t="s">
        <v>304</v>
      </c>
      <c r="Z111" s="24" t="str">
        <f>VLOOKUP(G111,'Sheet 1 (2)'!$H$4:$S$536,12,FALSE)</f>
        <v/>
      </c>
      <c r="AA111" s="24" t="str">
        <f t="shared" si="3"/>
        <v/>
      </c>
      <c r="AB111" s="24" t="s">
        <v>304</v>
      </c>
      <c r="AC111" s="24" t="str">
        <f>VLOOKUP(G111,'Sheet 1 (2)'!$H$4:$AF$536,25,FALSE)</f>
        <v/>
      </c>
      <c r="AD111" s="24" t="s">
        <v>429</v>
      </c>
      <c r="AE111" s="24" t="s">
        <v>2791</v>
      </c>
      <c r="AF111" s="24" t="s">
        <v>304</v>
      </c>
      <c r="AG111" s="24" t="str">
        <f>VLOOKUP(G111,'Sheet 1 (2)'!$H$4:$AG$536,26,FALSE)</f>
        <v/>
      </c>
      <c r="AH111" s="24" t="s">
        <v>329</v>
      </c>
      <c r="AI111" s="24" t="s">
        <v>304</v>
      </c>
      <c r="AJ111" s="24" t="str">
        <f>VLOOKUP(G111,'Sheet 1 (2)'!$H$4:$AH$536,27,FALSE)</f>
        <v/>
      </c>
      <c r="AK111" s="28" t="s">
        <v>2792</v>
      </c>
      <c r="AL111" s="27">
        <v>1</v>
      </c>
      <c r="AM111" s="27">
        <f t="shared" si="9"/>
        <v>1</v>
      </c>
    </row>
    <row r="112" spans="1:39" ht="15.75" customHeight="1">
      <c r="A112" s="24" t="s">
        <v>2782</v>
      </c>
      <c r="B112" s="24" t="s">
        <v>242</v>
      </c>
      <c r="C112" s="24" t="s">
        <v>2783</v>
      </c>
      <c r="D112" s="24" t="s">
        <v>243</v>
      </c>
      <c r="E112" s="24" t="s">
        <v>2874</v>
      </c>
      <c r="F112" s="24" t="s">
        <v>247</v>
      </c>
      <c r="G112" s="24" t="s">
        <v>2875</v>
      </c>
      <c r="H112" s="24" t="s">
        <v>2876</v>
      </c>
      <c r="I112" s="24" t="s">
        <v>329</v>
      </c>
      <c r="J112" s="24" t="s">
        <v>709</v>
      </c>
      <c r="K112" s="24" t="s">
        <v>2877</v>
      </c>
      <c r="L112" s="24" t="s">
        <v>304</v>
      </c>
      <c r="M112" s="24" t="str">
        <f>VLOOKUP(G112,'Sheet 1 (2)'!$H$4:$M$536,6,FALSE)</f>
        <v/>
      </c>
      <c r="N112" s="24" t="str">
        <f t="shared" si="0"/>
        <v/>
      </c>
      <c r="O112" s="24"/>
      <c r="P112" s="24" t="s">
        <v>498</v>
      </c>
      <c r="Q112" s="24" t="s">
        <v>304</v>
      </c>
      <c r="R112" s="24" t="str">
        <f>VLOOKUP(G112,'Sheet 1 (2)'!$H$4:$O$536,8,FALSE)</f>
        <v/>
      </c>
      <c r="S112" s="24" t="str">
        <f t="shared" si="1"/>
        <v/>
      </c>
      <c r="T112" s="24" t="s">
        <v>2789</v>
      </c>
      <c r="U112" s="24" t="s">
        <v>304</v>
      </c>
      <c r="V112" s="24" t="str">
        <f>VLOOKUP(G112,'Sheet 1 (2)'!$H$4:$Q$536,10,FALSE)</f>
        <v/>
      </c>
      <c r="W112" s="24" t="str">
        <f t="shared" si="8"/>
        <v/>
      </c>
      <c r="X112" s="24" t="s">
        <v>2879</v>
      </c>
      <c r="Y112" s="24" t="s">
        <v>304</v>
      </c>
      <c r="Z112" s="24" t="str">
        <f>VLOOKUP(G112,'Sheet 1 (2)'!$H$4:$S$536,12,FALSE)</f>
        <v/>
      </c>
      <c r="AA112" s="24" t="str">
        <f t="shared" si="3"/>
        <v/>
      </c>
      <c r="AB112" s="24" t="s">
        <v>304</v>
      </c>
      <c r="AC112" s="24" t="str">
        <f>VLOOKUP(G112,'Sheet 1 (2)'!$H$4:$AF$536,25,FALSE)</f>
        <v/>
      </c>
      <c r="AD112" s="24" t="s">
        <v>429</v>
      </c>
      <c r="AE112" s="24" t="s">
        <v>2791</v>
      </c>
      <c r="AF112" s="24" t="s">
        <v>304</v>
      </c>
      <c r="AG112" s="24" t="str">
        <f>VLOOKUP(G112,'Sheet 1 (2)'!$H$4:$AG$536,26,FALSE)</f>
        <v/>
      </c>
      <c r="AH112" s="24" t="s">
        <v>329</v>
      </c>
      <c r="AI112" s="24" t="s">
        <v>304</v>
      </c>
      <c r="AJ112" s="24" t="str">
        <f>VLOOKUP(G112,'Sheet 1 (2)'!$H$4:$AH$536,27,FALSE)</f>
        <v/>
      </c>
      <c r="AK112" s="28" t="s">
        <v>2792</v>
      </c>
      <c r="AL112" s="27">
        <v>1</v>
      </c>
      <c r="AM112" s="27">
        <f t="shared" si="9"/>
        <v>1</v>
      </c>
    </row>
    <row r="113" spans="1:39" ht="15.75" customHeight="1">
      <c r="A113" s="24" t="s">
        <v>2782</v>
      </c>
      <c r="B113" s="24" t="s">
        <v>242</v>
      </c>
      <c r="C113" s="24" t="s">
        <v>2783</v>
      </c>
      <c r="D113" s="24" t="s">
        <v>243</v>
      </c>
      <c r="E113" s="24" t="s">
        <v>2874</v>
      </c>
      <c r="F113" s="24" t="s">
        <v>247</v>
      </c>
      <c r="G113" s="24" t="s">
        <v>2880</v>
      </c>
      <c r="H113" s="24" t="s">
        <v>2881</v>
      </c>
      <c r="I113" s="24" t="s">
        <v>301</v>
      </c>
      <c r="J113" s="24" t="s">
        <v>709</v>
      </c>
      <c r="K113" s="24" t="s">
        <v>2882</v>
      </c>
      <c r="L113" s="24" t="s">
        <v>304</v>
      </c>
      <c r="M113" s="24" t="str">
        <f>VLOOKUP(G113,'Sheet 1 (2)'!$H$4:$M$536,6,FALSE)</f>
        <v/>
      </c>
      <c r="N113" s="24" t="str">
        <f t="shared" si="0"/>
        <v/>
      </c>
      <c r="O113" s="24"/>
      <c r="P113" s="24" t="s">
        <v>498</v>
      </c>
      <c r="Q113" s="24" t="s">
        <v>304</v>
      </c>
      <c r="R113" s="24" t="str">
        <f>VLOOKUP(G113,'Sheet 1 (2)'!$H$4:$O$536,8,FALSE)</f>
        <v/>
      </c>
      <c r="S113" s="24" t="str">
        <f t="shared" si="1"/>
        <v/>
      </c>
      <c r="T113" s="24" t="s">
        <v>2789</v>
      </c>
      <c r="U113" s="24" t="s">
        <v>304</v>
      </c>
      <c r="V113" s="24" t="str">
        <f>VLOOKUP(G113,'Sheet 1 (2)'!$H$4:$Q$536,10,FALSE)</f>
        <v/>
      </c>
      <c r="W113" s="24" t="str">
        <f t="shared" si="8"/>
        <v/>
      </c>
      <c r="X113" s="24" t="s">
        <v>2884</v>
      </c>
      <c r="Y113" s="24" t="s">
        <v>304</v>
      </c>
      <c r="Z113" s="24" t="str">
        <f>VLOOKUP(G113,'Sheet 1 (2)'!$H$4:$S$536,12,FALSE)</f>
        <v/>
      </c>
      <c r="AA113" s="24" t="str">
        <f t="shared" si="3"/>
        <v/>
      </c>
      <c r="AB113" s="24" t="s">
        <v>304</v>
      </c>
      <c r="AC113" s="24" t="str">
        <f>VLOOKUP(G113,'Sheet 1 (2)'!$H$4:$AF$536,25,FALSE)</f>
        <v/>
      </c>
      <c r="AD113" s="24" t="s">
        <v>632</v>
      </c>
      <c r="AE113" s="24" t="s">
        <v>2791</v>
      </c>
      <c r="AF113" s="24" t="s">
        <v>304</v>
      </c>
      <c r="AG113" s="24" t="str">
        <f>VLOOKUP(G113,'Sheet 1 (2)'!$H$4:$AG$536,26,FALSE)</f>
        <v/>
      </c>
      <c r="AH113" s="24" t="s">
        <v>329</v>
      </c>
      <c r="AI113" s="24" t="s">
        <v>304</v>
      </c>
      <c r="AJ113" s="24" t="str">
        <f>VLOOKUP(G113,'Sheet 1 (2)'!$H$4:$AH$536,27,FALSE)</f>
        <v/>
      </c>
      <c r="AK113" s="28" t="s">
        <v>2792</v>
      </c>
      <c r="AL113" s="27">
        <v>1</v>
      </c>
      <c r="AM113" s="27">
        <f t="shared" si="9"/>
        <v>1</v>
      </c>
    </row>
    <row r="114" spans="1:39" ht="15.75" customHeight="1">
      <c r="A114" s="24" t="s">
        <v>2782</v>
      </c>
      <c r="B114" s="24" t="s">
        <v>242</v>
      </c>
      <c r="C114" s="24" t="s">
        <v>2783</v>
      </c>
      <c r="D114" s="24" t="s">
        <v>243</v>
      </c>
      <c r="E114" s="24" t="s">
        <v>2874</v>
      </c>
      <c r="F114" s="24" t="s">
        <v>247</v>
      </c>
      <c r="G114" s="24" t="s">
        <v>2885</v>
      </c>
      <c r="H114" s="24" t="s">
        <v>2886</v>
      </c>
      <c r="I114" s="24" t="s">
        <v>329</v>
      </c>
      <c r="J114" s="24" t="s">
        <v>709</v>
      </c>
      <c r="K114" s="24" t="s">
        <v>2887</v>
      </c>
      <c r="L114" s="24" t="s">
        <v>304</v>
      </c>
      <c r="M114" s="24" t="str">
        <f>VLOOKUP(G114,'Sheet 1 (2)'!$H$4:$M$536,6,FALSE)</f>
        <v/>
      </c>
      <c r="N114" s="24" t="str">
        <f t="shared" si="0"/>
        <v/>
      </c>
      <c r="O114" s="24"/>
      <c r="P114" s="24" t="s">
        <v>2789</v>
      </c>
      <c r="Q114" s="24" t="s">
        <v>304</v>
      </c>
      <c r="R114" s="24" t="str">
        <f>VLOOKUP(G114,'Sheet 1 (2)'!$H$4:$O$536,8,FALSE)</f>
        <v/>
      </c>
      <c r="S114" s="24" t="str">
        <f t="shared" si="1"/>
        <v/>
      </c>
      <c r="T114" s="24" t="s">
        <v>2789</v>
      </c>
      <c r="U114" s="24" t="s">
        <v>304</v>
      </c>
      <c r="V114" s="24" t="str">
        <f>VLOOKUP(G114,'Sheet 1 (2)'!$H$4:$Q$536,10,FALSE)</f>
        <v/>
      </c>
      <c r="W114" s="24" t="str">
        <f t="shared" si="8"/>
        <v/>
      </c>
      <c r="X114" s="24" t="s">
        <v>2889</v>
      </c>
      <c r="Y114" s="24" t="s">
        <v>304</v>
      </c>
      <c r="Z114" s="24" t="str">
        <f>VLOOKUP(G114,'Sheet 1 (2)'!$H$4:$S$536,12,FALSE)</f>
        <v/>
      </c>
      <c r="AA114" s="24" t="str">
        <f t="shared" si="3"/>
        <v/>
      </c>
      <c r="AB114" s="24" t="s">
        <v>304</v>
      </c>
      <c r="AC114" s="24" t="str">
        <f>VLOOKUP(G114,'Sheet 1 (2)'!$H$4:$AF$536,25,FALSE)</f>
        <v/>
      </c>
      <c r="AD114" s="24" t="s">
        <v>429</v>
      </c>
      <c r="AE114" s="24" t="s">
        <v>2791</v>
      </c>
      <c r="AF114" s="24" t="s">
        <v>304</v>
      </c>
      <c r="AG114" s="24" t="str">
        <f>VLOOKUP(G114,'Sheet 1 (2)'!$H$4:$AG$536,26,FALSE)</f>
        <v/>
      </c>
      <c r="AH114" s="24" t="s">
        <v>329</v>
      </c>
      <c r="AI114" s="24" t="s">
        <v>304</v>
      </c>
      <c r="AJ114" s="24" t="str">
        <f>VLOOKUP(G114,'Sheet 1 (2)'!$H$4:$AH$536,27,FALSE)</f>
        <v/>
      </c>
      <c r="AK114" s="28" t="s">
        <v>2792</v>
      </c>
      <c r="AL114" s="27">
        <v>1</v>
      </c>
      <c r="AM114" s="27">
        <f t="shared" si="9"/>
        <v>1</v>
      </c>
    </row>
    <row r="115" spans="1:39" ht="15.75" customHeight="1">
      <c r="A115" s="24" t="s">
        <v>2782</v>
      </c>
      <c r="B115" s="24" t="s">
        <v>242</v>
      </c>
      <c r="C115" s="24" t="s">
        <v>2783</v>
      </c>
      <c r="D115" s="24" t="s">
        <v>243</v>
      </c>
      <c r="E115" s="24" t="s">
        <v>2874</v>
      </c>
      <c r="F115" s="24" t="s">
        <v>247</v>
      </c>
      <c r="G115" s="24" t="s">
        <v>2890</v>
      </c>
      <c r="H115" s="24" t="s">
        <v>2891</v>
      </c>
      <c r="I115" s="24" t="s">
        <v>301</v>
      </c>
      <c r="J115" s="24" t="s">
        <v>709</v>
      </c>
      <c r="K115" s="24" t="s">
        <v>2892</v>
      </c>
      <c r="L115" s="24" t="s">
        <v>304</v>
      </c>
      <c r="M115" s="24" t="str">
        <f>VLOOKUP(G115,'Sheet 1 (2)'!$H$4:$M$536,6,FALSE)</f>
        <v/>
      </c>
      <c r="N115" s="24" t="str">
        <f t="shared" si="0"/>
        <v/>
      </c>
      <c r="O115" s="24"/>
      <c r="P115" s="24" t="s">
        <v>2789</v>
      </c>
      <c r="Q115" s="24" t="s">
        <v>304</v>
      </c>
      <c r="R115" s="24" t="str">
        <f>VLOOKUP(G115,'Sheet 1 (2)'!$H$4:$O$536,8,FALSE)</f>
        <v/>
      </c>
      <c r="S115" s="24" t="str">
        <f t="shared" si="1"/>
        <v/>
      </c>
      <c r="T115" s="24" t="s">
        <v>2789</v>
      </c>
      <c r="U115" s="24" t="s">
        <v>304</v>
      </c>
      <c r="V115" s="24" t="str">
        <f>VLOOKUP(G115,'Sheet 1 (2)'!$H$4:$Q$536,10,FALSE)</f>
        <v/>
      </c>
      <c r="W115" s="24" t="str">
        <f t="shared" si="8"/>
        <v/>
      </c>
      <c r="X115" s="24" t="s">
        <v>2894</v>
      </c>
      <c r="Y115" s="24" t="s">
        <v>304</v>
      </c>
      <c r="Z115" s="24" t="str">
        <f>VLOOKUP(G115,'Sheet 1 (2)'!$H$4:$S$536,12,FALSE)</f>
        <v/>
      </c>
      <c r="AA115" s="24" t="str">
        <f t="shared" si="3"/>
        <v/>
      </c>
      <c r="AB115" s="24" t="s">
        <v>304</v>
      </c>
      <c r="AC115" s="24" t="str">
        <f>VLOOKUP(G115,'Sheet 1 (2)'!$H$4:$AF$536,25,FALSE)</f>
        <v/>
      </c>
      <c r="AD115" s="24" t="s">
        <v>429</v>
      </c>
      <c r="AE115" s="24" t="s">
        <v>2791</v>
      </c>
      <c r="AF115" s="24" t="s">
        <v>304</v>
      </c>
      <c r="AG115" s="24" t="str">
        <f>VLOOKUP(G115,'Sheet 1 (2)'!$H$4:$AG$536,26,FALSE)</f>
        <v/>
      </c>
      <c r="AH115" s="24" t="s">
        <v>329</v>
      </c>
      <c r="AI115" s="24" t="s">
        <v>304</v>
      </c>
      <c r="AJ115" s="24" t="str">
        <f>VLOOKUP(G115,'Sheet 1 (2)'!$H$4:$AH$536,27,FALSE)</f>
        <v/>
      </c>
      <c r="AK115" s="28" t="s">
        <v>2792</v>
      </c>
      <c r="AL115" s="27">
        <v>1</v>
      </c>
      <c r="AM115" s="27">
        <f t="shared" si="9"/>
        <v>1</v>
      </c>
    </row>
    <row r="116" spans="1:39" ht="15.75" customHeight="1">
      <c r="A116" s="24" t="s">
        <v>634</v>
      </c>
      <c r="B116" s="24" t="s">
        <v>34</v>
      </c>
      <c r="C116" s="24" t="s">
        <v>635</v>
      </c>
      <c r="D116" s="24" t="s">
        <v>39</v>
      </c>
      <c r="E116" s="24" t="s">
        <v>636</v>
      </c>
      <c r="F116" s="24" t="s">
        <v>40</v>
      </c>
      <c r="G116" s="24" t="s">
        <v>637</v>
      </c>
      <c r="H116" s="24" t="s">
        <v>638</v>
      </c>
      <c r="I116" s="24" t="s">
        <v>329</v>
      </c>
      <c r="J116" s="24" t="s">
        <v>639</v>
      </c>
      <c r="K116" s="24" t="s">
        <v>640</v>
      </c>
      <c r="L116" s="24" t="s">
        <v>304</v>
      </c>
      <c r="M116" s="24" t="str">
        <f>VLOOKUP(G116,'Sheet 1 (2)'!$H$4:$M$536,6,FALSE)</f>
        <v/>
      </c>
      <c r="N116" s="24" t="s">
        <v>641</v>
      </c>
      <c r="O116" s="24"/>
      <c r="P116" s="24" t="s">
        <v>642</v>
      </c>
      <c r="Q116" s="24" t="s">
        <v>304</v>
      </c>
      <c r="R116" s="24" t="str">
        <f>VLOOKUP(G116,'Sheet 1 (2)'!$H$4:$O$536,8,FALSE)</f>
        <v/>
      </c>
      <c r="S116" s="24" t="s">
        <v>643</v>
      </c>
      <c r="T116" s="24" t="s">
        <v>498</v>
      </c>
      <c r="U116" s="24" t="s">
        <v>304</v>
      </c>
      <c r="V116" s="24" t="str">
        <f>VLOOKUP(G116,'Sheet 1 (2)'!$H$4:$Q$536,10,FALSE)</f>
        <v/>
      </c>
      <c r="W116" s="24" t="str">
        <f t="shared" si="8"/>
        <v/>
      </c>
      <c r="X116" s="24" t="s">
        <v>644</v>
      </c>
      <c r="Y116" s="24" t="s">
        <v>304</v>
      </c>
      <c r="Z116" s="24" t="str">
        <f>VLOOKUP(G116,'Sheet 1 (2)'!$H$4:$S$536,12,FALSE)</f>
        <v/>
      </c>
      <c r="AA116" s="24" t="str">
        <f t="shared" si="3"/>
        <v/>
      </c>
      <c r="AB116" s="24" t="s">
        <v>304</v>
      </c>
      <c r="AC116" s="24" t="str">
        <f>VLOOKUP(G116,'Sheet 1 (2)'!$H$4:$AF$536,25,FALSE)</f>
        <v/>
      </c>
      <c r="AD116" s="24" t="s">
        <v>364</v>
      </c>
      <c r="AE116" s="24" t="s">
        <v>1081</v>
      </c>
      <c r="AF116" s="24" t="s">
        <v>304</v>
      </c>
      <c r="AG116" s="24" t="str">
        <f>VLOOKUP(G116,'Sheet 1 (2)'!$H$4:$AG$536,26,FALSE)</f>
        <v/>
      </c>
      <c r="AH116" s="24" t="s">
        <v>329</v>
      </c>
      <c r="AI116" s="24" t="s">
        <v>304</v>
      </c>
      <c r="AJ116" s="24" t="str">
        <f>VLOOKUP(G116,'Sheet 1 (2)'!$H$4:$AH$536,27,FALSE)</f>
        <v/>
      </c>
      <c r="AK116" s="24" t="str">
        <f t="shared" ref="AK116:AK144" si="10">IF(AI116&lt;&gt;"",AI116,AJ116)</f>
        <v/>
      </c>
      <c r="AL116" s="27">
        <v>1</v>
      </c>
      <c r="AM116" s="27">
        <f t="shared" si="9"/>
        <v>1</v>
      </c>
    </row>
    <row r="117" spans="1:39" ht="15.75" customHeight="1">
      <c r="A117" s="24" t="s">
        <v>634</v>
      </c>
      <c r="B117" s="24" t="s">
        <v>34</v>
      </c>
      <c r="C117" s="24" t="s">
        <v>635</v>
      </c>
      <c r="D117" s="24" t="s">
        <v>39</v>
      </c>
      <c r="E117" s="24" t="s">
        <v>636</v>
      </c>
      <c r="F117" s="24" t="s">
        <v>40</v>
      </c>
      <c r="G117" s="24" t="s">
        <v>647</v>
      </c>
      <c r="H117" s="24" t="s">
        <v>648</v>
      </c>
      <c r="I117" s="24" t="s">
        <v>301</v>
      </c>
      <c r="J117" s="24" t="s">
        <v>639</v>
      </c>
      <c r="K117" s="24" t="s">
        <v>649</v>
      </c>
      <c r="L117" s="24" t="s">
        <v>304</v>
      </c>
      <c r="M117" s="24" t="str">
        <f>VLOOKUP(G117,'Sheet 1 (2)'!$H$4:$M$536,6,FALSE)</f>
        <v/>
      </c>
      <c r="N117" s="24" t="s">
        <v>650</v>
      </c>
      <c r="O117" s="24"/>
      <c r="P117" s="24" t="s">
        <v>498</v>
      </c>
      <c r="Q117" s="24" t="s">
        <v>304</v>
      </c>
      <c r="R117" s="24" t="str">
        <f>VLOOKUP(G117,'Sheet 1 (2)'!$H$4:$O$536,8,FALSE)</f>
        <v/>
      </c>
      <c r="S117" s="24" t="s">
        <v>643</v>
      </c>
      <c r="T117" s="24" t="s">
        <v>651</v>
      </c>
      <c r="U117" s="24" t="s">
        <v>304</v>
      </c>
      <c r="V117" s="24" t="str">
        <f>VLOOKUP(G117,'Sheet 1 (2)'!$H$4:$Q$536,10,FALSE)</f>
        <v/>
      </c>
      <c r="W117" s="24" t="str">
        <f t="shared" si="8"/>
        <v/>
      </c>
      <c r="X117" s="24" t="s">
        <v>652</v>
      </c>
      <c r="Y117" s="24" t="s">
        <v>304</v>
      </c>
      <c r="Z117" s="24" t="str">
        <f>VLOOKUP(G117,'Sheet 1 (2)'!$H$4:$S$536,12,FALSE)</f>
        <v/>
      </c>
      <c r="AA117" s="24" t="str">
        <f t="shared" si="3"/>
        <v/>
      </c>
      <c r="AB117" s="24" t="s">
        <v>304</v>
      </c>
      <c r="AC117" s="24" t="str">
        <f>VLOOKUP(G117,'Sheet 1 (2)'!$H$4:$AF$536,25,FALSE)</f>
        <v/>
      </c>
      <c r="AD117" s="24" t="s">
        <v>334</v>
      </c>
      <c r="AE117" s="24" t="str">
        <f>IF(AB117&lt;&gt;"",AB117,AC117)</f>
        <v/>
      </c>
      <c r="AF117" s="24" t="s">
        <v>304</v>
      </c>
      <c r="AG117" s="24" t="str">
        <f>VLOOKUP(G117,'Sheet 1 (2)'!$H$4:$AG$536,26,FALSE)</f>
        <v/>
      </c>
      <c r="AH117" s="24" t="s">
        <v>329</v>
      </c>
      <c r="AI117" s="24" t="s">
        <v>304</v>
      </c>
      <c r="AJ117" s="24" t="str">
        <f>VLOOKUP(G117,'Sheet 1 (2)'!$H$4:$AH$536,27,FALSE)</f>
        <v/>
      </c>
      <c r="AK117" s="24" t="str">
        <f t="shared" si="10"/>
        <v/>
      </c>
      <c r="AL117" s="27">
        <v>1</v>
      </c>
      <c r="AM117" s="27">
        <f t="shared" si="9"/>
        <v>1</v>
      </c>
    </row>
    <row r="118" spans="1:39" ht="15.75" customHeight="1">
      <c r="A118" s="24" t="s">
        <v>634</v>
      </c>
      <c r="B118" s="24" t="s">
        <v>34</v>
      </c>
      <c r="C118" s="24" t="s">
        <v>635</v>
      </c>
      <c r="D118" s="24" t="s">
        <v>39</v>
      </c>
      <c r="E118" s="24" t="s">
        <v>636</v>
      </c>
      <c r="F118" s="24" t="s">
        <v>40</v>
      </c>
      <c r="G118" s="24" t="s">
        <v>653</v>
      </c>
      <c r="H118" s="24" t="s">
        <v>654</v>
      </c>
      <c r="I118" s="24" t="s">
        <v>329</v>
      </c>
      <c r="J118" s="24" t="s">
        <v>655</v>
      </c>
      <c r="K118" s="24" t="s">
        <v>656</v>
      </c>
      <c r="L118" s="24" t="s">
        <v>304</v>
      </c>
      <c r="M118" s="24" t="str">
        <f>VLOOKUP(G118,'Sheet 1 (2)'!$H$4:$M$536,6,FALSE)</f>
        <v/>
      </c>
      <c r="N118" s="24" t="str">
        <f>IF(L118&lt;&gt;"",L118,M118)</f>
        <v/>
      </c>
      <c r="O118" s="24"/>
      <c r="P118" s="24" t="s">
        <v>498</v>
      </c>
      <c r="Q118" s="24" t="s">
        <v>304</v>
      </c>
      <c r="R118" s="24" t="str">
        <f>VLOOKUP(G118,'Sheet 1 (2)'!$H$4:$O$536,8,FALSE)</f>
        <v/>
      </c>
      <c r="S118" s="24" t="str">
        <f>IF(Q118&lt;&gt;"",Q118,R118)</f>
        <v/>
      </c>
      <c r="T118" s="24" t="s">
        <v>651</v>
      </c>
      <c r="U118" s="24" t="s">
        <v>304</v>
      </c>
      <c r="V118" s="24" t="str">
        <f>VLOOKUP(G118,'Sheet 1 (2)'!$H$4:$Q$536,10,FALSE)</f>
        <v/>
      </c>
      <c r="W118" s="24" t="str">
        <f t="shared" si="8"/>
        <v/>
      </c>
      <c r="X118" s="24" t="s">
        <v>657</v>
      </c>
      <c r="Y118" s="24" t="s">
        <v>304</v>
      </c>
      <c r="Z118" s="24" t="str">
        <f>VLOOKUP(G118,'Sheet 1 (2)'!$H$4:$S$536,12,FALSE)</f>
        <v/>
      </c>
      <c r="AA118" s="24" t="str">
        <f t="shared" si="3"/>
        <v/>
      </c>
      <c r="AB118" s="24" t="s">
        <v>304</v>
      </c>
      <c r="AC118" s="24" t="str">
        <f>VLOOKUP(G118,'Sheet 1 (2)'!$H$4:$AF$536,25,FALSE)</f>
        <v/>
      </c>
      <c r="AD118" s="24" t="s">
        <v>418</v>
      </c>
      <c r="AE118" s="24" t="str">
        <f>IF(AB118&lt;&gt;"",AB118,AC118)</f>
        <v/>
      </c>
      <c r="AF118" s="24" t="s">
        <v>304</v>
      </c>
      <c r="AG118" s="24" t="str">
        <f>VLOOKUP(G118,'Sheet 1 (2)'!$H$4:$AG$536,26,FALSE)</f>
        <v/>
      </c>
      <c r="AH118" s="24" t="s">
        <v>329</v>
      </c>
      <c r="AI118" s="24" t="s">
        <v>304</v>
      </c>
      <c r="AJ118" s="24" t="str">
        <f>VLOOKUP(G118,'Sheet 1 (2)'!$H$4:$AH$536,27,FALSE)</f>
        <v/>
      </c>
      <c r="AK118" s="24" t="str">
        <f t="shared" si="10"/>
        <v/>
      </c>
      <c r="AL118" s="27">
        <v>1</v>
      </c>
      <c r="AM118" s="27">
        <f t="shared" si="9"/>
        <v>1</v>
      </c>
    </row>
    <row r="119" spans="1:39" ht="15.75" customHeight="1">
      <c r="A119" s="24" t="s">
        <v>634</v>
      </c>
      <c r="B119" s="24" t="s">
        <v>34</v>
      </c>
      <c r="C119" s="24" t="s">
        <v>635</v>
      </c>
      <c r="D119" s="24" t="s">
        <v>39</v>
      </c>
      <c r="E119" s="24" t="s">
        <v>636</v>
      </c>
      <c r="F119" s="24" t="s">
        <v>40</v>
      </c>
      <c r="G119" s="24" t="s">
        <v>658</v>
      </c>
      <c r="H119" s="24" t="s">
        <v>659</v>
      </c>
      <c r="I119" s="24" t="s">
        <v>329</v>
      </c>
      <c r="J119" s="24" t="s">
        <v>655</v>
      </c>
      <c r="K119" s="24" t="s">
        <v>656</v>
      </c>
      <c r="L119" s="24" t="s">
        <v>304</v>
      </c>
      <c r="M119" s="24" t="str">
        <f>VLOOKUP(G119,'Sheet 1 (2)'!$H$4:$M$536,6,FALSE)</f>
        <v/>
      </c>
      <c r="N119" s="24" t="s">
        <v>3216</v>
      </c>
      <c r="O119" s="24"/>
      <c r="P119" s="24" t="s">
        <v>498</v>
      </c>
      <c r="Q119" s="24" t="s">
        <v>304</v>
      </c>
      <c r="R119" s="24" t="str">
        <f>VLOOKUP(G119,'Sheet 1 (2)'!$H$4:$O$536,8,FALSE)</f>
        <v/>
      </c>
      <c r="S119" s="24" t="s">
        <v>498</v>
      </c>
      <c r="T119" s="24" t="s">
        <v>651</v>
      </c>
      <c r="U119" s="24" t="s">
        <v>304</v>
      </c>
      <c r="V119" s="24" t="str">
        <f>VLOOKUP(G119,'Sheet 1 (2)'!$H$4:$Q$536,10,FALSE)</f>
        <v/>
      </c>
      <c r="W119" s="24" t="str">
        <f t="shared" si="8"/>
        <v/>
      </c>
      <c r="X119" s="24" t="s">
        <v>660</v>
      </c>
      <c r="Y119" s="24" t="s">
        <v>304</v>
      </c>
      <c r="Z119" s="24" t="str">
        <f>VLOOKUP(G119,'Sheet 1 (2)'!$H$4:$S$536,12,FALSE)</f>
        <v/>
      </c>
      <c r="AA119" s="24" t="s">
        <v>660</v>
      </c>
      <c r="AB119" s="24" t="s">
        <v>304</v>
      </c>
      <c r="AC119" s="24" t="str">
        <f>VLOOKUP(G119,'Sheet 1 (2)'!$H$4:$AF$536,25,FALSE)</f>
        <v/>
      </c>
      <c r="AD119" s="24" t="s">
        <v>632</v>
      </c>
      <c r="AE119" s="24" t="str">
        <f>IF(AB119&lt;&gt;"",AB119,AC119)</f>
        <v/>
      </c>
      <c r="AF119" s="24" t="s">
        <v>304</v>
      </c>
      <c r="AG119" s="24" t="str">
        <f>VLOOKUP(G119,'Sheet 1 (2)'!$H$4:$AG$536,26,FALSE)</f>
        <v/>
      </c>
      <c r="AH119" s="24" t="s">
        <v>329</v>
      </c>
      <c r="AI119" s="24" t="s">
        <v>304</v>
      </c>
      <c r="AJ119" s="24" t="str">
        <f>VLOOKUP(G119,'Sheet 1 (2)'!$H$4:$AH$536,27,FALSE)</f>
        <v/>
      </c>
      <c r="AK119" s="24" t="str">
        <f t="shared" si="10"/>
        <v/>
      </c>
      <c r="AL119" s="27">
        <v>1</v>
      </c>
      <c r="AM119" s="27">
        <f t="shared" si="9"/>
        <v>1</v>
      </c>
    </row>
    <row r="120" spans="1:39" ht="15.75" customHeight="1">
      <c r="A120" s="24" t="s">
        <v>634</v>
      </c>
      <c r="B120" s="24" t="s">
        <v>34</v>
      </c>
      <c r="C120" s="24" t="s">
        <v>635</v>
      </c>
      <c r="D120" s="24" t="s">
        <v>39</v>
      </c>
      <c r="E120" s="24" t="s">
        <v>636</v>
      </c>
      <c r="F120" s="24" t="s">
        <v>40</v>
      </c>
      <c r="G120" s="24" t="s">
        <v>661</v>
      </c>
      <c r="H120" s="24" t="s">
        <v>662</v>
      </c>
      <c r="I120" s="24" t="s">
        <v>329</v>
      </c>
      <c r="J120" s="24" t="s">
        <v>655</v>
      </c>
      <c r="K120" s="24" t="s">
        <v>663</v>
      </c>
      <c r="L120" s="24" t="s">
        <v>304</v>
      </c>
      <c r="M120" s="24" t="str">
        <f>VLOOKUP(G120,'Sheet 1 (2)'!$H$4:$M$536,6,FALSE)</f>
        <v/>
      </c>
      <c r="N120" s="24" t="str">
        <f t="shared" ref="N120:N141" si="11">IF(L120&lt;&gt;"",L120,M120)</f>
        <v/>
      </c>
      <c r="O120" s="24"/>
      <c r="P120" s="24" t="s">
        <v>498</v>
      </c>
      <c r="Q120" s="24" t="s">
        <v>304</v>
      </c>
      <c r="R120" s="24" t="str">
        <f>VLOOKUP(G120,'Sheet 1 (2)'!$H$4:$O$536,8,FALSE)</f>
        <v/>
      </c>
      <c r="S120" s="24" t="str">
        <f t="shared" ref="S120:S183" si="12">IF(Q120&lt;&gt;"",Q120,R120)</f>
        <v/>
      </c>
      <c r="T120" s="24" t="s">
        <v>651</v>
      </c>
      <c r="U120" s="24" t="s">
        <v>304</v>
      </c>
      <c r="V120" s="24" t="str">
        <f>VLOOKUP(G120,'Sheet 1 (2)'!$H$4:$Q$536,10,FALSE)</f>
        <v/>
      </c>
      <c r="W120" s="24" t="str">
        <f t="shared" si="8"/>
        <v/>
      </c>
      <c r="X120" s="24" t="s">
        <v>665</v>
      </c>
      <c r="Y120" s="24" t="s">
        <v>304</v>
      </c>
      <c r="Z120" s="24" t="str">
        <f>VLOOKUP(G120,'Sheet 1 (2)'!$H$4:$S$536,12,FALSE)</f>
        <v/>
      </c>
      <c r="AA120" s="24" t="str">
        <f t="shared" ref="AA120:AA169" si="13">IF(Y120&lt;&gt;"",Y120,Z120)</f>
        <v/>
      </c>
      <c r="AB120" s="24" t="s">
        <v>304</v>
      </c>
      <c r="AC120" s="24" t="str">
        <f>VLOOKUP(G120,'Sheet 1 (2)'!$H$4:$AF$536,25,FALSE)</f>
        <v/>
      </c>
      <c r="AD120" s="24" t="s">
        <v>418</v>
      </c>
      <c r="AE120" s="24" t="str">
        <f>IF(AB120&lt;&gt;"",AB120,AC120)</f>
        <v/>
      </c>
      <c r="AF120" s="24" t="s">
        <v>304</v>
      </c>
      <c r="AG120" s="24" t="str">
        <f>VLOOKUP(G120,'Sheet 1 (2)'!$H$4:$AG$536,26,FALSE)</f>
        <v/>
      </c>
      <c r="AH120" s="24" t="s">
        <v>329</v>
      </c>
      <c r="AI120" s="24" t="s">
        <v>304</v>
      </c>
      <c r="AJ120" s="24" t="str">
        <f>VLOOKUP(G120,'Sheet 1 (2)'!$H$4:$AH$536,27,FALSE)</f>
        <v/>
      </c>
      <c r="AK120" s="24" t="str">
        <f t="shared" si="10"/>
        <v/>
      </c>
      <c r="AL120" s="27">
        <v>1</v>
      </c>
      <c r="AM120" s="27">
        <f t="shared" si="9"/>
        <v>1</v>
      </c>
    </row>
    <row r="121" spans="1:39" ht="15.75" customHeight="1">
      <c r="A121" s="24" t="s">
        <v>634</v>
      </c>
      <c r="B121" s="24" t="s">
        <v>34</v>
      </c>
      <c r="C121" s="24" t="s">
        <v>635</v>
      </c>
      <c r="D121" s="24" t="s">
        <v>39</v>
      </c>
      <c r="E121" s="24" t="s">
        <v>636</v>
      </c>
      <c r="F121" s="24" t="s">
        <v>40</v>
      </c>
      <c r="G121" s="24" t="s">
        <v>666</v>
      </c>
      <c r="H121" s="24" t="s">
        <v>667</v>
      </c>
      <c r="I121" s="24" t="s">
        <v>329</v>
      </c>
      <c r="J121" s="24" t="s">
        <v>668</v>
      </c>
      <c r="K121" s="24" t="s">
        <v>669</v>
      </c>
      <c r="L121" s="24" t="s">
        <v>304</v>
      </c>
      <c r="M121" s="24" t="str">
        <f>VLOOKUP(G121,'Sheet 1 (2)'!$H$4:$M$536,6,FALSE)</f>
        <v/>
      </c>
      <c r="N121" s="24" t="str">
        <f t="shared" si="11"/>
        <v/>
      </c>
      <c r="O121" s="24"/>
      <c r="P121" s="24" t="s">
        <v>498</v>
      </c>
      <c r="Q121" s="24" t="s">
        <v>304</v>
      </c>
      <c r="R121" s="24" t="str">
        <f>VLOOKUP(G121,'Sheet 1 (2)'!$H$4:$O$536,8,FALSE)</f>
        <v/>
      </c>
      <c r="S121" s="24" t="str">
        <f t="shared" si="12"/>
        <v/>
      </c>
      <c r="T121" s="24" t="s">
        <v>651</v>
      </c>
      <c r="U121" s="24" t="s">
        <v>304</v>
      </c>
      <c r="V121" s="24" t="str">
        <f>VLOOKUP(G121,'Sheet 1 (2)'!$H$4:$Q$536,10,FALSE)</f>
        <v/>
      </c>
      <c r="W121" s="24" t="str">
        <f t="shared" si="8"/>
        <v/>
      </c>
      <c r="X121" s="24" t="s">
        <v>671</v>
      </c>
      <c r="Y121" s="24" t="s">
        <v>304</v>
      </c>
      <c r="Z121" s="24" t="str">
        <f>VLOOKUP(G121,'Sheet 1 (2)'!$H$4:$S$536,12,FALSE)</f>
        <v/>
      </c>
      <c r="AA121" s="24" t="str">
        <f t="shared" si="13"/>
        <v/>
      </c>
      <c r="AB121" s="24" t="s">
        <v>304</v>
      </c>
      <c r="AC121" s="24" t="str">
        <f>VLOOKUP(G121,'Sheet 1 (2)'!$H$4:$AF$536,25,FALSE)</f>
        <v/>
      </c>
      <c r="AD121" s="24" t="s">
        <v>632</v>
      </c>
      <c r="AE121" s="24" t="s">
        <v>3217</v>
      </c>
      <c r="AF121" s="24" t="s">
        <v>304</v>
      </c>
      <c r="AG121" s="24" t="str">
        <f>VLOOKUP(G121,'Sheet 1 (2)'!$H$4:$AG$536,26,FALSE)</f>
        <v/>
      </c>
      <c r="AH121" s="24" t="s">
        <v>329</v>
      </c>
      <c r="AI121" s="24" t="s">
        <v>304</v>
      </c>
      <c r="AJ121" s="24" t="str">
        <f>VLOOKUP(G121,'Sheet 1 (2)'!$H$4:$AH$536,27,FALSE)</f>
        <v/>
      </c>
      <c r="AK121" s="24" t="str">
        <f t="shared" si="10"/>
        <v/>
      </c>
      <c r="AL121" s="27">
        <v>1</v>
      </c>
      <c r="AM121" s="27">
        <f t="shared" si="9"/>
        <v>1</v>
      </c>
    </row>
    <row r="122" spans="1:39" ht="15.75" customHeight="1">
      <c r="A122" s="24" t="s">
        <v>296</v>
      </c>
      <c r="B122" s="24" t="s">
        <v>3</v>
      </c>
      <c r="C122" s="24" t="s">
        <v>318</v>
      </c>
      <c r="D122" s="24" t="s">
        <v>11</v>
      </c>
      <c r="E122" s="24" t="s">
        <v>319</v>
      </c>
      <c r="F122" s="24" t="s">
        <v>13</v>
      </c>
      <c r="G122" s="24" t="s">
        <v>320</v>
      </c>
      <c r="H122" s="24" t="s">
        <v>321</v>
      </c>
      <c r="I122" s="24" t="s">
        <v>301</v>
      </c>
      <c r="J122" s="24" t="s">
        <v>322</v>
      </c>
      <c r="K122" s="24" t="s">
        <v>323</v>
      </c>
      <c r="L122" s="24" t="s">
        <v>304</v>
      </c>
      <c r="M122" s="24" t="str">
        <f>VLOOKUP(G122,'Sheet 1 (2)'!$H$4:$M$536,6,FALSE)</f>
        <v>Lo programan los establecimientos de categorías I4 e I3. Cada uno programa 1 distrito</v>
      </c>
      <c r="N122" s="24" t="str">
        <f t="shared" si="11"/>
        <v>Lo programan los establecimientos de categorías I4 e I3. Cada uno programa 1 distrito</v>
      </c>
      <c r="O122" s="24"/>
      <c r="P122" s="24" t="s">
        <v>324</v>
      </c>
      <c r="Q122" s="24" t="s">
        <v>304</v>
      </c>
      <c r="R122" s="24" t="str">
        <f>VLOOKUP(G122,'Sheet 1 (2)'!$H$4:$O$536,8,FALSE)</f>
        <v/>
      </c>
      <c r="S122" s="24" t="str">
        <f t="shared" si="12"/>
        <v/>
      </c>
      <c r="T122" s="24"/>
      <c r="U122" s="24" t="s">
        <v>304</v>
      </c>
      <c r="V122" s="24" t="str">
        <f>VLOOKUP(G122,'Sheet 1 (2)'!$H$4:$Q$536,10,FALSE)</f>
        <v/>
      </c>
      <c r="W122" s="24" t="str">
        <f t="shared" si="8"/>
        <v/>
      </c>
      <c r="X122" s="24" t="s">
        <v>325</v>
      </c>
      <c r="Y122" s="24" t="s">
        <v>304</v>
      </c>
      <c r="Z122" s="24" t="str">
        <f>VLOOKUP(G122,'Sheet 1 (2)'!$H$4:$S$536,12,FALSE)</f>
        <v/>
      </c>
      <c r="AA122" s="24" t="str">
        <f t="shared" si="13"/>
        <v/>
      </c>
      <c r="AB122" s="24" t="s">
        <v>304</v>
      </c>
      <c r="AC122" s="24" t="str">
        <f>VLOOKUP(G122,'Sheet 1 (2)'!$H$4:$AF$536,25,FALSE)</f>
        <v/>
      </c>
      <c r="AD122" s="24" t="s">
        <v>326</v>
      </c>
      <c r="AE122" s="24" t="str">
        <f t="shared" ref="AE122:AE196" si="14">IF(AB122&lt;&gt;"",AB122,AC122)</f>
        <v/>
      </c>
      <c r="AF122" s="24" t="s">
        <v>304</v>
      </c>
      <c r="AG122" s="24" t="str">
        <f>VLOOKUP(G122,'Sheet 1 (2)'!$H$4:$AG$536,26,FALSE)</f>
        <v>NO</v>
      </c>
      <c r="AH122" s="24" t="s">
        <v>301</v>
      </c>
      <c r="AI122" s="24" t="s">
        <v>304</v>
      </c>
      <c r="AJ122" s="24" t="str">
        <f>VLOOKUP(G122,'Sheet 1 (2)'!$H$4:$AH$536,27,FALSE)</f>
        <v>Qué establecimiento programa para qué distrito y cuánto</v>
      </c>
      <c r="AK122" s="24" t="str">
        <f t="shared" si="10"/>
        <v>Qué establecimiento programa para qué distrito y cuánto</v>
      </c>
      <c r="AL122" s="27">
        <v>1</v>
      </c>
      <c r="AM122" s="27">
        <f t="shared" si="9"/>
        <v>0</v>
      </c>
    </row>
    <row r="123" spans="1:39" ht="15.75" customHeight="1">
      <c r="A123" s="24" t="s">
        <v>296</v>
      </c>
      <c r="B123" s="24" t="s">
        <v>3</v>
      </c>
      <c r="C123" s="24" t="s">
        <v>318</v>
      </c>
      <c r="D123" s="24" t="s">
        <v>11</v>
      </c>
      <c r="E123" s="24" t="s">
        <v>319</v>
      </c>
      <c r="F123" s="24" t="s">
        <v>13</v>
      </c>
      <c r="G123" s="24" t="s">
        <v>327</v>
      </c>
      <c r="H123" s="24" t="s">
        <v>328</v>
      </c>
      <c r="I123" s="24" t="s">
        <v>329</v>
      </c>
      <c r="J123" s="24" t="s">
        <v>330</v>
      </c>
      <c r="K123" s="24" t="s">
        <v>331</v>
      </c>
      <c r="L123" s="24" t="s">
        <v>304</v>
      </c>
      <c r="M123" s="24" t="str">
        <f>VLOOKUP(G123,'Sheet 1 (2)'!$H$4:$M$536,6,FALSE)</f>
        <v>100% de agentes comunitarios ligados a los establecimientos de salud de primer nivel más los de segundo nivel con población.</v>
      </c>
      <c r="N123" s="24" t="str">
        <f t="shared" si="11"/>
        <v>100% de agentes comunitarios ligados a los establecimientos de salud de primer nivel más los de segundo nivel con población.</v>
      </c>
      <c r="O123" s="24"/>
      <c r="P123" s="24" t="s">
        <v>332</v>
      </c>
      <c r="Q123" s="24" t="s">
        <v>304</v>
      </c>
      <c r="R123" s="24" t="str">
        <f>VLOOKUP(G123,'Sheet 1 (2)'!$H$4:$O$536,8,FALSE)</f>
        <v/>
      </c>
      <c r="S123" s="24" t="str">
        <f t="shared" si="12"/>
        <v/>
      </c>
      <c r="T123" s="24"/>
      <c r="U123" s="24" t="s">
        <v>304</v>
      </c>
      <c r="V123" s="24" t="str">
        <f>VLOOKUP(G123,'Sheet 1 (2)'!$H$4:$Q$536,10,FALSE)</f>
        <v/>
      </c>
      <c r="W123" s="24" t="str">
        <f t="shared" si="8"/>
        <v/>
      </c>
      <c r="X123" s="24" t="s">
        <v>333</v>
      </c>
      <c r="Y123" s="24" t="s">
        <v>304</v>
      </c>
      <c r="Z123" s="24" t="str">
        <f>VLOOKUP(G123,'Sheet 1 (2)'!$H$4:$S$536,12,FALSE)</f>
        <v/>
      </c>
      <c r="AA123" s="24" t="str">
        <f t="shared" si="13"/>
        <v/>
      </c>
      <c r="AB123" s="24" t="s">
        <v>304</v>
      </c>
      <c r="AC123" s="24" t="str">
        <f>VLOOKUP(G123,'Sheet 1 (2)'!$H$4:$AF$536,25,FALSE)</f>
        <v>I1,I2,I3,I4,II1,II2,IIE</v>
      </c>
      <c r="AD123" s="24" t="s">
        <v>334</v>
      </c>
      <c r="AE123" s="24" t="str">
        <f t="shared" si="14"/>
        <v>I1,I2,I3,I4,II1,II2,IIE</v>
      </c>
      <c r="AF123" s="24" t="s">
        <v>304</v>
      </c>
      <c r="AG123" s="24" t="str">
        <f>VLOOKUP(G123,'Sheet 1 (2)'!$H$4:$AG$536,26,FALSE)</f>
        <v>NO</v>
      </c>
      <c r="AH123" s="24" t="s">
        <v>301</v>
      </c>
      <c r="AI123" s="24" t="s">
        <v>304</v>
      </c>
      <c r="AJ123" s="24" t="str">
        <f>VLOOKUP(G123,'Sheet 1 (2)'!$H$4:$AH$536,27,FALSE)</f>
        <v xml:space="preserve">Base de agentes comunitarios linkeados a establecimientos de primer nivel más segundo nivel con población </v>
      </c>
      <c r="AK123" s="24" t="str">
        <f t="shared" si="10"/>
        <v xml:space="preserve">Base de agentes comunitarios linkeados a establecimientos de primer nivel más segundo nivel con población </v>
      </c>
      <c r="AL123" s="27">
        <v>1</v>
      </c>
      <c r="AM123" s="27">
        <f t="shared" si="9"/>
        <v>0</v>
      </c>
    </row>
    <row r="124" spans="1:39" ht="15.75" customHeight="1">
      <c r="A124" s="24" t="s">
        <v>296</v>
      </c>
      <c r="B124" s="24" t="s">
        <v>3</v>
      </c>
      <c r="C124" s="24" t="s">
        <v>318</v>
      </c>
      <c r="D124" s="24" t="s">
        <v>11</v>
      </c>
      <c r="E124" s="24" t="s">
        <v>335</v>
      </c>
      <c r="F124" s="24" t="s">
        <v>12</v>
      </c>
      <c r="G124" s="24" t="s">
        <v>336</v>
      </c>
      <c r="H124" s="24" t="s">
        <v>337</v>
      </c>
      <c r="I124" s="24" t="s">
        <v>329</v>
      </c>
      <c r="J124" s="24" t="s">
        <v>338</v>
      </c>
      <c r="K124" s="24" t="s">
        <v>339</v>
      </c>
      <c r="L124" s="24" t="s">
        <v>304</v>
      </c>
      <c r="M124" s="24" t="str">
        <f>VLOOKUP(G124,'Sheet 1 (2)'!$H$4:$M$536,6,FALSE)</f>
        <v>Suma de las metas CRED y atención prenatal reenfocada</v>
      </c>
      <c r="N124" s="24" t="str">
        <f t="shared" si="11"/>
        <v>Suma de las metas CRED y atención prenatal reenfocada</v>
      </c>
      <c r="O124" s="24"/>
      <c r="P124" s="24" t="s">
        <v>340</v>
      </c>
      <c r="Q124" s="24" t="s">
        <v>304</v>
      </c>
      <c r="R124" s="24" t="str">
        <f>VLOOKUP(G124,'Sheet 1 (2)'!$H$4:$O$536,8,FALSE)</f>
        <v/>
      </c>
      <c r="S124" s="24" t="str">
        <f t="shared" si="12"/>
        <v/>
      </c>
      <c r="T124" s="24" t="s">
        <v>341</v>
      </c>
      <c r="U124" s="24" t="s">
        <v>304</v>
      </c>
      <c r="V124" s="24" t="str">
        <f>VLOOKUP(G124,'Sheet 1 (2)'!$H$4:$Q$536,10,FALSE)</f>
        <v/>
      </c>
      <c r="W124" s="24" t="str">
        <f t="shared" si="8"/>
        <v/>
      </c>
      <c r="X124" s="24" t="s">
        <v>342</v>
      </c>
      <c r="Y124" s="24" t="s">
        <v>304</v>
      </c>
      <c r="Z124" s="24" t="str">
        <f>VLOOKUP(G124,'Sheet 1 (2)'!$H$4:$S$536,12,FALSE)</f>
        <v/>
      </c>
      <c r="AA124" s="24" t="str">
        <f t="shared" si="13"/>
        <v/>
      </c>
      <c r="AB124" s="24" t="s">
        <v>304</v>
      </c>
      <c r="AC124" s="24" t="str">
        <f>VLOOKUP(G124,'Sheet 1 (2)'!$H$4:$AF$536,25,FALSE)</f>
        <v/>
      </c>
      <c r="AD124" s="24" t="s">
        <v>334</v>
      </c>
      <c r="AE124" s="24" t="str">
        <f t="shared" si="14"/>
        <v/>
      </c>
      <c r="AF124" s="24" t="s">
        <v>304</v>
      </c>
      <c r="AG124" s="24" t="str">
        <f>VLOOKUP(G124,'Sheet 1 (2)'!$H$4:$AG$536,26,FALSE)</f>
        <v>SI</v>
      </c>
      <c r="AH124" s="24" t="s">
        <v>329</v>
      </c>
      <c r="AI124" s="24" t="s">
        <v>304</v>
      </c>
      <c r="AJ124" s="24" t="str">
        <f>VLOOKUP(G124,'Sheet 1 (2)'!$H$4:$AH$536,27,FALSE)</f>
        <v/>
      </c>
      <c r="AK124" s="24" t="str">
        <f t="shared" si="10"/>
        <v/>
      </c>
      <c r="AL124" s="27">
        <v>1</v>
      </c>
      <c r="AM124" s="27">
        <f t="shared" si="9"/>
        <v>1</v>
      </c>
    </row>
    <row r="125" spans="1:39" ht="15.75" customHeight="1">
      <c r="A125" s="24" t="s">
        <v>296</v>
      </c>
      <c r="B125" s="24" t="s">
        <v>3</v>
      </c>
      <c r="C125" s="24" t="s">
        <v>318</v>
      </c>
      <c r="D125" s="24" t="s">
        <v>11</v>
      </c>
      <c r="E125" s="24" t="s">
        <v>335</v>
      </c>
      <c r="F125" s="24" t="s">
        <v>12</v>
      </c>
      <c r="G125" s="24" t="s">
        <v>344</v>
      </c>
      <c r="H125" s="24" t="s">
        <v>345</v>
      </c>
      <c r="I125" s="24" t="s">
        <v>301</v>
      </c>
      <c r="J125" s="24" t="s">
        <v>338</v>
      </c>
      <c r="K125" s="24" t="s">
        <v>346</v>
      </c>
      <c r="L125" s="24" t="s">
        <v>304</v>
      </c>
      <c r="M125" s="24" t="str">
        <f>VLOOKUP(G125,'Sheet 1 (2)'!$H$4:$M$536,6,FALSE)</f>
        <v>Suma de las metas CRED y atención prenatal reenfocada</v>
      </c>
      <c r="N125" s="24" t="str">
        <f t="shared" si="11"/>
        <v>Suma de las metas CRED y atención prenatal reenfocada</v>
      </c>
      <c r="O125" s="24"/>
      <c r="P125" s="24" t="s">
        <v>340</v>
      </c>
      <c r="Q125" s="24" t="s">
        <v>304</v>
      </c>
      <c r="R125" s="24" t="str">
        <f>VLOOKUP(G125,'Sheet 1 (2)'!$H$4:$O$536,8,FALSE)</f>
        <v/>
      </c>
      <c r="S125" s="24" t="str">
        <f t="shared" si="12"/>
        <v/>
      </c>
      <c r="T125" s="24" t="s">
        <v>347</v>
      </c>
      <c r="U125" s="24" t="s">
        <v>304</v>
      </c>
      <c r="V125" s="24" t="str">
        <f>VLOOKUP(G125,'Sheet 1 (2)'!$H$4:$Q$536,10,FALSE)</f>
        <v/>
      </c>
      <c r="W125" s="24" t="str">
        <f t="shared" si="8"/>
        <v/>
      </c>
      <c r="X125" s="24" t="s">
        <v>348</v>
      </c>
      <c r="Y125" s="24" t="s">
        <v>304</v>
      </c>
      <c r="Z125" s="24" t="str">
        <f>VLOOKUP(G125,'Sheet 1 (2)'!$H$4:$S$536,12,FALSE)</f>
        <v/>
      </c>
      <c r="AA125" s="24" t="str">
        <f t="shared" si="13"/>
        <v/>
      </c>
      <c r="AB125" s="24" t="s">
        <v>304</v>
      </c>
      <c r="AC125" s="24" t="str">
        <f>VLOOKUP(G125,'Sheet 1 (2)'!$H$4:$AF$536,25,FALSE)</f>
        <v/>
      </c>
      <c r="AD125" s="24" t="s">
        <v>334</v>
      </c>
      <c r="AE125" s="24" t="str">
        <f t="shared" si="14"/>
        <v/>
      </c>
      <c r="AF125" s="24" t="s">
        <v>304</v>
      </c>
      <c r="AG125" s="24" t="str">
        <f>VLOOKUP(G125,'Sheet 1 (2)'!$H$4:$AG$536,26,FALSE)</f>
        <v>SI</v>
      </c>
      <c r="AH125" s="24" t="s">
        <v>329</v>
      </c>
      <c r="AI125" s="24" t="s">
        <v>304</v>
      </c>
      <c r="AJ125" s="24" t="str">
        <f>VLOOKUP(G125,'Sheet 1 (2)'!$H$4:$AH$536,27,FALSE)</f>
        <v/>
      </c>
      <c r="AK125" s="24" t="str">
        <f t="shared" si="10"/>
        <v/>
      </c>
      <c r="AL125" s="27">
        <v>1</v>
      </c>
      <c r="AM125" s="27">
        <f t="shared" si="9"/>
        <v>1</v>
      </c>
    </row>
    <row r="126" spans="1:39" ht="15.75" customHeight="1">
      <c r="A126" s="24" t="s">
        <v>296</v>
      </c>
      <c r="B126" s="24" t="s">
        <v>3</v>
      </c>
      <c r="C126" s="24" t="s">
        <v>318</v>
      </c>
      <c r="D126" s="24" t="s">
        <v>11</v>
      </c>
      <c r="E126" s="24" t="s">
        <v>319</v>
      </c>
      <c r="F126" s="24" t="s">
        <v>13</v>
      </c>
      <c r="G126" s="24" t="s">
        <v>349</v>
      </c>
      <c r="H126" s="24" t="s">
        <v>350</v>
      </c>
      <c r="I126" s="24" t="s">
        <v>329</v>
      </c>
      <c r="J126" s="24" t="s">
        <v>330</v>
      </c>
      <c r="K126" s="24" t="s">
        <v>351</v>
      </c>
      <c r="L126" s="24" t="s">
        <v>304</v>
      </c>
      <c r="M126" s="24" t="str">
        <f>VLOOKUP(G126,'Sheet 1 (2)'!$H$4:$M$536,6,FALSE)</f>
        <v xml:space="preserve">Número fijo por punto de atención </v>
      </c>
      <c r="N126" s="24" t="str">
        <f t="shared" si="11"/>
        <v xml:space="preserve">Número fijo por punto de atención </v>
      </c>
      <c r="O126" s="24"/>
      <c r="P126" s="24" t="s">
        <v>352</v>
      </c>
      <c r="Q126" s="24" t="s">
        <v>304</v>
      </c>
      <c r="R126" s="24" t="str">
        <f>VLOOKUP(G126,'Sheet 1 (2)'!$H$4:$O$536,8,FALSE)</f>
        <v/>
      </c>
      <c r="S126" s="24" t="str">
        <f t="shared" si="12"/>
        <v/>
      </c>
      <c r="T126" s="24"/>
      <c r="U126" s="24" t="s">
        <v>304</v>
      </c>
      <c r="V126" s="24" t="str">
        <f>VLOOKUP(G126,'Sheet 1 (2)'!$H$4:$Q$536,10,FALSE)</f>
        <v/>
      </c>
      <c r="W126" s="24" t="str">
        <f t="shared" si="8"/>
        <v/>
      </c>
      <c r="X126" s="24" t="s">
        <v>353</v>
      </c>
      <c r="Y126" s="24" t="s">
        <v>304</v>
      </c>
      <c r="Z126" s="24" t="str">
        <f>VLOOKUP(G126,'Sheet 1 (2)'!$H$4:$S$536,12,FALSE)</f>
        <v/>
      </c>
      <c r="AA126" s="24" t="str">
        <f t="shared" si="13"/>
        <v/>
      </c>
      <c r="AB126" s="24" t="s">
        <v>304</v>
      </c>
      <c r="AC126" s="24" t="str">
        <f>VLOOKUP(G126,'Sheet 1 (2)'!$H$4:$AF$536,25,FALSE)</f>
        <v/>
      </c>
      <c r="AD126" s="24" t="s">
        <v>334</v>
      </c>
      <c r="AE126" s="24" t="str">
        <f t="shared" si="14"/>
        <v/>
      </c>
      <c r="AF126" s="24" t="s">
        <v>304</v>
      </c>
      <c r="AG126" s="24" t="str">
        <f>VLOOKUP(G126,'Sheet 1 (2)'!$H$4:$AG$536,26,FALSE)</f>
        <v>NO</v>
      </c>
      <c r="AH126" s="24" t="s">
        <v>301</v>
      </c>
      <c r="AI126" s="24" t="s">
        <v>304</v>
      </c>
      <c r="AJ126" s="24" t="str">
        <f>VLOOKUP(G126,'Sheet 1 (2)'!$H$4:$AH$536,27,FALSE)</f>
        <v>Establecer número fijo</v>
      </c>
      <c r="AK126" s="24" t="str">
        <f t="shared" si="10"/>
        <v>Establecer número fijo</v>
      </c>
      <c r="AL126" s="27">
        <v>1</v>
      </c>
      <c r="AM126" s="27">
        <f t="shared" si="9"/>
        <v>0</v>
      </c>
    </row>
    <row r="127" spans="1:39" ht="15.75" customHeight="1">
      <c r="A127" s="24" t="s">
        <v>296</v>
      </c>
      <c r="B127" s="24" t="s">
        <v>3</v>
      </c>
      <c r="C127" s="24" t="s">
        <v>318</v>
      </c>
      <c r="D127" s="24" t="s">
        <v>11</v>
      </c>
      <c r="E127" s="24" t="s">
        <v>335</v>
      </c>
      <c r="F127" s="24" t="s">
        <v>12</v>
      </c>
      <c r="G127" s="24">
        <v>3325109</v>
      </c>
      <c r="H127" s="24" t="s">
        <v>354</v>
      </c>
      <c r="I127" s="24" t="s">
        <v>301</v>
      </c>
      <c r="J127" s="24" t="s">
        <v>338</v>
      </c>
      <c r="K127" s="24" t="s">
        <v>339</v>
      </c>
      <c r="L127" s="24" t="s">
        <v>304</v>
      </c>
      <c r="M127" s="24" t="str">
        <f>VLOOKUP(G127,'Sheet 1 (2)'!$H$4:$M$536,6,FALSE)</f>
        <v>Suma de Meta CRED &lt; 1 año, 1 año y 2 años, según Padrón Nominal y atención prenatal reenfocada del PP002</v>
      </c>
      <c r="N127" s="24" t="str">
        <f t="shared" si="11"/>
        <v>Suma de Meta CRED &lt; 1 año, 1 año y 2 años, según Padrón Nominal y atención prenatal reenfocada del PP002</v>
      </c>
      <c r="O127" s="24"/>
      <c r="P127" s="24" t="s">
        <v>340</v>
      </c>
      <c r="Q127" s="24" t="s">
        <v>304</v>
      </c>
      <c r="R127" s="24" t="str">
        <f>VLOOKUP(G127,'Sheet 1 (2)'!$H$4:$O$536,8,FALSE)</f>
        <v/>
      </c>
      <c r="S127" s="24" t="str">
        <f t="shared" si="12"/>
        <v/>
      </c>
      <c r="T127" s="24" t="s">
        <v>341</v>
      </c>
      <c r="U127" s="24" t="s">
        <v>304</v>
      </c>
      <c r="V127" s="24" t="str">
        <f>VLOOKUP(G127,'Sheet 1 (2)'!$H$4:$Q$536,10,FALSE)</f>
        <v/>
      </c>
      <c r="W127" s="24" t="str">
        <f t="shared" si="8"/>
        <v/>
      </c>
      <c r="X127" s="24" t="s">
        <v>355</v>
      </c>
      <c r="Y127" s="24" t="s">
        <v>304</v>
      </c>
      <c r="Z127" s="24" t="str">
        <f>VLOOKUP(G127,'Sheet 1 (2)'!$H$4:$S$536,12,FALSE)</f>
        <v/>
      </c>
      <c r="AA127" s="24" t="str">
        <f t="shared" si="13"/>
        <v/>
      </c>
      <c r="AB127" s="24" t="s">
        <v>304</v>
      </c>
      <c r="AC127" s="24" t="str">
        <f>VLOOKUP(G127,'Sheet 1 (2)'!$H$4:$AF$536,25,FALSE)</f>
        <v/>
      </c>
      <c r="AD127" s="24" t="s">
        <v>334</v>
      </c>
      <c r="AE127" s="24" t="str">
        <f t="shared" si="14"/>
        <v/>
      </c>
      <c r="AF127" s="24" t="s">
        <v>304</v>
      </c>
      <c r="AG127" s="24" t="str">
        <f>VLOOKUP(G127,'Sheet 1 (2)'!$H$4:$AG$536,26,FALSE)</f>
        <v>SI</v>
      </c>
      <c r="AH127" s="24" t="s">
        <v>329</v>
      </c>
      <c r="AI127" s="24" t="s">
        <v>304</v>
      </c>
      <c r="AJ127" s="24" t="str">
        <f>VLOOKUP(G127,'Sheet 1 (2)'!$H$4:$AH$536,27,FALSE)</f>
        <v/>
      </c>
      <c r="AK127" s="24" t="str">
        <f t="shared" si="10"/>
        <v/>
      </c>
      <c r="AL127" s="27">
        <v>1</v>
      </c>
      <c r="AM127" s="27">
        <f t="shared" si="9"/>
        <v>1</v>
      </c>
    </row>
    <row r="128" spans="1:39" ht="15.75" customHeight="1">
      <c r="A128" s="24" t="s">
        <v>296</v>
      </c>
      <c r="B128" s="24" t="s">
        <v>3</v>
      </c>
      <c r="C128" s="24" t="s">
        <v>356</v>
      </c>
      <c r="D128" s="24" t="s">
        <v>14</v>
      </c>
      <c r="E128" s="24" t="s">
        <v>357</v>
      </c>
      <c r="F128" s="24" t="s">
        <v>15</v>
      </c>
      <c r="G128" s="24" t="s">
        <v>358</v>
      </c>
      <c r="H128" s="24" t="s">
        <v>359</v>
      </c>
      <c r="I128" s="24" t="s">
        <v>329</v>
      </c>
      <c r="J128" s="24" t="s">
        <v>360</v>
      </c>
      <c r="K128" s="24" t="s">
        <v>361</v>
      </c>
      <c r="L128" s="24" t="s">
        <v>304</v>
      </c>
      <c r="M128" s="96" t="str">
        <f>VLOOKUP(G128,'Sheet 1 (2)'!$H$4:$M$536,6,FALSE)</f>
        <v xml:space="preserve">100% de la población menor de 1 año (11meses y 29 días) que se estén ligados a un establecimiento de salud.
Para establecimientos de 2° y 3° nivel, considerar los niños que completaron su esquema de vacunación según edad, el año anterior. La meta debe disminuir progresivamente año a año. </v>
      </c>
      <c r="N128" s="96" t="str">
        <f t="shared" si="11"/>
        <v xml:space="preserve">100% de la población menor de 1 año (11meses y 29 días) que se estén ligados a un establecimiento de salud.
Para establecimientos de 2° y 3° nivel, considerar los niños que completaron su esquema de vacunación según edad, el año anterior. La meta debe disminuir progresivamente año a año. </v>
      </c>
      <c r="O128" s="24"/>
      <c r="P128" s="24" t="s">
        <v>340</v>
      </c>
      <c r="Q128" s="24" t="s">
        <v>304</v>
      </c>
      <c r="R128" s="24" t="str">
        <f>VLOOKUP(G128,'Sheet 1 (2)'!$H$4:$O$536,8,FALSE)</f>
        <v/>
      </c>
      <c r="S128" s="24" t="str">
        <f t="shared" si="12"/>
        <v/>
      </c>
      <c r="T128" s="24"/>
      <c r="U128" s="24" t="s">
        <v>304</v>
      </c>
      <c r="V128" s="24" t="str">
        <f>VLOOKUP(G128,'Sheet 1 (2)'!$H$4:$Q$536,10,FALSE)</f>
        <v/>
      </c>
      <c r="W128" s="24" t="str">
        <f t="shared" si="8"/>
        <v/>
      </c>
      <c r="X128" s="24"/>
      <c r="Y128" s="24" t="s">
        <v>304</v>
      </c>
      <c r="Z128" s="24" t="str">
        <f>VLOOKUP(G128,'Sheet 1 (2)'!$H$4:$S$536,12,FALSE)</f>
        <v/>
      </c>
      <c r="AA128" s="24" t="str">
        <f t="shared" si="13"/>
        <v/>
      </c>
      <c r="AB128" s="24" t="s">
        <v>304</v>
      </c>
      <c r="AC128" s="24" t="str">
        <f>VLOOKUP(G128,'Sheet 1 (2)'!$H$4:$AF$536,25,FALSE)</f>
        <v/>
      </c>
      <c r="AD128" s="24" t="s">
        <v>364</v>
      </c>
      <c r="AE128" s="24" t="str">
        <f t="shared" si="14"/>
        <v/>
      </c>
      <c r="AF128" s="24" t="s">
        <v>304</v>
      </c>
      <c r="AG128" s="24" t="str">
        <f>VLOOKUP(G128,'Sheet 1 (2)'!$H$4:$AG$536,26,FALSE)</f>
        <v>NO</v>
      </c>
      <c r="AH128" s="26" t="s">
        <v>301</v>
      </c>
      <c r="AI128" s="24" t="s">
        <v>304</v>
      </c>
      <c r="AJ128" s="24" t="str">
        <f>VLOOKUP(G128,'Sheet 1 (2)'!$H$4:$AH$536,27,FALSE)</f>
        <v>código CIE10 de la tercera dosis</v>
      </c>
      <c r="AK128" s="24" t="str">
        <f t="shared" si="10"/>
        <v>código CIE10 de la tercera dosis</v>
      </c>
      <c r="AL128" s="27">
        <v>1</v>
      </c>
      <c r="AM128" s="27">
        <f t="shared" si="9"/>
        <v>0</v>
      </c>
    </row>
    <row r="129" spans="1:39" ht="15.75" customHeight="1">
      <c r="A129" s="24" t="s">
        <v>296</v>
      </c>
      <c r="B129" s="24" t="s">
        <v>3</v>
      </c>
      <c r="C129" s="24" t="s">
        <v>356</v>
      </c>
      <c r="D129" s="24" t="s">
        <v>14</v>
      </c>
      <c r="E129" s="24" t="s">
        <v>357</v>
      </c>
      <c r="F129" s="24" t="s">
        <v>15</v>
      </c>
      <c r="G129" s="24" t="s">
        <v>366</v>
      </c>
      <c r="H129" s="24" t="s">
        <v>367</v>
      </c>
      <c r="I129" s="24" t="s">
        <v>329</v>
      </c>
      <c r="J129" s="24" t="s">
        <v>360</v>
      </c>
      <c r="K129" s="24" t="s">
        <v>368</v>
      </c>
      <c r="L129" s="24" t="s">
        <v>304</v>
      </c>
      <c r="M129" s="96" t="str">
        <f>VLOOKUP(G129,'Sheet 1 (2)'!$H$4:$M$536,6,FALSE)</f>
        <v xml:space="preserve">100% de la población 1 año (1 año, 11meses y 29 días) que se estén ligados a un establecimiento de salud.
Para establecimientos de 2° y 3° nivel, considerar los niños que completaron su esquema de vacunación según edad, el año anterior. La meta debe disminuir progresivamente año a año. </v>
      </c>
      <c r="N129" s="96" t="str">
        <f t="shared" si="11"/>
        <v xml:space="preserve">100% de la población 1 año (1 año, 11meses y 29 días) que se estén ligados a un establecimiento de salud.
Para establecimientos de 2° y 3° nivel, considerar los niños que completaron su esquema de vacunación según edad, el año anterior. La meta debe disminuir progresivamente año a año. </v>
      </c>
      <c r="O129" s="24"/>
      <c r="P129" s="24" t="s">
        <v>340</v>
      </c>
      <c r="Q129" s="24" t="s">
        <v>304</v>
      </c>
      <c r="R129" s="24" t="str">
        <f>VLOOKUP(G129,'Sheet 1 (2)'!$H$4:$O$536,8,FALSE)</f>
        <v/>
      </c>
      <c r="S129" s="24" t="str">
        <f t="shared" si="12"/>
        <v/>
      </c>
      <c r="T129" s="24"/>
      <c r="U129" s="24" t="s">
        <v>304</v>
      </c>
      <c r="V129" s="24" t="str">
        <f>VLOOKUP(G129,'Sheet 1 (2)'!$H$4:$Q$536,10,FALSE)</f>
        <v/>
      </c>
      <c r="W129" s="24" t="str">
        <f t="shared" si="8"/>
        <v/>
      </c>
      <c r="X129" s="24"/>
      <c r="Y129" s="24" t="s">
        <v>304</v>
      </c>
      <c r="Z129" s="24" t="str">
        <f>VLOOKUP(G129,'Sheet 1 (2)'!$H$4:$S$536,12,FALSE)</f>
        <v/>
      </c>
      <c r="AA129" s="24" t="str">
        <f t="shared" si="13"/>
        <v/>
      </c>
      <c r="AB129" s="24" t="s">
        <v>304</v>
      </c>
      <c r="AC129" s="24" t="str">
        <f>VLOOKUP(G129,'Sheet 1 (2)'!$H$4:$AF$536,25,FALSE)</f>
        <v/>
      </c>
      <c r="AD129" s="24" t="s">
        <v>364</v>
      </c>
      <c r="AE129" s="24" t="str">
        <f t="shared" si="14"/>
        <v/>
      </c>
      <c r="AF129" s="24" t="s">
        <v>304</v>
      </c>
      <c r="AG129" s="24" t="str">
        <f>VLOOKUP(G129,'Sheet 1 (2)'!$H$4:$AG$536,26,FALSE)</f>
        <v>NO</v>
      </c>
      <c r="AH129" s="26" t="s">
        <v>301</v>
      </c>
      <c r="AI129" s="24" t="s">
        <v>304</v>
      </c>
      <c r="AJ129" s="24" t="str">
        <f>VLOOKUP(G129,'Sheet 1 (2)'!$H$4:$AH$536,27,FALSE)</f>
        <v>código CIE10 de la tercera dosis</v>
      </c>
      <c r="AK129" s="24" t="str">
        <f t="shared" si="10"/>
        <v>código CIE10 de la tercera dosis</v>
      </c>
      <c r="AL129" s="27">
        <v>1</v>
      </c>
      <c r="AM129" s="27">
        <f t="shared" si="9"/>
        <v>0</v>
      </c>
    </row>
    <row r="130" spans="1:39" ht="15.75" customHeight="1">
      <c r="A130" s="24" t="s">
        <v>296</v>
      </c>
      <c r="B130" s="24" t="s">
        <v>3</v>
      </c>
      <c r="C130" s="24" t="s">
        <v>356</v>
      </c>
      <c r="D130" s="24" t="s">
        <v>14</v>
      </c>
      <c r="E130" s="24" t="s">
        <v>357</v>
      </c>
      <c r="F130" s="24" t="s">
        <v>15</v>
      </c>
      <c r="G130" s="24" t="s">
        <v>371</v>
      </c>
      <c r="H130" s="24" t="s">
        <v>372</v>
      </c>
      <c r="I130" s="24" t="s">
        <v>329</v>
      </c>
      <c r="J130" s="24" t="s">
        <v>360</v>
      </c>
      <c r="K130" s="24" t="s">
        <v>373</v>
      </c>
      <c r="L130" s="24" t="s">
        <v>304</v>
      </c>
      <c r="M130" s="96" t="str">
        <f>VLOOKUP(G130,'Sheet 1 (2)'!$H$4:$M$536,6,FALSE)</f>
        <v xml:space="preserve">100% de la población de 4 años (4 años, 11meses y 29 días) que se estén ligados a un establecimiento de salud.
Para establecimientos de 2° y 3° nivel, considerar los niños que completaron su esquema de vacunación según edad, el año anterior. La meta debe disminuir progresivamente año a año. </v>
      </c>
      <c r="N130" s="96" t="str">
        <f t="shared" si="11"/>
        <v xml:space="preserve">100% de la población de 4 años (4 años, 11meses y 29 días) que se estén ligados a un establecimiento de salud.
Para establecimientos de 2° y 3° nivel, considerar los niños que completaron su esquema de vacunación según edad, el año anterior. La meta debe disminuir progresivamente año a año. </v>
      </c>
      <c r="O130" s="24"/>
      <c r="P130" s="24" t="s">
        <v>340</v>
      </c>
      <c r="Q130" s="24" t="s">
        <v>304</v>
      </c>
      <c r="R130" s="24" t="str">
        <f>VLOOKUP(G130,'Sheet 1 (2)'!$H$4:$O$536,8,FALSE)</f>
        <v/>
      </c>
      <c r="S130" s="24" t="str">
        <f t="shared" si="12"/>
        <v/>
      </c>
      <c r="T130" s="24"/>
      <c r="U130" s="24" t="s">
        <v>304</v>
      </c>
      <c r="V130" s="24" t="str">
        <f>VLOOKUP(G130,'Sheet 1 (2)'!$H$4:$Q$536,10,FALSE)</f>
        <v/>
      </c>
      <c r="W130" s="24" t="str">
        <f t="shared" ref="W130:W193" si="15">IF(U130&lt;&gt;"",U130,V130)</f>
        <v/>
      </c>
      <c r="X130" s="24"/>
      <c r="Y130" s="24" t="s">
        <v>304</v>
      </c>
      <c r="Z130" s="24" t="str">
        <f>VLOOKUP(G130,'Sheet 1 (2)'!$H$4:$S$536,12,FALSE)</f>
        <v/>
      </c>
      <c r="AA130" s="24" t="str">
        <f t="shared" si="13"/>
        <v/>
      </c>
      <c r="AB130" s="24" t="s">
        <v>304</v>
      </c>
      <c r="AC130" s="24" t="str">
        <f>VLOOKUP(G130,'Sheet 1 (2)'!$H$4:$AF$536,25,FALSE)</f>
        <v/>
      </c>
      <c r="AD130" s="24" t="s">
        <v>364</v>
      </c>
      <c r="AE130" s="24" t="str">
        <f t="shared" si="14"/>
        <v/>
      </c>
      <c r="AF130" s="24" t="s">
        <v>304</v>
      </c>
      <c r="AG130" s="24" t="str">
        <f>VLOOKUP(G130,'Sheet 1 (2)'!$H$4:$AG$536,26,FALSE)</f>
        <v>NO</v>
      </c>
      <c r="AH130" s="26" t="s">
        <v>301</v>
      </c>
      <c r="AI130" s="24" t="s">
        <v>304</v>
      </c>
      <c r="AJ130" s="24" t="str">
        <f>VLOOKUP(G130,'Sheet 1 (2)'!$H$4:$AH$536,27,FALSE)</f>
        <v>código CIE10 de la tercera dosis</v>
      </c>
      <c r="AK130" s="24" t="str">
        <f t="shared" si="10"/>
        <v>código CIE10 de la tercera dosis</v>
      </c>
      <c r="AL130" s="27">
        <v>1</v>
      </c>
      <c r="AM130" s="27">
        <f t="shared" ref="AM130:AM193" si="16">+IF(AH130="SI",1,0)</f>
        <v>0</v>
      </c>
    </row>
    <row r="131" spans="1:39" ht="15.75" customHeight="1">
      <c r="A131" s="24" t="s">
        <v>296</v>
      </c>
      <c r="B131" s="24" t="s">
        <v>3</v>
      </c>
      <c r="C131" s="24" t="s">
        <v>356</v>
      </c>
      <c r="D131" s="24" t="s">
        <v>14</v>
      </c>
      <c r="E131" s="24" t="s">
        <v>357</v>
      </c>
      <c r="F131" s="24" t="s">
        <v>15</v>
      </c>
      <c r="G131" s="24" t="s">
        <v>376</v>
      </c>
      <c r="H131" s="24" t="s">
        <v>377</v>
      </c>
      <c r="I131" s="24" t="s">
        <v>329</v>
      </c>
      <c r="J131" s="24" t="s">
        <v>360</v>
      </c>
      <c r="K131" s="24" t="s">
        <v>378</v>
      </c>
      <c r="L131" s="24" t="s">
        <v>304</v>
      </c>
      <c r="M131" s="96" t="str">
        <f>VLOOKUP(G131,'Sheet 1 (2)'!$H$4:$M$536,6,FALSE)</f>
        <v xml:space="preserve">100% de la población de 2 años que se estén ligados a un establecimiento de salud.
Para establecimientos de 2° y 3° nivel, considerar los niños que completaron su esquema de vacunación según edad, el año anterior. La meta debe disminuir progresivamente año a año. </v>
      </c>
      <c r="N131" s="96" t="str">
        <f t="shared" si="11"/>
        <v xml:space="preserve">100% de la población de 2 años que se estén ligados a un establecimiento de salud.
Para establecimientos de 2° y 3° nivel, considerar los niños que completaron su esquema de vacunación según edad, el año anterior. La meta debe disminuir progresivamente año a año. </v>
      </c>
      <c r="O131" s="24"/>
      <c r="P131" s="24" t="s">
        <v>340</v>
      </c>
      <c r="Q131" s="24" t="s">
        <v>304</v>
      </c>
      <c r="R131" s="24" t="str">
        <f>VLOOKUP(G131,'Sheet 1 (2)'!$H$4:$O$536,8,FALSE)</f>
        <v/>
      </c>
      <c r="S131" s="24" t="str">
        <f t="shared" si="12"/>
        <v/>
      </c>
      <c r="T131" s="24"/>
      <c r="U131" s="24" t="s">
        <v>304</v>
      </c>
      <c r="V131" s="24" t="str">
        <f>VLOOKUP(G131,'Sheet 1 (2)'!$H$4:$Q$536,10,FALSE)</f>
        <v/>
      </c>
      <c r="W131" s="24" t="str">
        <f t="shared" si="15"/>
        <v/>
      </c>
      <c r="X131" s="24"/>
      <c r="Y131" s="24" t="s">
        <v>304</v>
      </c>
      <c r="Z131" s="24" t="str">
        <f>VLOOKUP(G131,'Sheet 1 (2)'!$H$4:$S$536,12,FALSE)</f>
        <v/>
      </c>
      <c r="AA131" s="24" t="str">
        <f t="shared" si="13"/>
        <v/>
      </c>
      <c r="AB131" s="24" t="s">
        <v>304</v>
      </c>
      <c r="AC131" s="24" t="str">
        <f>VLOOKUP(G131,'Sheet 1 (2)'!$H$4:$AF$536,25,FALSE)</f>
        <v/>
      </c>
      <c r="AD131" s="24" t="s">
        <v>364</v>
      </c>
      <c r="AE131" s="24" t="str">
        <f t="shared" si="14"/>
        <v/>
      </c>
      <c r="AF131" s="24" t="s">
        <v>304</v>
      </c>
      <c r="AG131" s="24" t="str">
        <f>VLOOKUP(G131,'Sheet 1 (2)'!$H$4:$AG$536,26,FALSE)</f>
        <v>NO</v>
      </c>
      <c r="AH131" s="26" t="s">
        <v>301</v>
      </c>
      <c r="AI131" s="24" t="s">
        <v>304</v>
      </c>
      <c r="AJ131" s="24" t="str">
        <f>VLOOKUP(G131,'Sheet 1 (2)'!$H$4:$AH$536,27,FALSE)</f>
        <v>código CIE10 de la tercera dosis</v>
      </c>
      <c r="AK131" s="24" t="str">
        <f t="shared" si="10"/>
        <v>código CIE10 de la tercera dosis</v>
      </c>
      <c r="AL131" s="27">
        <v>1</v>
      </c>
      <c r="AM131" s="27">
        <f t="shared" si="16"/>
        <v>0</v>
      </c>
    </row>
    <row r="132" spans="1:39" ht="15.75" customHeight="1">
      <c r="A132" s="24" t="s">
        <v>296</v>
      </c>
      <c r="B132" s="24" t="s">
        <v>3</v>
      </c>
      <c r="C132" s="24" t="s">
        <v>356</v>
      </c>
      <c r="D132" s="24" t="s">
        <v>14</v>
      </c>
      <c r="E132" s="24" t="s">
        <v>357</v>
      </c>
      <c r="F132" s="24" t="s">
        <v>15</v>
      </c>
      <c r="G132" s="24" t="s">
        <v>381</v>
      </c>
      <c r="H132" s="24" t="s">
        <v>382</v>
      </c>
      <c r="I132" s="24" t="s">
        <v>329</v>
      </c>
      <c r="J132" s="24" t="s">
        <v>360</v>
      </c>
      <c r="K132" s="24" t="s">
        <v>383</v>
      </c>
      <c r="L132" s="24" t="s">
        <v>304</v>
      </c>
      <c r="M132" s="96" t="str">
        <f>VLOOKUP(G132,'Sheet 1 (2)'!$H$4:$M$536,6,FALSE)</f>
        <v xml:space="preserve">12% de la población de 3 años que se estén ligados a un establecimiento de salud.
Para establecimientos de 2° y 3° nivel, considerar los niños que completaron su esquema de vacunación según edad, el año anterior. La meta debe disminuir progresivamente año a año. </v>
      </c>
      <c r="N132" s="96" t="str">
        <f t="shared" si="11"/>
        <v xml:space="preserve">12% de la población de 3 años que se estén ligados a un establecimiento de salud.
Para establecimientos de 2° y 3° nivel, considerar los niños que completaron su esquema de vacunación según edad, el año anterior. La meta debe disminuir progresivamente año a año. </v>
      </c>
      <c r="O132" s="24"/>
      <c r="P132" s="24" t="s">
        <v>340</v>
      </c>
      <c r="Q132" s="24" t="s">
        <v>304</v>
      </c>
      <c r="R132" s="24" t="str">
        <f>VLOOKUP(G132,'Sheet 1 (2)'!$H$4:$O$536,8,FALSE)</f>
        <v/>
      </c>
      <c r="S132" s="24" t="str">
        <f t="shared" si="12"/>
        <v/>
      </c>
      <c r="T132" s="24"/>
      <c r="U132" s="24" t="s">
        <v>304</v>
      </c>
      <c r="V132" s="24" t="str">
        <f>VLOOKUP(G132,'Sheet 1 (2)'!$H$4:$Q$536,10,FALSE)</f>
        <v/>
      </c>
      <c r="W132" s="24" t="str">
        <f t="shared" si="15"/>
        <v/>
      </c>
      <c r="X132" s="24"/>
      <c r="Y132" s="24" t="s">
        <v>304</v>
      </c>
      <c r="Z132" s="24" t="str">
        <f>VLOOKUP(G132,'Sheet 1 (2)'!$H$4:$S$536,12,FALSE)</f>
        <v/>
      </c>
      <c r="AA132" s="24" t="str">
        <f t="shared" si="13"/>
        <v/>
      </c>
      <c r="AB132" s="24" t="s">
        <v>304</v>
      </c>
      <c r="AC132" s="24" t="str">
        <f>VLOOKUP(G132,'Sheet 1 (2)'!$H$4:$AF$536,25,FALSE)</f>
        <v/>
      </c>
      <c r="AD132" s="24" t="s">
        <v>364</v>
      </c>
      <c r="AE132" s="24" t="str">
        <f t="shared" si="14"/>
        <v/>
      </c>
      <c r="AF132" s="24" t="s">
        <v>304</v>
      </c>
      <c r="AG132" s="24" t="str">
        <f>VLOOKUP(G132,'Sheet 1 (2)'!$H$4:$AG$536,26,FALSE)</f>
        <v>NO</v>
      </c>
      <c r="AH132" s="26" t="s">
        <v>301</v>
      </c>
      <c r="AI132" s="24" t="s">
        <v>304</v>
      </c>
      <c r="AJ132" s="24" t="str">
        <f>VLOOKUP(G132,'Sheet 1 (2)'!$H$4:$AH$536,27,FALSE)</f>
        <v>código CIE10 de la tercera dosis</v>
      </c>
      <c r="AK132" s="24" t="str">
        <f t="shared" si="10"/>
        <v>código CIE10 de la tercera dosis</v>
      </c>
      <c r="AL132" s="27">
        <v>1</v>
      </c>
      <c r="AM132" s="27">
        <f t="shared" si="16"/>
        <v>0</v>
      </c>
    </row>
    <row r="133" spans="1:39" ht="15.75" customHeight="1">
      <c r="A133" s="24" t="s">
        <v>296</v>
      </c>
      <c r="B133" s="24" t="s">
        <v>3</v>
      </c>
      <c r="C133" s="24" t="s">
        <v>356</v>
      </c>
      <c r="D133" s="24" t="s">
        <v>14</v>
      </c>
      <c r="E133" s="24" t="s">
        <v>357</v>
      </c>
      <c r="F133" s="24" t="s">
        <v>15</v>
      </c>
      <c r="G133" s="24" t="s">
        <v>386</v>
      </c>
      <c r="H133" s="24" t="s">
        <v>387</v>
      </c>
      <c r="I133" s="24" t="s">
        <v>329</v>
      </c>
      <c r="J133" s="24" t="s">
        <v>388</v>
      </c>
      <c r="K133" s="24" t="s">
        <v>389</v>
      </c>
      <c r="L133" s="24" t="s">
        <v>304</v>
      </c>
      <c r="M133" s="24" t="str">
        <f>VLOOKUP(G133,'Sheet 1 (2)'!$H$4:$M$536,6,FALSE)</f>
        <v/>
      </c>
      <c r="N133" s="24" t="str">
        <f t="shared" si="11"/>
        <v/>
      </c>
      <c r="O133" s="24"/>
      <c r="P133" s="24" t="s">
        <v>390</v>
      </c>
      <c r="Q133" s="24" t="s">
        <v>304</v>
      </c>
      <c r="R133" s="24" t="str">
        <f>VLOOKUP(G133,'Sheet 1 (2)'!$H$4:$O$536,8,FALSE)</f>
        <v/>
      </c>
      <c r="S133" s="24" t="str">
        <f t="shared" si="12"/>
        <v/>
      </c>
      <c r="T133" s="24"/>
      <c r="U133" s="24" t="s">
        <v>304</v>
      </c>
      <c r="V133" s="24" t="str">
        <f>VLOOKUP(G133,'Sheet 1 (2)'!$H$4:$Q$536,10,FALSE)</f>
        <v/>
      </c>
      <c r="W133" s="24" t="str">
        <f t="shared" si="15"/>
        <v/>
      </c>
      <c r="X133" s="24"/>
      <c r="Y133" s="24" t="s">
        <v>304</v>
      </c>
      <c r="Z133" s="24" t="str">
        <f>VLOOKUP(G133,'Sheet 1 (2)'!$H$4:$S$536,12,FALSE)</f>
        <v/>
      </c>
      <c r="AA133" s="24" t="str">
        <f t="shared" si="13"/>
        <v/>
      </c>
      <c r="AB133" s="24" t="s">
        <v>304</v>
      </c>
      <c r="AC133" s="24" t="str">
        <f>VLOOKUP(G133,'Sheet 1 (2)'!$H$4:$AF$536,25,FALSE)</f>
        <v/>
      </c>
      <c r="AD133" s="24" t="s">
        <v>391</v>
      </c>
      <c r="AE133" s="24" t="str">
        <f t="shared" si="14"/>
        <v/>
      </c>
      <c r="AF133" s="24" t="s">
        <v>304</v>
      </c>
      <c r="AG133" s="24" t="str">
        <f>VLOOKUP(G133,'Sheet 1 (2)'!$H$4:$AG$536,26,FALSE)</f>
        <v>NO</v>
      </c>
      <c r="AH133" s="24" t="s">
        <v>301</v>
      </c>
      <c r="AI133" s="24" t="s">
        <v>304</v>
      </c>
      <c r="AJ133" s="24" t="str">
        <f>VLOOKUP(G133,'Sheet 1 (2)'!$H$4:$AH$536,27,FALSE)</f>
        <v>Reporte del Sistema de Vigilancia Epidemiológica</v>
      </c>
      <c r="AK133" s="24" t="str">
        <f t="shared" si="10"/>
        <v>Reporte del Sistema de Vigilancia Epidemiológica</v>
      </c>
      <c r="AL133" s="27">
        <v>1</v>
      </c>
      <c r="AM133" s="27">
        <f t="shared" si="16"/>
        <v>0</v>
      </c>
    </row>
    <row r="134" spans="1:39" ht="15.75" customHeight="1">
      <c r="A134" s="24" t="s">
        <v>296</v>
      </c>
      <c r="B134" s="24" t="s">
        <v>3</v>
      </c>
      <c r="C134" s="24" t="s">
        <v>392</v>
      </c>
      <c r="D134" s="24" t="s">
        <v>16</v>
      </c>
      <c r="E134" s="24" t="s">
        <v>393</v>
      </c>
      <c r="F134" s="24" t="s">
        <v>17</v>
      </c>
      <c r="G134" s="24" t="s">
        <v>394</v>
      </c>
      <c r="H134" s="24" t="s">
        <v>395</v>
      </c>
      <c r="I134" s="24" t="s">
        <v>329</v>
      </c>
      <c r="J134" s="24" t="s">
        <v>396</v>
      </c>
      <c r="K134" s="24" t="s">
        <v>397</v>
      </c>
      <c r="L134" s="24" t="s">
        <v>304</v>
      </c>
      <c r="M134" s="24" t="str">
        <f>VLOOKUP(G134,'Sheet 1 (2)'!$H$4:$M$536,6,FALSE)</f>
        <v/>
      </c>
      <c r="N134" s="24" t="str">
        <f t="shared" si="11"/>
        <v/>
      </c>
      <c r="O134" s="24"/>
      <c r="P134" s="24" t="s">
        <v>340</v>
      </c>
      <c r="Q134" s="24" t="s">
        <v>304</v>
      </c>
      <c r="R134" s="24" t="str">
        <f>VLOOKUP(G134,'Sheet 1 (2)'!$H$4:$O$536,8,FALSE)</f>
        <v/>
      </c>
      <c r="S134" s="24" t="str">
        <f t="shared" si="12"/>
        <v/>
      </c>
      <c r="T134" s="24"/>
      <c r="U134" s="24" t="s">
        <v>304</v>
      </c>
      <c r="V134" s="24" t="str">
        <f>VLOOKUP(G134,'Sheet 1 (2)'!$H$4:$Q$536,10,FALSE)</f>
        <v/>
      </c>
      <c r="W134" s="24" t="str">
        <f t="shared" si="15"/>
        <v/>
      </c>
      <c r="X134" s="24" t="s">
        <v>399</v>
      </c>
      <c r="Y134" s="24" t="s">
        <v>304</v>
      </c>
      <c r="Z134" s="24" t="str">
        <f>VLOOKUP(G134,'Sheet 1 (2)'!$H$4:$S$536,12,FALSE)</f>
        <v/>
      </c>
      <c r="AA134" s="24" t="str">
        <f t="shared" si="13"/>
        <v/>
      </c>
      <c r="AB134" s="24" t="s">
        <v>304</v>
      </c>
      <c r="AC134" s="24" t="str">
        <f>VLOOKUP(G134,'Sheet 1 (2)'!$H$4:$AF$536,25,FALSE)</f>
        <v/>
      </c>
      <c r="AD134" s="24" t="s">
        <v>364</v>
      </c>
      <c r="AE134" s="24" t="str">
        <f t="shared" si="14"/>
        <v/>
      </c>
      <c r="AF134" s="24" t="s">
        <v>304</v>
      </c>
      <c r="AG134" s="24" t="str">
        <f>VLOOKUP(G134,'Sheet 1 (2)'!$H$4:$AG$536,26,FALSE)</f>
        <v>NO</v>
      </c>
      <c r="AH134" s="24" t="s">
        <v>301</v>
      </c>
      <c r="AI134" s="24" t="s">
        <v>304</v>
      </c>
      <c r="AJ134" s="24" t="str">
        <f>VLOOKUP(G134,'Sheet 1 (2)'!$H$4:$AH$536,27,FALSE)</f>
        <v>Enviarán base de establecimiento con población asignada</v>
      </c>
      <c r="AK134" s="24" t="str">
        <f t="shared" si="10"/>
        <v>Enviarán base de establecimiento con población asignada</v>
      </c>
      <c r="AL134" s="27">
        <v>1</v>
      </c>
      <c r="AM134" s="27">
        <f t="shared" si="16"/>
        <v>0</v>
      </c>
    </row>
    <row r="135" spans="1:39" ht="15.75" customHeight="1">
      <c r="A135" s="24" t="s">
        <v>296</v>
      </c>
      <c r="B135" s="24" t="s">
        <v>3</v>
      </c>
      <c r="C135" s="24" t="s">
        <v>392</v>
      </c>
      <c r="D135" s="24" t="s">
        <v>16</v>
      </c>
      <c r="E135" s="24" t="s">
        <v>393</v>
      </c>
      <c r="F135" s="24" t="s">
        <v>17</v>
      </c>
      <c r="G135" s="24" t="s">
        <v>401</v>
      </c>
      <c r="H135" s="24" t="s">
        <v>402</v>
      </c>
      <c r="I135" s="24" t="s">
        <v>329</v>
      </c>
      <c r="J135" s="24" t="s">
        <v>396</v>
      </c>
      <c r="K135" s="24" t="s">
        <v>403</v>
      </c>
      <c r="L135" s="24" t="s">
        <v>304</v>
      </c>
      <c r="M135" s="24" t="str">
        <f>VLOOKUP(G135,'Sheet 1 (2)'!$H$4:$M$536,6,FALSE)</f>
        <v/>
      </c>
      <c r="N135" s="24" t="str">
        <f t="shared" si="11"/>
        <v/>
      </c>
      <c r="O135" s="24"/>
      <c r="P135" s="24" t="s">
        <v>340</v>
      </c>
      <c r="Q135" s="24" t="s">
        <v>304</v>
      </c>
      <c r="R135" s="24" t="str">
        <f>VLOOKUP(G135,'Sheet 1 (2)'!$H$4:$O$536,8,FALSE)</f>
        <v/>
      </c>
      <c r="S135" s="24" t="str">
        <f t="shared" si="12"/>
        <v/>
      </c>
      <c r="T135" s="24"/>
      <c r="U135" s="24" t="s">
        <v>304</v>
      </c>
      <c r="V135" s="24" t="str">
        <f>VLOOKUP(G135,'Sheet 1 (2)'!$H$4:$Q$536,10,FALSE)</f>
        <v/>
      </c>
      <c r="W135" s="24" t="str">
        <f t="shared" si="15"/>
        <v/>
      </c>
      <c r="X135" s="24" t="s">
        <v>405</v>
      </c>
      <c r="Y135" s="24" t="s">
        <v>304</v>
      </c>
      <c r="Z135" s="24" t="str">
        <f>VLOOKUP(G135,'Sheet 1 (2)'!$H$4:$S$536,12,FALSE)</f>
        <v/>
      </c>
      <c r="AA135" s="24" t="str">
        <f t="shared" si="13"/>
        <v/>
      </c>
      <c r="AB135" s="24" t="s">
        <v>304</v>
      </c>
      <c r="AC135" s="24" t="str">
        <f>VLOOKUP(G135,'Sheet 1 (2)'!$H$4:$AF$536,25,FALSE)</f>
        <v/>
      </c>
      <c r="AD135" s="24" t="s">
        <v>364</v>
      </c>
      <c r="AE135" s="24" t="str">
        <f t="shared" si="14"/>
        <v/>
      </c>
      <c r="AF135" s="24" t="s">
        <v>304</v>
      </c>
      <c r="AG135" s="24" t="str">
        <f>VLOOKUP(G135,'Sheet 1 (2)'!$H$4:$AG$536,26,FALSE)</f>
        <v>NO</v>
      </c>
      <c r="AH135" s="24" t="s">
        <v>301</v>
      </c>
      <c r="AI135" s="24" t="s">
        <v>304</v>
      </c>
      <c r="AJ135" s="24" t="str">
        <f>VLOOKUP(G135,'Sheet 1 (2)'!$H$4:$AH$536,27,FALSE)</f>
        <v>Enviarán base de establecimiento con población asignada</v>
      </c>
      <c r="AK135" s="24" t="str">
        <f t="shared" si="10"/>
        <v>Enviarán base de establecimiento con población asignada</v>
      </c>
      <c r="AL135" s="27">
        <v>1</v>
      </c>
      <c r="AM135" s="27">
        <f t="shared" si="16"/>
        <v>0</v>
      </c>
    </row>
    <row r="136" spans="1:39" ht="15.75" customHeight="1">
      <c r="A136" s="24" t="s">
        <v>296</v>
      </c>
      <c r="B136" s="24" t="s">
        <v>3</v>
      </c>
      <c r="C136" s="24" t="s">
        <v>392</v>
      </c>
      <c r="D136" s="24" t="s">
        <v>16</v>
      </c>
      <c r="E136" s="24" t="s">
        <v>393</v>
      </c>
      <c r="F136" s="24" t="s">
        <v>17</v>
      </c>
      <c r="G136" s="24" t="s">
        <v>406</v>
      </c>
      <c r="H136" s="24" t="s">
        <v>407</v>
      </c>
      <c r="I136" s="24" t="s">
        <v>329</v>
      </c>
      <c r="J136" s="24" t="s">
        <v>396</v>
      </c>
      <c r="K136" s="24" t="s">
        <v>408</v>
      </c>
      <c r="L136" s="24" t="s">
        <v>304</v>
      </c>
      <c r="M136" s="24" t="str">
        <f>VLOOKUP(G136,'Sheet 1 (2)'!$H$4:$M$536,6,FALSE)</f>
        <v/>
      </c>
      <c r="N136" s="24" t="str">
        <f t="shared" si="11"/>
        <v/>
      </c>
      <c r="O136" s="24"/>
      <c r="P136" s="24" t="s">
        <v>340</v>
      </c>
      <c r="Q136" s="24" t="s">
        <v>304</v>
      </c>
      <c r="R136" s="24" t="str">
        <f>VLOOKUP(G136,'Sheet 1 (2)'!$H$4:$O$536,8,FALSE)</f>
        <v/>
      </c>
      <c r="S136" s="24" t="str">
        <f t="shared" si="12"/>
        <v/>
      </c>
      <c r="T136" s="24"/>
      <c r="U136" s="24" t="s">
        <v>304</v>
      </c>
      <c r="V136" s="24" t="str">
        <f>VLOOKUP(G136,'Sheet 1 (2)'!$H$4:$Q$536,10,FALSE)</f>
        <v/>
      </c>
      <c r="W136" s="24" t="str">
        <f t="shared" si="15"/>
        <v/>
      </c>
      <c r="X136" s="24" t="s">
        <v>410</v>
      </c>
      <c r="Y136" s="24" t="s">
        <v>304</v>
      </c>
      <c r="Z136" s="24" t="str">
        <f>VLOOKUP(G136,'Sheet 1 (2)'!$H$4:$S$536,12,FALSE)</f>
        <v/>
      </c>
      <c r="AA136" s="24" t="str">
        <f t="shared" si="13"/>
        <v/>
      </c>
      <c r="AB136" s="24" t="s">
        <v>304</v>
      </c>
      <c r="AC136" s="24" t="str">
        <f>VLOOKUP(G136,'Sheet 1 (2)'!$H$4:$AF$536,25,FALSE)</f>
        <v/>
      </c>
      <c r="AD136" s="24" t="s">
        <v>364</v>
      </c>
      <c r="AE136" s="24" t="str">
        <f t="shared" si="14"/>
        <v/>
      </c>
      <c r="AF136" s="24" t="s">
        <v>304</v>
      </c>
      <c r="AG136" s="24" t="str">
        <f>VLOOKUP(G136,'Sheet 1 (2)'!$H$4:$AG$536,26,FALSE)</f>
        <v>NO</v>
      </c>
      <c r="AH136" s="24" t="s">
        <v>301</v>
      </c>
      <c r="AI136" s="24" t="s">
        <v>304</v>
      </c>
      <c r="AJ136" s="24" t="str">
        <f>VLOOKUP(G136,'Sheet 1 (2)'!$H$4:$AH$536,27,FALSE)</f>
        <v>Enviarán base de establecimiento con población asignada</v>
      </c>
      <c r="AK136" s="24" t="str">
        <f t="shared" si="10"/>
        <v>Enviarán base de establecimiento con población asignada</v>
      </c>
      <c r="AL136" s="27">
        <v>1</v>
      </c>
      <c r="AM136" s="27">
        <f t="shared" si="16"/>
        <v>0</v>
      </c>
    </row>
    <row r="137" spans="1:39" ht="15.75" customHeight="1">
      <c r="A137" s="24" t="s">
        <v>296</v>
      </c>
      <c r="B137" s="24" t="s">
        <v>3</v>
      </c>
      <c r="C137" s="24" t="s">
        <v>392</v>
      </c>
      <c r="D137" s="24" t="s">
        <v>16</v>
      </c>
      <c r="E137" s="24" t="s">
        <v>393</v>
      </c>
      <c r="F137" s="24" t="s">
        <v>17</v>
      </c>
      <c r="G137" s="24" t="s">
        <v>411</v>
      </c>
      <c r="H137" s="24" t="s">
        <v>412</v>
      </c>
      <c r="I137" s="24" t="s">
        <v>329</v>
      </c>
      <c r="J137" s="24" t="s">
        <v>413</v>
      </c>
      <c r="K137" s="24" t="s">
        <v>414</v>
      </c>
      <c r="L137" s="24" t="s">
        <v>304</v>
      </c>
      <c r="M137" s="24" t="str">
        <f>VLOOKUP(G137,'Sheet 1 (2)'!$H$4:$M$536,6,FALSE)</f>
        <v/>
      </c>
      <c r="N137" s="24" t="str">
        <f t="shared" si="11"/>
        <v/>
      </c>
      <c r="O137" s="24"/>
      <c r="P137" s="24" t="s">
        <v>340</v>
      </c>
      <c r="Q137" s="24" t="s">
        <v>304</v>
      </c>
      <c r="R137" s="24" t="str">
        <f>VLOOKUP(G137,'Sheet 1 (2)'!$H$4:$O$536,8,FALSE)</f>
        <v/>
      </c>
      <c r="S137" s="24" t="str">
        <f t="shared" si="12"/>
        <v/>
      </c>
      <c r="T137" s="24" t="s">
        <v>416</v>
      </c>
      <c r="U137" s="24" t="s">
        <v>304</v>
      </c>
      <c r="V137" s="24" t="str">
        <f>VLOOKUP(G137,'Sheet 1 (2)'!$H$4:$Q$536,10,FALSE)</f>
        <v/>
      </c>
      <c r="W137" s="24" t="str">
        <f t="shared" si="15"/>
        <v/>
      </c>
      <c r="X137" s="24" t="s">
        <v>417</v>
      </c>
      <c r="Y137" s="24" t="s">
        <v>304</v>
      </c>
      <c r="Z137" s="24" t="str">
        <f>VLOOKUP(G137,'Sheet 1 (2)'!$H$4:$S$536,12,FALSE)</f>
        <v/>
      </c>
      <c r="AA137" s="24" t="str">
        <f t="shared" si="13"/>
        <v/>
      </c>
      <c r="AB137" s="24" t="s">
        <v>304</v>
      </c>
      <c r="AC137" s="24" t="str">
        <f>VLOOKUP(G137,'Sheet 1 (2)'!$H$4:$AF$536,25,FALSE)</f>
        <v/>
      </c>
      <c r="AD137" s="24" t="s">
        <v>418</v>
      </c>
      <c r="AE137" s="24" t="str">
        <f t="shared" si="14"/>
        <v/>
      </c>
      <c r="AF137" s="24" t="s">
        <v>304</v>
      </c>
      <c r="AG137" s="24" t="str">
        <f>VLOOKUP(G137,'Sheet 1 (2)'!$H$4:$AG$536,26,FALSE)</f>
        <v>NO</v>
      </c>
      <c r="AH137" s="24" t="s">
        <v>301</v>
      </c>
      <c r="AI137" s="24" t="s">
        <v>304</v>
      </c>
      <c r="AJ137" s="24" t="str">
        <f>VLOOKUP(G137,'Sheet 1 (2)'!$H$4:$AH$536,27,FALSE)</f>
        <v>Enviarán base de establecimiento con población asignada</v>
      </c>
      <c r="AK137" s="24" t="str">
        <f t="shared" si="10"/>
        <v>Enviarán base de establecimiento con población asignada</v>
      </c>
      <c r="AL137" s="27">
        <v>1</v>
      </c>
      <c r="AM137" s="27">
        <f t="shared" si="16"/>
        <v>0</v>
      </c>
    </row>
    <row r="138" spans="1:39" ht="15.75" customHeight="1">
      <c r="A138" s="24" t="s">
        <v>296</v>
      </c>
      <c r="B138" s="24" t="s">
        <v>3</v>
      </c>
      <c r="C138" s="24" t="s">
        <v>392</v>
      </c>
      <c r="D138" s="24" t="s">
        <v>16</v>
      </c>
      <c r="E138" s="24" t="s">
        <v>393</v>
      </c>
      <c r="F138" s="24" t="s">
        <v>17</v>
      </c>
      <c r="G138" s="24" t="s">
        <v>419</v>
      </c>
      <c r="H138" s="24" t="s">
        <v>420</v>
      </c>
      <c r="I138" s="24" t="s">
        <v>329</v>
      </c>
      <c r="J138" s="24" t="s">
        <v>413</v>
      </c>
      <c r="K138" s="24" t="s">
        <v>421</v>
      </c>
      <c r="L138" s="24" t="s">
        <v>304</v>
      </c>
      <c r="M138" s="24" t="str">
        <f>VLOOKUP(G138,'Sheet 1 (2)'!$H$4:$M$536,6,FALSE)</f>
        <v>La meta es igual a la sumatoria de los Niños de 01 año y 2 años más una proporción de la categoría I2, según Padrón Nominal que se encuentra bajo responsabilidad (Niños afiliados al SIS más los niños sin ningún tipo de seguro, del ámbito); programados para control de crecimiento y desarrollo. Excepcionalmente se incluirá a niños afiliados a EsSalud u otros seguros que no tengan acceso regular a su proveedor de servicios</v>
      </c>
      <c r="N138" s="24" t="str">
        <f t="shared" si="11"/>
        <v>La meta es igual a la sumatoria de los Niños de 01 año y 2 años más una proporción de la categoría I2, según Padrón Nominal que se encuentra bajo responsabilidad (Niños afiliados al SIS más los niños sin ningún tipo de seguro, del ámbito); programados para control de crecimiento y desarrollo. Excepcionalmente se incluirá a niños afiliados a EsSalud u otros seguros que no tengan acceso regular a su proveedor de servicios</v>
      </c>
      <c r="O138" s="24"/>
      <c r="P138" s="24" t="s">
        <v>340</v>
      </c>
      <c r="Q138" s="24" t="s">
        <v>304</v>
      </c>
      <c r="R138" s="24" t="str">
        <f>VLOOKUP(G138,'Sheet 1 (2)'!$H$4:$O$536,8,FALSE)</f>
        <v/>
      </c>
      <c r="S138" s="24" t="str">
        <f t="shared" si="12"/>
        <v/>
      </c>
      <c r="T138" s="24" t="s">
        <v>416</v>
      </c>
      <c r="U138" s="24" t="s">
        <v>304</v>
      </c>
      <c r="V138" s="24" t="str">
        <f>VLOOKUP(G138,'Sheet 1 (2)'!$H$4:$Q$536,10,FALSE)</f>
        <v/>
      </c>
      <c r="W138" s="24" t="str">
        <f t="shared" si="15"/>
        <v/>
      </c>
      <c r="X138" s="24" t="s">
        <v>422</v>
      </c>
      <c r="Y138" s="24" t="s">
        <v>304</v>
      </c>
      <c r="Z138" s="24" t="str">
        <f>VLOOKUP(G138,'Sheet 1 (2)'!$H$4:$S$536,12,FALSE)</f>
        <v/>
      </c>
      <c r="AA138" s="24" t="str">
        <f t="shared" si="13"/>
        <v/>
      </c>
      <c r="AB138" s="24" t="s">
        <v>304</v>
      </c>
      <c r="AC138" s="24" t="str">
        <f>VLOOKUP(G138,'Sheet 1 (2)'!$H$4:$AF$536,25,FALSE)</f>
        <v>I2,I3,I4,II1,II2,III1,III2,IIE,IIIE</v>
      </c>
      <c r="AD138" s="24" t="s">
        <v>418</v>
      </c>
      <c r="AE138" s="24" t="str">
        <f t="shared" si="14"/>
        <v>I2,I3,I4,II1,II2,III1,III2,IIE,IIIE</v>
      </c>
      <c r="AF138" s="24" t="s">
        <v>304</v>
      </c>
      <c r="AG138" s="24" t="str">
        <f>VLOOKUP(G138,'Sheet 1 (2)'!$H$4:$AG$536,26,FALSE)</f>
        <v>NO</v>
      </c>
      <c r="AH138" s="24" t="s">
        <v>301</v>
      </c>
      <c r="AI138" s="24" t="s">
        <v>304</v>
      </c>
      <c r="AJ138" s="24" t="str">
        <f>VLOOKUP(G138,'Sheet 1 (2)'!$H$4:$AH$536,27,FALSE)</f>
        <v>Proporción a estimar de la categoría I2</v>
      </c>
      <c r="AK138" s="24" t="str">
        <f t="shared" si="10"/>
        <v>Proporción a estimar de la categoría I2</v>
      </c>
      <c r="AL138" s="27">
        <v>1</v>
      </c>
      <c r="AM138" s="27">
        <f t="shared" si="16"/>
        <v>0</v>
      </c>
    </row>
    <row r="139" spans="1:39" ht="15.75" customHeight="1">
      <c r="A139" s="24" t="s">
        <v>296</v>
      </c>
      <c r="B139" s="24" t="s">
        <v>3</v>
      </c>
      <c r="C139" s="24" t="s">
        <v>392</v>
      </c>
      <c r="D139" s="24" t="s">
        <v>16</v>
      </c>
      <c r="E139" s="24" t="s">
        <v>393</v>
      </c>
      <c r="F139" s="24" t="s">
        <v>17</v>
      </c>
      <c r="G139" s="24" t="s">
        <v>423</v>
      </c>
      <c r="H139" s="24" t="s">
        <v>424</v>
      </c>
      <c r="I139" s="24" t="s">
        <v>329</v>
      </c>
      <c r="J139" s="24" t="s">
        <v>396</v>
      </c>
      <c r="K139" s="24" t="s">
        <v>425</v>
      </c>
      <c r="L139" s="24" t="s">
        <v>304</v>
      </c>
      <c r="M139" s="24" t="str">
        <f>VLOOKUP(G139,'Sheet 1 (2)'!$H$4:$M$536,6,FALSE)</f>
        <v/>
      </c>
      <c r="N139" s="24" t="str">
        <f t="shared" si="11"/>
        <v/>
      </c>
      <c r="O139" s="24"/>
      <c r="P139" s="24" t="s">
        <v>426</v>
      </c>
      <c r="Q139" s="24" t="s">
        <v>304</v>
      </c>
      <c r="R139" s="24" t="str">
        <f>VLOOKUP(G139,'Sheet 1 (2)'!$H$4:$O$536,8,FALSE)</f>
        <v/>
      </c>
      <c r="S139" s="24" t="str">
        <f t="shared" si="12"/>
        <v/>
      </c>
      <c r="T139" s="24" t="s">
        <v>427</v>
      </c>
      <c r="U139" s="24" t="s">
        <v>304</v>
      </c>
      <c r="V139" s="24" t="str">
        <f>VLOOKUP(G139,'Sheet 1 (2)'!$H$4:$Q$536,10,FALSE)</f>
        <v/>
      </c>
      <c r="W139" s="24" t="str">
        <f t="shared" si="15"/>
        <v/>
      </c>
      <c r="X139" s="24" t="s">
        <v>428</v>
      </c>
      <c r="Y139" s="24" t="s">
        <v>304</v>
      </c>
      <c r="Z139" s="24" t="str">
        <f>VLOOKUP(G139,'Sheet 1 (2)'!$H$4:$S$536,12,FALSE)</f>
        <v/>
      </c>
      <c r="AA139" s="24" t="str">
        <f t="shared" si="13"/>
        <v/>
      </c>
      <c r="AB139" s="24" t="s">
        <v>304</v>
      </c>
      <c r="AC139" s="24" t="str">
        <f>VLOOKUP(G139,'Sheet 1 (2)'!$H$4:$AF$536,25,FALSE)</f>
        <v/>
      </c>
      <c r="AD139" s="24" t="s">
        <v>429</v>
      </c>
      <c r="AE139" s="24" t="str">
        <f t="shared" si="14"/>
        <v/>
      </c>
      <c r="AF139" s="24" t="s">
        <v>304</v>
      </c>
      <c r="AG139" s="24" t="str">
        <f>VLOOKUP(G139,'Sheet 1 (2)'!$H$4:$AG$536,26,FALSE)</f>
        <v>SI</v>
      </c>
      <c r="AH139" s="24" t="s">
        <v>329</v>
      </c>
      <c r="AI139" s="24" t="s">
        <v>304</v>
      </c>
      <c r="AJ139" s="24" t="str">
        <f>VLOOKUP(G139,'Sheet 1 (2)'!$H$4:$AH$536,27,FALSE)</f>
        <v/>
      </c>
      <c r="AK139" s="24" t="str">
        <f t="shared" si="10"/>
        <v/>
      </c>
      <c r="AL139" s="27">
        <v>1</v>
      </c>
      <c r="AM139" s="27">
        <f t="shared" si="16"/>
        <v>1</v>
      </c>
    </row>
    <row r="140" spans="1:39" ht="15.75" customHeight="1">
      <c r="A140" s="24" t="s">
        <v>296</v>
      </c>
      <c r="B140" s="24" t="s">
        <v>3</v>
      </c>
      <c r="C140" s="24" t="s">
        <v>430</v>
      </c>
      <c r="D140" s="24" t="s">
        <v>18</v>
      </c>
      <c r="E140" s="24" t="s">
        <v>431</v>
      </c>
      <c r="F140" s="24" t="s">
        <v>19</v>
      </c>
      <c r="G140" s="24" t="s">
        <v>432</v>
      </c>
      <c r="H140" s="24" t="s">
        <v>433</v>
      </c>
      <c r="I140" s="24" t="s">
        <v>329</v>
      </c>
      <c r="J140" s="24" t="s">
        <v>434</v>
      </c>
      <c r="K140" s="24" t="s">
        <v>435</v>
      </c>
      <c r="L140" s="24" t="s">
        <v>304</v>
      </c>
      <c r="M140" s="24" t="str">
        <f>VLOOKUP(G140,'Sheet 1 (2)'!$H$4:$M$536,6,FALSE)</f>
        <v>Igual meta del subproducto 3325501 NIÑO CRED &lt;1 AÑO</v>
      </c>
      <c r="N140" s="24" t="str">
        <f t="shared" si="11"/>
        <v>Igual meta del subproducto 3325501 NIÑO CRED &lt;1 AÑO</v>
      </c>
      <c r="O140" s="24"/>
      <c r="P140" s="24" t="s">
        <v>340</v>
      </c>
      <c r="Q140" s="24" t="s">
        <v>304</v>
      </c>
      <c r="R140" s="24" t="str">
        <f>VLOOKUP(G140,'Sheet 1 (2)'!$H$4:$O$536,8,FALSE)</f>
        <v/>
      </c>
      <c r="S140" s="24" t="str">
        <f t="shared" si="12"/>
        <v/>
      </c>
      <c r="T140" s="24" t="s">
        <v>437</v>
      </c>
      <c r="U140" s="24" t="s">
        <v>304</v>
      </c>
      <c r="V140" s="24" t="str">
        <f>VLOOKUP(G140,'Sheet 1 (2)'!$H$4:$Q$536,10,FALSE)</f>
        <v/>
      </c>
      <c r="W140" s="24" t="str">
        <f t="shared" si="15"/>
        <v/>
      </c>
      <c r="X140" s="24" t="s">
        <v>438</v>
      </c>
      <c r="Y140" s="24" t="s">
        <v>304</v>
      </c>
      <c r="Z140" s="24" t="str">
        <f>VLOOKUP(G140,'Sheet 1 (2)'!$H$4:$S$536,12,FALSE)</f>
        <v/>
      </c>
      <c r="AA140" s="24" t="str">
        <f t="shared" si="13"/>
        <v/>
      </c>
      <c r="AB140" s="24" t="s">
        <v>304</v>
      </c>
      <c r="AC140" s="24" t="str">
        <f>VLOOKUP(G140,'Sheet 1 (2)'!$H$4:$AF$536,25,FALSE)</f>
        <v/>
      </c>
      <c r="AD140" s="24" t="s">
        <v>364</v>
      </c>
      <c r="AE140" s="24" t="str">
        <f t="shared" si="14"/>
        <v/>
      </c>
      <c r="AF140" s="24" t="s">
        <v>304</v>
      </c>
      <c r="AG140" s="24" t="str">
        <f>VLOOKUP(G140,'Sheet 1 (2)'!$H$4:$AG$536,26,FALSE)</f>
        <v>SI</v>
      </c>
      <c r="AH140" s="24" t="s">
        <v>329</v>
      </c>
      <c r="AI140" s="24" t="s">
        <v>304</v>
      </c>
      <c r="AJ140" s="24" t="str">
        <f>VLOOKUP(G140,'Sheet 1 (2)'!$H$4:$AH$536,27,FALSE)</f>
        <v/>
      </c>
      <c r="AK140" s="24" t="str">
        <f t="shared" si="10"/>
        <v/>
      </c>
      <c r="AL140" s="27">
        <v>1</v>
      </c>
      <c r="AM140" s="27">
        <f t="shared" si="16"/>
        <v>1</v>
      </c>
    </row>
    <row r="141" spans="1:39" ht="15.75" customHeight="1">
      <c r="A141" s="24" t="s">
        <v>296</v>
      </c>
      <c r="B141" s="24" t="s">
        <v>3</v>
      </c>
      <c r="C141" s="24" t="s">
        <v>430</v>
      </c>
      <c r="D141" s="24" t="s">
        <v>18</v>
      </c>
      <c r="E141" s="24" t="s">
        <v>431</v>
      </c>
      <c r="F141" s="24" t="s">
        <v>19</v>
      </c>
      <c r="G141" s="24" t="s">
        <v>440</v>
      </c>
      <c r="H141" s="24" t="s">
        <v>441</v>
      </c>
      <c r="I141" s="24" t="s">
        <v>329</v>
      </c>
      <c r="J141" s="24" t="s">
        <v>434</v>
      </c>
      <c r="K141" s="24" t="s">
        <v>442</v>
      </c>
      <c r="L141" s="24" t="s">
        <v>304</v>
      </c>
      <c r="M141" s="24" t="str">
        <f>VLOOKUP(G141,'Sheet 1 (2)'!$H$4:$M$536,6,FALSE)</f>
        <v>Igual meta del subproducto 3325602 NIÑO&lt;1 AÑO CON SUPLEMENTO DE VITAMINA "A" de los establecimientos del primer nivel pertenecientes a los distritos de extrema pobreza Q1 y Q2</v>
      </c>
      <c r="N141" s="24" t="str">
        <f t="shared" si="11"/>
        <v>Igual meta del subproducto 3325602 NIÑO&lt;1 AÑO CON SUPLEMENTO DE VITAMINA "A" de los establecimientos del primer nivel pertenecientes a los distritos de extrema pobreza Q1 y Q2</v>
      </c>
      <c r="O141" s="24"/>
      <c r="P141" s="24" t="s">
        <v>340</v>
      </c>
      <c r="Q141" s="24" t="s">
        <v>304</v>
      </c>
      <c r="R141" s="24" t="str">
        <f>VLOOKUP(G141,'Sheet 1 (2)'!$H$4:$O$536,8,FALSE)</f>
        <v/>
      </c>
      <c r="S141" s="24" t="str">
        <f t="shared" si="12"/>
        <v/>
      </c>
      <c r="T141" s="24" t="s">
        <v>444</v>
      </c>
      <c r="U141" s="24" t="s">
        <v>304</v>
      </c>
      <c r="V141" s="24" t="str">
        <f>VLOOKUP(G141,'Sheet 1 (2)'!$H$4:$Q$536,10,FALSE)</f>
        <v/>
      </c>
      <c r="W141" s="24" t="str">
        <f t="shared" si="15"/>
        <v/>
      </c>
      <c r="X141" s="24" t="s">
        <v>445</v>
      </c>
      <c r="Y141" s="24" t="s">
        <v>304</v>
      </c>
      <c r="Z141" s="24" t="str">
        <f>VLOOKUP(G141,'Sheet 1 (2)'!$H$4:$S$536,12,FALSE)</f>
        <v/>
      </c>
      <c r="AA141" s="24" t="str">
        <f t="shared" si="13"/>
        <v/>
      </c>
      <c r="AB141" s="24" t="s">
        <v>304</v>
      </c>
      <c r="AC141" s="24" t="str">
        <f>VLOOKUP(G141,'Sheet 1 (2)'!$H$4:$AF$536,25,FALSE)</f>
        <v/>
      </c>
      <c r="AD141" s="24" t="s">
        <v>334</v>
      </c>
      <c r="AE141" s="24" t="str">
        <f t="shared" si="14"/>
        <v/>
      </c>
      <c r="AF141" s="24" t="s">
        <v>304</v>
      </c>
      <c r="AG141" s="24" t="str">
        <f>VLOOKUP(G141,'Sheet 1 (2)'!$H$4:$AG$536,26,FALSE)</f>
        <v>SI</v>
      </c>
      <c r="AH141" s="24" t="s">
        <v>329</v>
      </c>
      <c r="AI141" s="24" t="s">
        <v>304</v>
      </c>
      <c r="AJ141" s="24" t="str">
        <f>VLOOKUP(G141,'Sheet 1 (2)'!$H$4:$AH$536,27,FALSE)</f>
        <v/>
      </c>
      <c r="AK141" s="24" t="str">
        <f t="shared" si="10"/>
        <v/>
      </c>
      <c r="AL141" s="27">
        <v>1</v>
      </c>
      <c r="AM141" s="27">
        <f t="shared" si="16"/>
        <v>1</v>
      </c>
    </row>
    <row r="142" spans="1:39" ht="15.75" customHeight="1">
      <c r="A142" s="24" t="s">
        <v>296</v>
      </c>
      <c r="B142" s="24" t="s">
        <v>3</v>
      </c>
      <c r="C142" s="24" t="s">
        <v>430</v>
      </c>
      <c r="D142" s="24" t="s">
        <v>18</v>
      </c>
      <c r="E142" s="24" t="s">
        <v>431</v>
      </c>
      <c r="F142" s="24" t="s">
        <v>19</v>
      </c>
      <c r="G142" s="24" t="s">
        <v>446</v>
      </c>
      <c r="H142" s="24" t="s">
        <v>447</v>
      </c>
      <c r="I142" s="24" t="s">
        <v>329</v>
      </c>
      <c r="J142" s="24" t="s">
        <v>434</v>
      </c>
      <c r="K142" s="24" t="s">
        <v>448</v>
      </c>
      <c r="L142" s="24" t="s">
        <v>304</v>
      </c>
      <c r="M142" s="24" t="str">
        <f>VLOOKUP(G142,'Sheet 1 (2)'!$H$4:$M$536,6,FALSE)</f>
        <v/>
      </c>
      <c r="N142" s="24" t="s">
        <v>449</v>
      </c>
      <c r="O142" s="24"/>
      <c r="P142" s="24" t="s">
        <v>340</v>
      </c>
      <c r="Q142" s="24" t="s">
        <v>304</v>
      </c>
      <c r="R142" s="24" t="str">
        <f>VLOOKUP(G142,'Sheet 1 (2)'!$H$4:$O$536,8,FALSE)</f>
        <v/>
      </c>
      <c r="S142" s="24" t="str">
        <f t="shared" si="12"/>
        <v/>
      </c>
      <c r="T142" s="24" t="s">
        <v>444</v>
      </c>
      <c r="U142" s="24" t="s">
        <v>304</v>
      </c>
      <c r="V142" s="24" t="str">
        <f>VLOOKUP(G142,'Sheet 1 (2)'!$H$4:$Q$536,10,FALSE)</f>
        <v/>
      </c>
      <c r="W142" s="24" t="str">
        <f t="shared" si="15"/>
        <v/>
      </c>
      <c r="X142" s="24" t="s">
        <v>450</v>
      </c>
      <c r="Y142" s="24" t="s">
        <v>304</v>
      </c>
      <c r="Z142" s="24" t="str">
        <f>VLOOKUP(G142,'Sheet 1 (2)'!$H$4:$S$536,12,FALSE)</f>
        <v/>
      </c>
      <c r="AA142" s="24" t="str">
        <f t="shared" si="13"/>
        <v/>
      </c>
      <c r="AB142" s="24" t="s">
        <v>304</v>
      </c>
      <c r="AC142" s="24" t="str">
        <f>VLOOKUP(G142,'Sheet 1 (2)'!$H$4:$AF$536,25,FALSE)</f>
        <v/>
      </c>
      <c r="AD142" s="24" t="s">
        <v>334</v>
      </c>
      <c r="AE142" s="24" t="str">
        <f t="shared" si="14"/>
        <v/>
      </c>
      <c r="AF142" s="24" t="s">
        <v>304</v>
      </c>
      <c r="AG142" s="96" t="str">
        <f>VLOOKUP(G142,'Sheet 1 (2)'!$H$4:$AG$536,26,FALSE)</f>
        <v>/</v>
      </c>
      <c r="AH142" s="24" t="s">
        <v>329</v>
      </c>
      <c r="AI142" s="24" t="s">
        <v>304</v>
      </c>
      <c r="AJ142" s="24" t="str">
        <f>VLOOKUP(G142,'Sheet 1 (2)'!$H$4:$AH$536,27,FALSE)</f>
        <v/>
      </c>
      <c r="AK142" s="24" t="str">
        <f t="shared" si="10"/>
        <v/>
      </c>
      <c r="AL142" s="27">
        <v>1</v>
      </c>
      <c r="AM142" s="27">
        <f t="shared" si="16"/>
        <v>1</v>
      </c>
    </row>
    <row r="143" spans="1:39" ht="15.75" customHeight="1">
      <c r="A143" s="24" t="s">
        <v>296</v>
      </c>
      <c r="B143" s="24" t="s">
        <v>3</v>
      </c>
      <c r="C143" s="24" t="s">
        <v>430</v>
      </c>
      <c r="D143" s="24" t="s">
        <v>18</v>
      </c>
      <c r="E143" s="24" t="s">
        <v>431</v>
      </c>
      <c r="F143" s="24" t="s">
        <v>19</v>
      </c>
      <c r="G143" s="24" t="s">
        <v>451</v>
      </c>
      <c r="H143" s="24" t="s">
        <v>452</v>
      </c>
      <c r="I143" s="24" t="s">
        <v>301</v>
      </c>
      <c r="J143" s="24" t="s">
        <v>453</v>
      </c>
      <c r="K143" s="24" t="s">
        <v>454</v>
      </c>
      <c r="L143" s="24" t="s">
        <v>304</v>
      </c>
      <c r="M143" s="24" t="str">
        <f>VLOOKUP(G143,'Sheet 1 (2)'!$H$4:$M$536,6,FALSE)</f>
        <v>40% de la meta CRED de menores de 3 años</v>
      </c>
      <c r="N143" s="24" t="str">
        <f>IF(L143&lt;&gt;"",L143,M143)</f>
        <v>40% de la meta CRED de menores de 3 años</v>
      </c>
      <c r="O143" s="24"/>
      <c r="P143" s="24"/>
      <c r="Q143" s="24" t="s">
        <v>304</v>
      </c>
      <c r="R143" s="24" t="str">
        <f>VLOOKUP(G143,'Sheet 1 (2)'!$H$4:$O$536,8,FALSE)</f>
        <v/>
      </c>
      <c r="S143" s="24" t="str">
        <f t="shared" si="12"/>
        <v/>
      </c>
      <c r="T143" s="24"/>
      <c r="U143" s="24" t="s">
        <v>304</v>
      </c>
      <c r="V143" s="24" t="str">
        <f>VLOOKUP(G143,'Sheet 1 (2)'!$H$4:$Q$536,10,FALSE)</f>
        <v/>
      </c>
      <c r="W143" s="24" t="str">
        <f t="shared" si="15"/>
        <v/>
      </c>
      <c r="X143" s="24" t="s">
        <v>455</v>
      </c>
      <c r="Y143" s="24" t="s">
        <v>304</v>
      </c>
      <c r="Z143" s="24" t="str">
        <f>VLOOKUP(G143,'Sheet 1 (2)'!$H$4:$S$536,12,FALSE)</f>
        <v/>
      </c>
      <c r="AA143" s="24" t="str">
        <f t="shared" si="13"/>
        <v/>
      </c>
      <c r="AB143" s="24" t="s">
        <v>304</v>
      </c>
      <c r="AC143" s="24" t="str">
        <f>VLOOKUP(G143,'Sheet 1 (2)'!$H$4:$AF$536,25,FALSE)</f>
        <v/>
      </c>
      <c r="AD143" s="24" t="s">
        <v>334</v>
      </c>
      <c r="AE143" s="24" t="str">
        <f t="shared" si="14"/>
        <v/>
      </c>
      <c r="AF143" s="24" t="s">
        <v>304</v>
      </c>
      <c r="AG143" s="24" t="str">
        <f>VLOOKUP(G143,'Sheet 1 (2)'!$H$4:$AG$536,26,FALSE)</f>
        <v>SI</v>
      </c>
      <c r="AH143" s="24" t="s">
        <v>329</v>
      </c>
      <c r="AI143" s="24" t="s">
        <v>304</v>
      </c>
      <c r="AJ143" s="24" t="str">
        <f>VLOOKUP(G143,'Sheet 1 (2)'!$H$4:$AH$536,27,FALSE)</f>
        <v/>
      </c>
      <c r="AK143" s="24" t="str">
        <f t="shared" si="10"/>
        <v/>
      </c>
      <c r="AL143" s="27">
        <v>1</v>
      </c>
      <c r="AM143" s="27">
        <f t="shared" si="16"/>
        <v>1</v>
      </c>
    </row>
    <row r="144" spans="1:39" ht="15.75" customHeight="1">
      <c r="A144" s="24" t="s">
        <v>296</v>
      </c>
      <c r="B144" s="24" t="s">
        <v>3</v>
      </c>
      <c r="C144" s="24" t="s">
        <v>430</v>
      </c>
      <c r="D144" s="24" t="s">
        <v>18</v>
      </c>
      <c r="E144" s="24" t="s">
        <v>431</v>
      </c>
      <c r="F144" s="24" t="s">
        <v>19</v>
      </c>
      <c r="G144" s="24" t="s">
        <v>456</v>
      </c>
      <c r="H144" s="24" t="s">
        <v>457</v>
      </c>
      <c r="I144" s="24" t="s">
        <v>329</v>
      </c>
      <c r="J144" s="24" t="s">
        <v>434</v>
      </c>
      <c r="K144" s="24" t="s">
        <v>458</v>
      </c>
      <c r="L144" s="24" t="s">
        <v>304</v>
      </c>
      <c r="M144" s="24" t="str">
        <f>VLOOKUP(G144,'Sheet 1 (2)'!$H$4:$M$536,6,FALSE)</f>
        <v/>
      </c>
      <c r="N144" s="24" t="s">
        <v>3218</v>
      </c>
      <c r="O144" s="24"/>
      <c r="P144" s="24" t="s">
        <v>340</v>
      </c>
      <c r="Q144" s="24" t="s">
        <v>304</v>
      </c>
      <c r="R144" s="24" t="str">
        <f>VLOOKUP(G144,'Sheet 1 (2)'!$H$4:$O$536,8,FALSE)</f>
        <v/>
      </c>
      <c r="S144" s="24" t="str">
        <f t="shared" si="12"/>
        <v/>
      </c>
      <c r="T144" s="24" t="s">
        <v>460</v>
      </c>
      <c r="U144" s="24" t="s">
        <v>304</v>
      </c>
      <c r="V144" s="24" t="str">
        <f>VLOOKUP(G144,'Sheet 1 (2)'!$H$4:$Q$536,10,FALSE)</f>
        <v/>
      </c>
      <c r="W144" s="24" t="str">
        <f t="shared" si="15"/>
        <v/>
      </c>
      <c r="X144" s="24" t="s">
        <v>461</v>
      </c>
      <c r="Y144" s="24" t="s">
        <v>304</v>
      </c>
      <c r="Z144" s="24" t="str">
        <f>VLOOKUP(G144,'Sheet 1 (2)'!$H$4:$S$536,12,FALSE)</f>
        <v/>
      </c>
      <c r="AA144" s="24" t="str">
        <f t="shared" si="13"/>
        <v/>
      </c>
      <c r="AB144" s="24" t="s">
        <v>304</v>
      </c>
      <c r="AC144" s="24" t="str">
        <f>VLOOKUP(G144,'Sheet 1 (2)'!$H$4:$AF$536,25,FALSE)</f>
        <v/>
      </c>
      <c r="AD144" s="24" t="s">
        <v>364</v>
      </c>
      <c r="AE144" s="24" t="str">
        <f t="shared" si="14"/>
        <v/>
      </c>
      <c r="AF144" s="24" t="s">
        <v>304</v>
      </c>
      <c r="AG144" s="24" t="str">
        <f>VLOOKUP(G144,'Sheet 1 (2)'!$H$4:$AG$536,26,FALSE)</f>
        <v>NO</v>
      </c>
      <c r="AH144" s="24" t="s">
        <v>329</v>
      </c>
      <c r="AI144" s="24" t="s">
        <v>304</v>
      </c>
      <c r="AJ144" s="24" t="str">
        <f>VLOOKUP(G144,'Sheet 1 (2)'!$H$4:$AH$536,27,FALSE)</f>
        <v>Establecimientos de Salud con Población asignada</v>
      </c>
      <c r="AK144" s="24" t="str">
        <f t="shared" si="10"/>
        <v>Establecimientos de Salud con Población asignada</v>
      </c>
      <c r="AL144" s="27">
        <v>1</v>
      </c>
      <c r="AM144" s="27">
        <f t="shared" si="16"/>
        <v>1</v>
      </c>
    </row>
    <row r="145" spans="1:39" ht="15.75" customHeight="1">
      <c r="A145" s="24" t="s">
        <v>296</v>
      </c>
      <c r="B145" s="24" t="s">
        <v>3</v>
      </c>
      <c r="C145" s="24" t="s">
        <v>430</v>
      </c>
      <c r="D145" s="24" t="s">
        <v>18</v>
      </c>
      <c r="E145" s="24" t="s">
        <v>431</v>
      </c>
      <c r="F145" s="24" t="s">
        <v>19</v>
      </c>
      <c r="G145" s="24" t="s">
        <v>462</v>
      </c>
      <c r="H145" s="24" t="s">
        <v>463</v>
      </c>
      <c r="I145" s="24" t="s">
        <v>329</v>
      </c>
      <c r="J145" s="24" t="s">
        <v>464</v>
      </c>
      <c r="K145" s="24" t="s">
        <v>465</v>
      </c>
      <c r="L145" s="24" t="s">
        <v>304</v>
      </c>
      <c r="M145" s="24" t="str">
        <f>VLOOKUP(G145,'Sheet 1 (2)'!$H$4:$M$536,6,FALSE)</f>
        <v/>
      </c>
      <c r="N145" s="24" t="str">
        <f>IF(L145&lt;&gt;"",L145,M145)</f>
        <v/>
      </c>
      <c r="O145" s="24"/>
      <c r="P145" s="24" t="s">
        <v>340</v>
      </c>
      <c r="Q145" s="24" t="s">
        <v>304</v>
      </c>
      <c r="R145" s="24" t="str">
        <f>VLOOKUP(G145,'Sheet 1 (2)'!$H$4:$O$536,8,FALSE)</f>
        <v/>
      </c>
      <c r="S145" s="24" t="str">
        <f t="shared" si="12"/>
        <v/>
      </c>
      <c r="T145" s="24"/>
      <c r="U145" s="24" t="s">
        <v>304</v>
      </c>
      <c r="V145" s="24" t="str">
        <f>VLOOKUP(G145,'Sheet 1 (2)'!$H$4:$Q$536,10,FALSE)</f>
        <v/>
      </c>
      <c r="W145" s="24" t="str">
        <f t="shared" si="15"/>
        <v/>
      </c>
      <c r="X145" s="24" t="s">
        <v>467</v>
      </c>
      <c r="Y145" s="24" t="s">
        <v>304</v>
      </c>
      <c r="Z145" s="24" t="str">
        <f>VLOOKUP(G145,'Sheet 1 (2)'!$H$4:$S$536,12,FALSE)</f>
        <v/>
      </c>
      <c r="AA145" s="24" t="str">
        <f t="shared" si="13"/>
        <v/>
      </c>
      <c r="AB145" s="24" t="s">
        <v>304</v>
      </c>
      <c r="AC145" s="24" t="str">
        <f>VLOOKUP(G145,'Sheet 1 (2)'!$H$4:$AF$536,25,FALSE)</f>
        <v/>
      </c>
      <c r="AD145" s="24" t="s">
        <v>364</v>
      </c>
      <c r="AE145" s="24" t="str">
        <f t="shared" si="14"/>
        <v/>
      </c>
      <c r="AF145" s="24" t="s">
        <v>304</v>
      </c>
      <c r="AG145" s="96" t="str">
        <f>VLOOKUP(G145,'Sheet 1 (2)'!$H$4:$AG$536,26,FALSE)</f>
        <v>/</v>
      </c>
      <c r="AH145" s="24" t="s">
        <v>301</v>
      </c>
      <c r="AI145" s="24" t="s">
        <v>304</v>
      </c>
      <c r="AJ145" s="24" t="str">
        <f>VLOOKUP(G145,'Sheet 1 (2)'!$H$4:$AH$536,27,FALSE)</f>
        <v/>
      </c>
      <c r="AK145" s="24" t="s">
        <v>468</v>
      </c>
      <c r="AL145" s="27">
        <v>1</v>
      </c>
      <c r="AM145" s="27">
        <f t="shared" si="16"/>
        <v>0</v>
      </c>
    </row>
    <row r="146" spans="1:39" ht="15.75" customHeight="1">
      <c r="A146" s="24" t="s">
        <v>296</v>
      </c>
      <c r="B146" s="24" t="s">
        <v>3</v>
      </c>
      <c r="C146" s="24" t="s">
        <v>469</v>
      </c>
      <c r="D146" s="24" t="s">
        <v>4</v>
      </c>
      <c r="E146" s="24" t="s">
        <v>470</v>
      </c>
      <c r="F146" s="24" t="s">
        <v>5</v>
      </c>
      <c r="G146" s="24" t="s">
        <v>471</v>
      </c>
      <c r="H146" s="24" t="s">
        <v>472</v>
      </c>
      <c r="I146" s="24" t="s">
        <v>329</v>
      </c>
      <c r="J146" s="24" t="s">
        <v>473</v>
      </c>
      <c r="K146" s="26" t="s">
        <v>474</v>
      </c>
      <c r="L146" s="24" t="s">
        <v>304</v>
      </c>
      <c r="M146" s="24" t="str">
        <f>VLOOKUP(G146,'Sheet 1 (2)'!$H$4:$M$536,6,FALSE)</f>
        <v/>
      </c>
      <c r="N146" s="24" t="str">
        <f>IF(L146&lt;&gt;"",L146,M146)</f>
        <v/>
      </c>
      <c r="O146" s="24"/>
      <c r="P146" s="24" t="s">
        <v>475</v>
      </c>
      <c r="Q146" s="24" t="s">
        <v>304</v>
      </c>
      <c r="R146" s="24" t="str">
        <f>VLOOKUP(G146,'Sheet 1 (2)'!$H$4:$O$536,8,FALSE)</f>
        <v/>
      </c>
      <c r="S146" s="24" t="str">
        <f t="shared" si="12"/>
        <v/>
      </c>
      <c r="T146" s="24" t="s">
        <v>476</v>
      </c>
      <c r="U146" s="24" t="s">
        <v>304</v>
      </c>
      <c r="V146" s="24" t="str">
        <f>VLOOKUP(G146,'Sheet 1 (2)'!$H$4:$Q$536,10,FALSE)</f>
        <v/>
      </c>
      <c r="W146" s="24" t="str">
        <f t="shared" si="15"/>
        <v/>
      </c>
      <c r="X146" s="24"/>
      <c r="Y146" s="24" t="s">
        <v>304</v>
      </c>
      <c r="Z146" s="24" t="str">
        <f>VLOOKUP(G146,'Sheet 1 (2)'!$H$4:$S$536,12,FALSE)</f>
        <v/>
      </c>
      <c r="AA146" s="24" t="str">
        <f t="shared" si="13"/>
        <v/>
      </c>
      <c r="AB146" s="24" t="s">
        <v>304</v>
      </c>
      <c r="AC146" s="24" t="str">
        <f>VLOOKUP(G146,'Sheet 1 (2)'!$H$4:$AF$536,25,FALSE)</f>
        <v/>
      </c>
      <c r="AD146" s="24" t="s">
        <v>307</v>
      </c>
      <c r="AE146" s="24" t="str">
        <f t="shared" si="14"/>
        <v/>
      </c>
      <c r="AF146" s="24" t="s">
        <v>304</v>
      </c>
      <c r="AG146" s="24" t="str">
        <f>VLOOKUP(G146,'Sheet 1 (2)'!$H$4:$AG$536,26,FALSE)</f>
        <v>NO</v>
      </c>
      <c r="AH146" s="24" t="s">
        <v>301</v>
      </c>
      <c r="AI146" s="24" t="s">
        <v>304</v>
      </c>
      <c r="AJ146" s="24" t="str">
        <f>VLOOKUP(G146,'Sheet 1 (2)'!$H$4:$AH$536,27,FALSE)</f>
        <v/>
      </c>
      <c r="AK146" s="24" t="str">
        <f t="shared" ref="AK146:AK193" si="17">IF(AI146&lt;&gt;"",AI146,AJ146)</f>
        <v/>
      </c>
      <c r="AL146" s="27">
        <v>1</v>
      </c>
      <c r="AM146" s="27">
        <f t="shared" si="16"/>
        <v>0</v>
      </c>
    </row>
    <row r="147" spans="1:39" ht="15.75" customHeight="1">
      <c r="A147" s="24" t="s">
        <v>296</v>
      </c>
      <c r="B147" s="24" t="s">
        <v>3</v>
      </c>
      <c r="C147" s="24" t="s">
        <v>469</v>
      </c>
      <c r="D147" s="24" t="s">
        <v>4</v>
      </c>
      <c r="E147" s="24" t="s">
        <v>470</v>
      </c>
      <c r="F147" s="24" t="s">
        <v>5</v>
      </c>
      <c r="G147" s="24" t="s">
        <v>477</v>
      </c>
      <c r="H147" s="24" t="s">
        <v>478</v>
      </c>
      <c r="I147" s="24" t="s">
        <v>329</v>
      </c>
      <c r="J147" s="24" t="s">
        <v>473</v>
      </c>
      <c r="K147" s="26" t="s">
        <v>479</v>
      </c>
      <c r="L147" s="24" t="s">
        <v>304</v>
      </c>
      <c r="M147" s="24" t="str">
        <f>VLOOKUP(G147,'Sheet 1 (2)'!$H$4:$M$536,6,FALSE)</f>
        <v/>
      </c>
      <c r="N147" s="24" t="str">
        <f>IF(L147&lt;&gt;"",L147,M147)</f>
        <v/>
      </c>
      <c r="O147" s="24"/>
      <c r="P147" s="24" t="s">
        <v>475</v>
      </c>
      <c r="Q147" s="24" t="s">
        <v>304</v>
      </c>
      <c r="R147" s="24" t="str">
        <f>VLOOKUP(G147,'Sheet 1 (2)'!$H$4:$O$536,8,FALSE)</f>
        <v/>
      </c>
      <c r="S147" s="24" t="str">
        <f t="shared" si="12"/>
        <v/>
      </c>
      <c r="T147" s="24" t="s">
        <v>476</v>
      </c>
      <c r="U147" s="24" t="s">
        <v>304</v>
      </c>
      <c r="V147" s="24" t="str">
        <f>VLOOKUP(G147,'Sheet 1 (2)'!$H$4:$Q$536,10,FALSE)</f>
        <v/>
      </c>
      <c r="W147" s="24" t="str">
        <f t="shared" si="15"/>
        <v/>
      </c>
      <c r="X147" s="24"/>
      <c r="Y147" s="24" t="s">
        <v>304</v>
      </c>
      <c r="Z147" s="24" t="str">
        <f>VLOOKUP(G147,'Sheet 1 (2)'!$H$4:$S$536,12,FALSE)</f>
        <v/>
      </c>
      <c r="AA147" s="24" t="str">
        <f t="shared" si="13"/>
        <v/>
      </c>
      <c r="AB147" s="24" t="s">
        <v>304</v>
      </c>
      <c r="AC147" s="24" t="str">
        <f>VLOOKUP(G147,'Sheet 1 (2)'!$H$4:$AF$536,25,FALSE)</f>
        <v/>
      </c>
      <c r="AD147" s="24" t="s">
        <v>307</v>
      </c>
      <c r="AE147" s="24" t="str">
        <f t="shared" si="14"/>
        <v/>
      </c>
      <c r="AF147" s="24" t="s">
        <v>304</v>
      </c>
      <c r="AG147" s="24" t="str">
        <f>VLOOKUP(G147,'Sheet 1 (2)'!$H$4:$AG$536,26,FALSE)</f>
        <v>NO</v>
      </c>
      <c r="AH147" s="24" t="s">
        <v>301</v>
      </c>
      <c r="AI147" s="24" t="s">
        <v>304</v>
      </c>
      <c r="AJ147" s="24" t="str">
        <f>VLOOKUP(G147,'Sheet 1 (2)'!$H$4:$AH$536,27,FALSE)</f>
        <v/>
      </c>
      <c r="AK147" s="24" t="str">
        <f t="shared" si="17"/>
        <v/>
      </c>
      <c r="AL147" s="27">
        <v>1</v>
      </c>
      <c r="AM147" s="27">
        <f t="shared" si="16"/>
        <v>0</v>
      </c>
    </row>
    <row r="148" spans="1:39" ht="15.75" customHeight="1">
      <c r="A148" s="24" t="s">
        <v>296</v>
      </c>
      <c r="B148" s="24" t="s">
        <v>3</v>
      </c>
      <c r="C148" s="24" t="s">
        <v>469</v>
      </c>
      <c r="D148" s="24" t="s">
        <v>4</v>
      </c>
      <c r="E148" s="24" t="s">
        <v>470</v>
      </c>
      <c r="F148" s="24" t="s">
        <v>5</v>
      </c>
      <c r="G148" s="24" t="s">
        <v>480</v>
      </c>
      <c r="H148" s="24" t="s">
        <v>481</v>
      </c>
      <c r="I148" s="24" t="s">
        <v>329</v>
      </c>
      <c r="J148" s="24" t="s">
        <v>473</v>
      </c>
      <c r="K148" s="24" t="s">
        <v>482</v>
      </c>
      <c r="L148" s="24" t="s">
        <v>304</v>
      </c>
      <c r="M148" s="24" t="str">
        <f>VLOOKUP(G148,'Sheet 1 (2)'!$H$4:$M$536,6,FALSE)</f>
        <v/>
      </c>
      <c r="N148" s="24" t="s">
        <v>483</v>
      </c>
      <c r="O148" s="24"/>
      <c r="P148" s="24" t="s">
        <v>475</v>
      </c>
      <c r="Q148" s="24" t="s">
        <v>304</v>
      </c>
      <c r="R148" s="24" t="str">
        <f>VLOOKUP(G148,'Sheet 1 (2)'!$H$4:$O$536,8,FALSE)</f>
        <v/>
      </c>
      <c r="S148" s="24" t="str">
        <f t="shared" si="12"/>
        <v/>
      </c>
      <c r="T148" s="24" t="s">
        <v>484</v>
      </c>
      <c r="U148" s="24" t="s">
        <v>304</v>
      </c>
      <c r="V148" s="24" t="str">
        <f>VLOOKUP(G148,'Sheet 1 (2)'!$H$4:$Q$536,10,FALSE)</f>
        <v/>
      </c>
      <c r="W148" s="24" t="str">
        <f t="shared" si="15"/>
        <v/>
      </c>
      <c r="X148" s="24"/>
      <c r="Y148" s="24" t="s">
        <v>304</v>
      </c>
      <c r="Z148" s="24" t="str">
        <f>VLOOKUP(G148,'Sheet 1 (2)'!$H$4:$S$536,12,FALSE)</f>
        <v/>
      </c>
      <c r="AA148" s="24" t="str">
        <f t="shared" si="13"/>
        <v/>
      </c>
      <c r="AB148" s="24" t="s">
        <v>304</v>
      </c>
      <c r="AC148" s="24" t="str">
        <f>VLOOKUP(G148,'Sheet 1 (2)'!$H$4:$AF$536,25,FALSE)</f>
        <v/>
      </c>
      <c r="AD148" s="24" t="s">
        <v>307</v>
      </c>
      <c r="AE148" s="24" t="str">
        <f t="shared" si="14"/>
        <v/>
      </c>
      <c r="AF148" s="24" t="s">
        <v>304</v>
      </c>
      <c r="AG148" s="24" t="str">
        <f>VLOOKUP(G148,'Sheet 1 (2)'!$H$4:$AG$536,26,FALSE)</f>
        <v>NO</v>
      </c>
      <c r="AH148" s="24" t="s">
        <v>329</v>
      </c>
      <c r="AI148" s="24" t="s">
        <v>304</v>
      </c>
      <c r="AJ148" s="24" t="str">
        <f>VLOOKUP(G148,'Sheet 1 (2)'!$H$4:$AH$536,27,FALSE)</f>
        <v/>
      </c>
      <c r="AK148" s="24" t="str">
        <f t="shared" si="17"/>
        <v/>
      </c>
      <c r="AL148" s="27">
        <v>1</v>
      </c>
      <c r="AM148" s="27">
        <f t="shared" si="16"/>
        <v>1</v>
      </c>
    </row>
    <row r="149" spans="1:39" ht="15.75" customHeight="1">
      <c r="A149" s="24" t="s">
        <v>296</v>
      </c>
      <c r="B149" s="24" t="s">
        <v>3</v>
      </c>
      <c r="C149" s="24" t="s">
        <v>486</v>
      </c>
      <c r="D149" s="24" t="s">
        <v>6</v>
      </c>
      <c r="E149" s="24" t="s">
        <v>487</v>
      </c>
      <c r="F149" s="24" t="s">
        <v>7</v>
      </c>
      <c r="G149" s="24" t="s">
        <v>488</v>
      </c>
      <c r="H149" s="24" t="s">
        <v>489</v>
      </c>
      <c r="I149" s="24" t="s">
        <v>301</v>
      </c>
      <c r="J149" s="24" t="s">
        <v>490</v>
      </c>
      <c r="K149" s="26" t="s">
        <v>491</v>
      </c>
      <c r="L149" s="24" t="s">
        <v>304</v>
      </c>
      <c r="M149" s="24" t="str">
        <f>VLOOKUP(G149,'Sheet 1 (2)'!$H$4:$M$536,6,FALSE)</f>
        <v/>
      </c>
      <c r="N149" s="24" t="str">
        <f>IF(L149&lt;&gt;"",L149,M149)</f>
        <v/>
      </c>
      <c r="O149" s="24"/>
      <c r="P149" s="24" t="s">
        <v>492</v>
      </c>
      <c r="Q149" s="24" t="s">
        <v>304</v>
      </c>
      <c r="R149" s="24" t="str">
        <f>VLOOKUP(G149,'Sheet 1 (2)'!$H$4:$O$536,8,FALSE)</f>
        <v/>
      </c>
      <c r="S149" s="24" t="str">
        <f t="shared" si="12"/>
        <v/>
      </c>
      <c r="T149" s="24"/>
      <c r="U149" s="24" t="s">
        <v>304</v>
      </c>
      <c r="V149" s="24" t="str">
        <f>VLOOKUP(G149,'Sheet 1 (2)'!$H$4:$Q$536,10,FALSE)</f>
        <v/>
      </c>
      <c r="W149" s="24" t="str">
        <f t="shared" si="15"/>
        <v/>
      </c>
      <c r="X149" s="24"/>
      <c r="Y149" s="24" t="s">
        <v>304</v>
      </c>
      <c r="Z149" s="24" t="str">
        <f>VLOOKUP(G149,'Sheet 1 (2)'!$H$4:$S$536,12,FALSE)</f>
        <v/>
      </c>
      <c r="AA149" s="24" t="str">
        <f t="shared" si="13"/>
        <v/>
      </c>
      <c r="AB149" s="24" t="s">
        <v>304</v>
      </c>
      <c r="AC149" s="24" t="str">
        <f>VLOOKUP(G149,'Sheet 1 (2)'!$H$4:$AF$536,25,FALSE)</f>
        <v/>
      </c>
      <c r="AD149" s="24" t="s">
        <v>307</v>
      </c>
      <c r="AE149" s="24" t="str">
        <f t="shared" si="14"/>
        <v/>
      </c>
      <c r="AF149" s="24" t="s">
        <v>304</v>
      </c>
      <c r="AG149" s="24" t="str">
        <f>VLOOKUP(G149,'Sheet 1 (2)'!$H$4:$AG$536,26,FALSE)</f>
        <v>NO</v>
      </c>
      <c r="AH149" s="24" t="s">
        <v>301</v>
      </c>
      <c r="AI149" s="24" t="s">
        <v>304</v>
      </c>
      <c r="AJ149" s="24" t="str">
        <f>VLOOKUP(G149,'Sheet 1 (2)'!$H$4:$AH$536,27,FALSE)</f>
        <v/>
      </c>
      <c r="AK149" s="24" t="str">
        <f t="shared" si="17"/>
        <v/>
      </c>
      <c r="AL149" s="27">
        <v>1</v>
      </c>
      <c r="AM149" s="27">
        <f t="shared" si="16"/>
        <v>0</v>
      </c>
    </row>
    <row r="150" spans="1:39" ht="15.75" customHeight="1">
      <c r="A150" s="24" t="s">
        <v>634</v>
      </c>
      <c r="B150" s="24" t="s">
        <v>34</v>
      </c>
      <c r="C150" s="24" t="s">
        <v>672</v>
      </c>
      <c r="D150" s="24" t="s">
        <v>41</v>
      </c>
      <c r="E150" s="24" t="s">
        <v>673</v>
      </c>
      <c r="F150" s="24" t="s">
        <v>42</v>
      </c>
      <c r="G150" s="24" t="s">
        <v>674</v>
      </c>
      <c r="H150" s="24" t="s">
        <v>675</v>
      </c>
      <c r="I150" s="24" t="s">
        <v>329</v>
      </c>
      <c r="J150" s="24" t="s">
        <v>676</v>
      </c>
      <c r="K150" s="24" t="s">
        <v>677</v>
      </c>
      <c r="L150" s="24" t="s">
        <v>304</v>
      </c>
      <c r="M150" s="24" t="str">
        <f>VLOOKUP(G150,'Sheet 1 (2)'!$H$4:$M$536,6,FALSE)</f>
        <v/>
      </c>
      <c r="N150" s="24" t="s">
        <v>678</v>
      </c>
      <c r="O150" s="24"/>
      <c r="P150" s="24" t="s">
        <v>498</v>
      </c>
      <c r="Q150" s="24" t="s">
        <v>304</v>
      </c>
      <c r="R150" s="24" t="str">
        <f>VLOOKUP(G150,'Sheet 1 (2)'!$H$4:$O$536,8,FALSE)</f>
        <v/>
      </c>
      <c r="S150" s="24" t="str">
        <f t="shared" si="12"/>
        <v/>
      </c>
      <c r="T150" s="24" t="s">
        <v>651</v>
      </c>
      <c r="U150" s="24" t="s">
        <v>304</v>
      </c>
      <c r="V150" s="24" t="str">
        <f>VLOOKUP(G150,'Sheet 1 (2)'!$H$4:$Q$536,10,FALSE)</f>
        <v/>
      </c>
      <c r="W150" s="24" t="str">
        <f t="shared" si="15"/>
        <v/>
      </c>
      <c r="X150" s="24" t="s">
        <v>679</v>
      </c>
      <c r="Y150" s="24" t="s">
        <v>304</v>
      </c>
      <c r="Z150" s="24" t="str">
        <f>VLOOKUP(G150,'Sheet 1 (2)'!$H$4:$S$536,12,FALSE)</f>
        <v/>
      </c>
      <c r="AA150" s="24" t="str">
        <f t="shared" si="13"/>
        <v/>
      </c>
      <c r="AB150" s="24" t="s">
        <v>304</v>
      </c>
      <c r="AC150" s="24" t="str">
        <f>VLOOKUP(G150,'Sheet 1 (2)'!$H$4:$AF$536,25,FALSE)</f>
        <v/>
      </c>
      <c r="AD150" s="24" t="s">
        <v>429</v>
      </c>
      <c r="AE150" s="24" t="str">
        <f t="shared" si="14"/>
        <v/>
      </c>
      <c r="AF150" s="24" t="s">
        <v>304</v>
      </c>
      <c r="AG150" s="24" t="str">
        <f>VLOOKUP(G150,'Sheet 1 (2)'!$H$4:$AG$536,26,FALSE)</f>
        <v/>
      </c>
      <c r="AH150" s="24" t="s">
        <v>329</v>
      </c>
      <c r="AI150" s="24" t="s">
        <v>304</v>
      </c>
      <c r="AJ150" s="24" t="str">
        <f>VLOOKUP(G150,'Sheet 1 (2)'!$H$4:$AH$536,27,FALSE)</f>
        <v/>
      </c>
      <c r="AK150" s="24" t="str">
        <f t="shared" si="17"/>
        <v/>
      </c>
      <c r="AL150" s="27">
        <v>1</v>
      </c>
      <c r="AM150" s="27">
        <f t="shared" si="16"/>
        <v>1</v>
      </c>
    </row>
    <row r="151" spans="1:39" ht="15.75" customHeight="1">
      <c r="A151" s="24" t="s">
        <v>634</v>
      </c>
      <c r="B151" s="24" t="s">
        <v>34</v>
      </c>
      <c r="C151" s="24" t="s">
        <v>672</v>
      </c>
      <c r="D151" s="24" t="s">
        <v>41</v>
      </c>
      <c r="E151" s="24" t="s">
        <v>673</v>
      </c>
      <c r="F151" s="24" t="s">
        <v>42</v>
      </c>
      <c r="G151" s="24" t="s">
        <v>681</v>
      </c>
      <c r="H151" s="24" t="s">
        <v>682</v>
      </c>
      <c r="I151" s="24" t="s">
        <v>329</v>
      </c>
      <c r="J151" s="24" t="s">
        <v>683</v>
      </c>
      <c r="K151" s="24" t="s">
        <v>684</v>
      </c>
      <c r="L151" s="24" t="s">
        <v>304</v>
      </c>
      <c r="M151" s="24" t="str">
        <f>VLOOKUP(G151,'Sheet 1 (2)'!$H$4:$M$536,6,FALSE)</f>
        <v/>
      </c>
      <c r="N151" s="24" t="s">
        <v>678</v>
      </c>
      <c r="O151" s="24"/>
      <c r="P151" s="24" t="s">
        <v>498</v>
      </c>
      <c r="Q151" s="24" t="s">
        <v>304</v>
      </c>
      <c r="R151" s="24" t="str">
        <f>VLOOKUP(G151,'Sheet 1 (2)'!$H$4:$O$536,8,FALSE)</f>
        <v/>
      </c>
      <c r="S151" s="24" t="str">
        <f t="shared" si="12"/>
        <v/>
      </c>
      <c r="T151" s="24" t="s">
        <v>651</v>
      </c>
      <c r="U151" s="24" t="s">
        <v>304</v>
      </c>
      <c r="V151" s="24" t="str">
        <f>VLOOKUP(G151,'Sheet 1 (2)'!$H$4:$Q$536,10,FALSE)</f>
        <v/>
      </c>
      <c r="W151" s="24" t="str">
        <f t="shared" si="15"/>
        <v/>
      </c>
      <c r="X151" s="24" t="s">
        <v>685</v>
      </c>
      <c r="Y151" s="24" t="s">
        <v>304</v>
      </c>
      <c r="Z151" s="24" t="str">
        <f>VLOOKUP(G151,'Sheet 1 (2)'!$H$4:$S$536,12,FALSE)</f>
        <v/>
      </c>
      <c r="AA151" s="24" t="str">
        <f t="shared" si="13"/>
        <v/>
      </c>
      <c r="AB151" s="24" t="s">
        <v>304</v>
      </c>
      <c r="AC151" s="24" t="str">
        <f>VLOOKUP(G151,'Sheet 1 (2)'!$H$4:$AF$536,25,FALSE)</f>
        <v/>
      </c>
      <c r="AD151" s="24" t="s">
        <v>429</v>
      </c>
      <c r="AE151" s="24" t="str">
        <f t="shared" si="14"/>
        <v/>
      </c>
      <c r="AF151" s="24" t="s">
        <v>304</v>
      </c>
      <c r="AG151" s="24" t="str">
        <f>VLOOKUP(G151,'Sheet 1 (2)'!$H$4:$AG$536,26,FALSE)</f>
        <v/>
      </c>
      <c r="AH151" s="24" t="s">
        <v>329</v>
      </c>
      <c r="AI151" s="24" t="s">
        <v>304</v>
      </c>
      <c r="AJ151" s="24" t="str">
        <f>VLOOKUP(G151,'Sheet 1 (2)'!$H$4:$AH$536,27,FALSE)</f>
        <v/>
      </c>
      <c r="AK151" s="24" t="str">
        <f t="shared" si="17"/>
        <v/>
      </c>
      <c r="AL151" s="27">
        <v>1</v>
      </c>
      <c r="AM151" s="27">
        <f t="shared" si="16"/>
        <v>1</v>
      </c>
    </row>
    <row r="152" spans="1:39" ht="15.75" customHeight="1">
      <c r="A152" s="24" t="s">
        <v>634</v>
      </c>
      <c r="B152" s="24" t="s">
        <v>34</v>
      </c>
      <c r="C152" s="24" t="s">
        <v>672</v>
      </c>
      <c r="D152" s="24" t="s">
        <v>41</v>
      </c>
      <c r="E152" s="24" t="s">
        <v>673</v>
      </c>
      <c r="F152" s="24" t="s">
        <v>42</v>
      </c>
      <c r="G152" s="24" t="s">
        <v>686</v>
      </c>
      <c r="H152" s="24" t="s">
        <v>687</v>
      </c>
      <c r="I152" s="24" t="s">
        <v>329</v>
      </c>
      <c r="J152" s="24" t="s">
        <v>676</v>
      </c>
      <c r="K152" s="24" t="s">
        <v>688</v>
      </c>
      <c r="L152" s="24" t="s">
        <v>304</v>
      </c>
      <c r="M152" s="24" t="str">
        <f>VLOOKUP(G152,'Sheet 1 (2)'!$H$4:$M$536,6,FALSE)</f>
        <v/>
      </c>
      <c r="N152" s="24" t="s">
        <v>678</v>
      </c>
      <c r="O152" s="24"/>
      <c r="P152" s="24" t="s">
        <v>498</v>
      </c>
      <c r="Q152" s="24" t="s">
        <v>304</v>
      </c>
      <c r="R152" s="24" t="str">
        <f>VLOOKUP(G152,'Sheet 1 (2)'!$H$4:$O$536,8,FALSE)</f>
        <v/>
      </c>
      <c r="S152" s="24" t="str">
        <f t="shared" si="12"/>
        <v/>
      </c>
      <c r="T152" s="24" t="s">
        <v>651</v>
      </c>
      <c r="U152" s="24" t="s">
        <v>304</v>
      </c>
      <c r="V152" s="24" t="str">
        <f>VLOOKUP(G152,'Sheet 1 (2)'!$H$4:$Q$536,10,FALSE)</f>
        <v/>
      </c>
      <c r="W152" s="24" t="str">
        <f t="shared" si="15"/>
        <v/>
      </c>
      <c r="X152" s="24" t="s">
        <v>689</v>
      </c>
      <c r="Y152" s="24" t="s">
        <v>304</v>
      </c>
      <c r="Z152" s="24" t="str">
        <f>VLOOKUP(G152,'Sheet 1 (2)'!$H$4:$S$536,12,FALSE)</f>
        <v/>
      </c>
      <c r="AA152" s="24" t="str">
        <f t="shared" si="13"/>
        <v/>
      </c>
      <c r="AB152" s="24" t="s">
        <v>304</v>
      </c>
      <c r="AC152" s="24" t="str">
        <f>VLOOKUP(G152,'Sheet 1 (2)'!$H$4:$AF$536,25,FALSE)</f>
        <v/>
      </c>
      <c r="AD152" s="24" t="s">
        <v>429</v>
      </c>
      <c r="AE152" s="24" t="str">
        <f t="shared" si="14"/>
        <v/>
      </c>
      <c r="AF152" s="24" t="s">
        <v>304</v>
      </c>
      <c r="AG152" s="24" t="str">
        <f>VLOOKUP(G152,'Sheet 1 (2)'!$H$4:$AG$536,26,FALSE)</f>
        <v/>
      </c>
      <c r="AH152" s="24" t="s">
        <v>329</v>
      </c>
      <c r="AI152" s="24" t="s">
        <v>304</v>
      </c>
      <c r="AJ152" s="24" t="str">
        <f>VLOOKUP(G152,'Sheet 1 (2)'!$H$4:$AH$536,27,FALSE)</f>
        <v/>
      </c>
      <c r="AK152" s="24" t="str">
        <f t="shared" si="17"/>
        <v/>
      </c>
      <c r="AL152" s="27">
        <v>1</v>
      </c>
      <c r="AM152" s="27">
        <f t="shared" si="16"/>
        <v>1</v>
      </c>
    </row>
    <row r="153" spans="1:39" ht="15.75" customHeight="1">
      <c r="A153" s="24" t="s">
        <v>634</v>
      </c>
      <c r="B153" s="24" t="s">
        <v>34</v>
      </c>
      <c r="C153" s="24" t="s">
        <v>672</v>
      </c>
      <c r="D153" s="24" t="s">
        <v>41</v>
      </c>
      <c r="E153" s="24" t="s">
        <v>673</v>
      </c>
      <c r="F153" s="24" t="s">
        <v>42</v>
      </c>
      <c r="G153" s="24" t="s">
        <v>690</v>
      </c>
      <c r="H153" s="24" t="s">
        <v>691</v>
      </c>
      <c r="I153" s="24" t="s">
        <v>329</v>
      </c>
      <c r="J153" s="24" t="s">
        <v>683</v>
      </c>
      <c r="K153" s="24" t="s">
        <v>692</v>
      </c>
      <c r="L153" s="24" t="s">
        <v>304</v>
      </c>
      <c r="M153" s="24" t="str">
        <f>VLOOKUP(G153,'Sheet 1 (2)'!$H$4:$M$536,6,FALSE)</f>
        <v/>
      </c>
      <c r="N153" s="24" t="s">
        <v>678</v>
      </c>
      <c r="O153" s="24"/>
      <c r="P153" s="24" t="s">
        <v>498</v>
      </c>
      <c r="Q153" s="24" t="s">
        <v>304</v>
      </c>
      <c r="R153" s="24" t="str">
        <f>VLOOKUP(G153,'Sheet 1 (2)'!$H$4:$O$536,8,FALSE)</f>
        <v/>
      </c>
      <c r="S153" s="24" t="str">
        <f t="shared" si="12"/>
        <v/>
      </c>
      <c r="T153" s="24" t="s">
        <v>651</v>
      </c>
      <c r="U153" s="24" t="s">
        <v>304</v>
      </c>
      <c r="V153" s="24" t="str">
        <f>VLOOKUP(G153,'Sheet 1 (2)'!$H$4:$Q$536,10,FALSE)</f>
        <v/>
      </c>
      <c r="W153" s="24" t="str">
        <f t="shared" si="15"/>
        <v/>
      </c>
      <c r="X153" s="24" t="s">
        <v>693</v>
      </c>
      <c r="Y153" s="24" t="s">
        <v>304</v>
      </c>
      <c r="Z153" s="24" t="str">
        <f>VLOOKUP(G153,'Sheet 1 (2)'!$H$4:$S$536,12,FALSE)</f>
        <v/>
      </c>
      <c r="AA153" s="24" t="str">
        <f t="shared" si="13"/>
        <v/>
      </c>
      <c r="AB153" s="24" t="s">
        <v>304</v>
      </c>
      <c r="AC153" s="24" t="str">
        <f>VLOOKUP(G153,'Sheet 1 (2)'!$H$4:$AF$536,25,FALSE)</f>
        <v/>
      </c>
      <c r="AD153" s="24" t="s">
        <v>429</v>
      </c>
      <c r="AE153" s="24" t="str">
        <f t="shared" si="14"/>
        <v/>
      </c>
      <c r="AF153" s="24" t="s">
        <v>304</v>
      </c>
      <c r="AG153" s="24" t="str">
        <f>VLOOKUP(G153,'Sheet 1 (2)'!$H$4:$AG$536,26,FALSE)</f>
        <v/>
      </c>
      <c r="AH153" s="24" t="s">
        <v>329</v>
      </c>
      <c r="AI153" s="24" t="s">
        <v>304</v>
      </c>
      <c r="AJ153" s="24" t="str">
        <f>VLOOKUP(G153,'Sheet 1 (2)'!$H$4:$AH$536,27,FALSE)</f>
        <v/>
      </c>
      <c r="AK153" s="24" t="str">
        <f t="shared" si="17"/>
        <v/>
      </c>
      <c r="AL153" s="27">
        <v>1</v>
      </c>
      <c r="AM153" s="27">
        <f t="shared" si="16"/>
        <v>1</v>
      </c>
    </row>
    <row r="154" spans="1:39" ht="15.75" customHeight="1">
      <c r="A154" s="24" t="s">
        <v>634</v>
      </c>
      <c r="B154" s="24" t="s">
        <v>34</v>
      </c>
      <c r="C154" s="24" t="s">
        <v>672</v>
      </c>
      <c r="D154" s="24" t="s">
        <v>41</v>
      </c>
      <c r="E154" s="24" t="s">
        <v>673</v>
      </c>
      <c r="F154" s="24" t="s">
        <v>42</v>
      </c>
      <c r="G154" s="24" t="s">
        <v>694</v>
      </c>
      <c r="H154" s="24" t="s">
        <v>695</v>
      </c>
      <c r="I154" s="24" t="s">
        <v>329</v>
      </c>
      <c r="J154" s="24" t="s">
        <v>676</v>
      </c>
      <c r="K154" s="24" t="s">
        <v>696</v>
      </c>
      <c r="L154" s="24" t="s">
        <v>304</v>
      </c>
      <c r="M154" s="24" t="str">
        <f>VLOOKUP(G154,'Sheet 1 (2)'!$H$4:$M$536,6,FALSE)</f>
        <v/>
      </c>
      <c r="N154" s="24" t="s">
        <v>678</v>
      </c>
      <c r="O154" s="24"/>
      <c r="P154" s="24" t="s">
        <v>498</v>
      </c>
      <c r="Q154" s="24" t="s">
        <v>304</v>
      </c>
      <c r="R154" s="24" t="str">
        <f>VLOOKUP(G154,'Sheet 1 (2)'!$H$4:$O$536,8,FALSE)</f>
        <v/>
      </c>
      <c r="S154" s="24" t="str">
        <f t="shared" si="12"/>
        <v/>
      </c>
      <c r="T154" s="24" t="s">
        <v>651</v>
      </c>
      <c r="U154" s="24" t="s">
        <v>304</v>
      </c>
      <c r="V154" s="24" t="str">
        <f>VLOOKUP(G154,'Sheet 1 (2)'!$H$4:$Q$536,10,FALSE)</f>
        <v/>
      </c>
      <c r="W154" s="24" t="str">
        <f t="shared" si="15"/>
        <v/>
      </c>
      <c r="X154" s="24" t="s">
        <v>697</v>
      </c>
      <c r="Y154" s="24" t="s">
        <v>304</v>
      </c>
      <c r="Z154" s="24" t="str">
        <f>VLOOKUP(G154,'Sheet 1 (2)'!$H$4:$S$536,12,FALSE)</f>
        <v/>
      </c>
      <c r="AA154" s="24" t="str">
        <f t="shared" si="13"/>
        <v/>
      </c>
      <c r="AB154" s="24" t="s">
        <v>304</v>
      </c>
      <c r="AC154" s="24" t="str">
        <f>VLOOKUP(G154,'Sheet 1 (2)'!$H$4:$AF$536,25,FALSE)</f>
        <v/>
      </c>
      <c r="AD154" s="24" t="s">
        <v>364</v>
      </c>
      <c r="AE154" s="24" t="str">
        <f t="shared" si="14"/>
        <v/>
      </c>
      <c r="AF154" s="24" t="s">
        <v>304</v>
      </c>
      <c r="AG154" s="24" t="str">
        <f>VLOOKUP(G154,'Sheet 1 (2)'!$H$4:$AG$536,26,FALSE)</f>
        <v/>
      </c>
      <c r="AH154" s="24" t="s">
        <v>329</v>
      </c>
      <c r="AI154" s="24" t="s">
        <v>304</v>
      </c>
      <c r="AJ154" s="24" t="str">
        <f>VLOOKUP(G154,'Sheet 1 (2)'!$H$4:$AH$536,27,FALSE)</f>
        <v/>
      </c>
      <c r="AK154" s="24" t="str">
        <f t="shared" si="17"/>
        <v/>
      </c>
      <c r="AL154" s="27">
        <v>1</v>
      </c>
      <c r="AM154" s="27">
        <f t="shared" si="16"/>
        <v>1</v>
      </c>
    </row>
    <row r="155" spans="1:39" ht="15.75" customHeight="1">
      <c r="A155" s="24" t="s">
        <v>634</v>
      </c>
      <c r="B155" s="24" t="s">
        <v>34</v>
      </c>
      <c r="C155" s="24" t="s">
        <v>672</v>
      </c>
      <c r="D155" s="24" t="s">
        <v>41</v>
      </c>
      <c r="E155" s="24" t="s">
        <v>673</v>
      </c>
      <c r="F155" s="24" t="s">
        <v>42</v>
      </c>
      <c r="G155" s="24" t="s">
        <v>698</v>
      </c>
      <c r="H155" s="24" t="s">
        <v>699</v>
      </c>
      <c r="I155" s="24" t="s">
        <v>329</v>
      </c>
      <c r="J155" s="24" t="s">
        <v>676</v>
      </c>
      <c r="K155" s="24" t="s">
        <v>696</v>
      </c>
      <c r="L155" s="24" t="s">
        <v>304</v>
      </c>
      <c r="M155" s="24" t="str">
        <f>VLOOKUP(G155,'Sheet 1 (2)'!$H$4:$M$536,6,FALSE)</f>
        <v/>
      </c>
      <c r="N155" s="24" t="s">
        <v>678</v>
      </c>
      <c r="O155" s="24"/>
      <c r="P155" s="24" t="s">
        <v>498</v>
      </c>
      <c r="Q155" s="24" t="s">
        <v>304</v>
      </c>
      <c r="R155" s="24" t="str">
        <f>VLOOKUP(G155,'Sheet 1 (2)'!$H$4:$O$536,8,FALSE)</f>
        <v/>
      </c>
      <c r="S155" s="24" t="str">
        <f t="shared" si="12"/>
        <v/>
      </c>
      <c r="T155" s="24" t="s">
        <v>651</v>
      </c>
      <c r="U155" s="24" t="s">
        <v>304</v>
      </c>
      <c r="V155" s="24" t="str">
        <f>VLOOKUP(G155,'Sheet 1 (2)'!$H$4:$Q$536,10,FALSE)</f>
        <v/>
      </c>
      <c r="W155" s="24" t="str">
        <f t="shared" si="15"/>
        <v/>
      </c>
      <c r="X155" s="24" t="s">
        <v>700</v>
      </c>
      <c r="Y155" s="24" t="s">
        <v>304</v>
      </c>
      <c r="Z155" s="24" t="str">
        <f>VLOOKUP(G155,'Sheet 1 (2)'!$H$4:$S$536,12,FALSE)</f>
        <v/>
      </c>
      <c r="AA155" s="24" t="str">
        <f t="shared" si="13"/>
        <v/>
      </c>
      <c r="AB155" s="24" t="s">
        <v>304</v>
      </c>
      <c r="AC155" s="24" t="str">
        <f>VLOOKUP(G155,'Sheet 1 (2)'!$H$4:$AF$536,25,FALSE)</f>
        <v/>
      </c>
      <c r="AD155" s="24" t="s">
        <v>364</v>
      </c>
      <c r="AE155" s="24" t="str">
        <f t="shared" si="14"/>
        <v/>
      </c>
      <c r="AF155" s="24" t="s">
        <v>304</v>
      </c>
      <c r="AG155" s="24" t="str">
        <f>VLOOKUP(G155,'Sheet 1 (2)'!$H$4:$AG$536,26,FALSE)</f>
        <v/>
      </c>
      <c r="AH155" s="24" t="s">
        <v>329</v>
      </c>
      <c r="AI155" s="24" t="s">
        <v>304</v>
      </c>
      <c r="AJ155" s="24" t="str">
        <f>VLOOKUP(G155,'Sheet 1 (2)'!$H$4:$AH$536,27,FALSE)</f>
        <v/>
      </c>
      <c r="AK155" s="24" t="str">
        <f t="shared" si="17"/>
        <v/>
      </c>
      <c r="AL155" s="27">
        <v>1</v>
      </c>
      <c r="AM155" s="27">
        <f t="shared" si="16"/>
        <v>1</v>
      </c>
    </row>
    <row r="156" spans="1:39" ht="15.75" customHeight="1">
      <c r="A156" s="24" t="s">
        <v>634</v>
      </c>
      <c r="B156" s="24" t="s">
        <v>34</v>
      </c>
      <c r="C156" s="24" t="s">
        <v>672</v>
      </c>
      <c r="D156" s="24" t="s">
        <v>41</v>
      </c>
      <c r="E156" s="24" t="s">
        <v>673</v>
      </c>
      <c r="F156" s="24" t="s">
        <v>42</v>
      </c>
      <c r="G156" s="24" t="s">
        <v>701</v>
      </c>
      <c r="H156" s="24" t="s">
        <v>702</v>
      </c>
      <c r="I156" s="24" t="s">
        <v>329</v>
      </c>
      <c r="J156" s="24" t="s">
        <v>676</v>
      </c>
      <c r="K156" s="24" t="s">
        <v>696</v>
      </c>
      <c r="L156" s="24" t="s">
        <v>304</v>
      </c>
      <c r="M156" s="24" t="str">
        <f>VLOOKUP(G156,'Sheet 1 (2)'!$H$4:$M$536,6,FALSE)</f>
        <v/>
      </c>
      <c r="N156" s="24" t="s">
        <v>678</v>
      </c>
      <c r="O156" s="24"/>
      <c r="P156" s="24" t="s">
        <v>498</v>
      </c>
      <c r="Q156" s="24" t="s">
        <v>304</v>
      </c>
      <c r="R156" s="24" t="str">
        <f>VLOOKUP(G156,'Sheet 1 (2)'!$H$4:$O$536,8,FALSE)</f>
        <v/>
      </c>
      <c r="S156" s="24" t="str">
        <f t="shared" si="12"/>
        <v/>
      </c>
      <c r="T156" s="24" t="s">
        <v>651</v>
      </c>
      <c r="U156" s="24" t="s">
        <v>304</v>
      </c>
      <c r="V156" s="24" t="str">
        <f>VLOOKUP(G156,'Sheet 1 (2)'!$H$4:$Q$536,10,FALSE)</f>
        <v/>
      </c>
      <c r="W156" s="24" t="str">
        <f t="shared" si="15"/>
        <v/>
      </c>
      <c r="X156" s="24" t="s">
        <v>703</v>
      </c>
      <c r="Y156" s="24" t="s">
        <v>304</v>
      </c>
      <c r="Z156" s="24" t="str">
        <f>VLOOKUP(G156,'Sheet 1 (2)'!$H$4:$S$536,12,FALSE)</f>
        <v/>
      </c>
      <c r="AA156" s="24" t="str">
        <f t="shared" si="13"/>
        <v/>
      </c>
      <c r="AB156" s="24" t="s">
        <v>304</v>
      </c>
      <c r="AC156" s="24" t="str">
        <f>VLOOKUP(G156,'Sheet 1 (2)'!$H$4:$AF$536,25,FALSE)</f>
        <v/>
      </c>
      <c r="AD156" s="24" t="s">
        <v>364</v>
      </c>
      <c r="AE156" s="24" t="str">
        <f t="shared" si="14"/>
        <v/>
      </c>
      <c r="AF156" s="24" t="s">
        <v>304</v>
      </c>
      <c r="AG156" s="24" t="str">
        <f>VLOOKUP(G156,'Sheet 1 (2)'!$H$4:$AG$536,26,FALSE)</f>
        <v/>
      </c>
      <c r="AH156" s="24" t="s">
        <v>329</v>
      </c>
      <c r="AI156" s="24" t="s">
        <v>304</v>
      </c>
      <c r="AJ156" s="24" t="str">
        <f>VLOOKUP(G156,'Sheet 1 (2)'!$H$4:$AH$536,27,FALSE)</f>
        <v/>
      </c>
      <c r="AK156" s="24" t="str">
        <f t="shared" si="17"/>
        <v/>
      </c>
      <c r="AL156" s="27">
        <v>1</v>
      </c>
      <c r="AM156" s="27">
        <f t="shared" si="16"/>
        <v>1</v>
      </c>
    </row>
    <row r="157" spans="1:39" ht="15.75" customHeight="1">
      <c r="A157" s="24" t="s">
        <v>634</v>
      </c>
      <c r="B157" s="24" t="s">
        <v>34</v>
      </c>
      <c r="C157" s="24" t="s">
        <v>672</v>
      </c>
      <c r="D157" s="24" t="s">
        <v>41</v>
      </c>
      <c r="E157" s="24" t="s">
        <v>673</v>
      </c>
      <c r="F157" s="24" t="s">
        <v>42</v>
      </c>
      <c r="G157" s="24" t="s">
        <v>704</v>
      </c>
      <c r="H157" s="24" t="s">
        <v>705</v>
      </c>
      <c r="I157" s="24" t="s">
        <v>329</v>
      </c>
      <c r="J157" s="24" t="s">
        <v>676</v>
      </c>
      <c r="K157" s="24" t="s">
        <v>696</v>
      </c>
      <c r="L157" s="24" t="s">
        <v>304</v>
      </c>
      <c r="M157" s="24" t="str">
        <f>VLOOKUP(G157,'Sheet 1 (2)'!$H$4:$M$536,6,FALSE)</f>
        <v/>
      </c>
      <c r="N157" s="24" t="s">
        <v>678</v>
      </c>
      <c r="O157" s="24"/>
      <c r="P157" s="24" t="s">
        <v>498</v>
      </c>
      <c r="Q157" s="24" t="s">
        <v>304</v>
      </c>
      <c r="R157" s="24" t="str">
        <f>VLOOKUP(G157,'Sheet 1 (2)'!$H$4:$O$536,8,FALSE)</f>
        <v/>
      </c>
      <c r="S157" s="24" t="str">
        <f t="shared" si="12"/>
        <v/>
      </c>
      <c r="T157" s="24" t="s">
        <v>651</v>
      </c>
      <c r="U157" s="24" t="s">
        <v>304</v>
      </c>
      <c r="V157" s="24" t="str">
        <f>VLOOKUP(G157,'Sheet 1 (2)'!$H$4:$Q$536,10,FALSE)</f>
        <v/>
      </c>
      <c r="W157" s="24" t="str">
        <f t="shared" si="15"/>
        <v/>
      </c>
      <c r="X157" s="24" t="s">
        <v>706</v>
      </c>
      <c r="Y157" s="24" t="s">
        <v>304</v>
      </c>
      <c r="Z157" s="24" t="str">
        <f>VLOOKUP(G157,'Sheet 1 (2)'!$H$4:$S$536,12,FALSE)</f>
        <v/>
      </c>
      <c r="AA157" s="24" t="str">
        <f t="shared" si="13"/>
        <v/>
      </c>
      <c r="AB157" s="24" t="s">
        <v>304</v>
      </c>
      <c r="AC157" s="24" t="str">
        <f>VLOOKUP(G157,'Sheet 1 (2)'!$H$4:$AF$536,25,FALSE)</f>
        <v/>
      </c>
      <c r="AD157" s="24" t="s">
        <v>364</v>
      </c>
      <c r="AE157" s="24" t="str">
        <f t="shared" si="14"/>
        <v/>
      </c>
      <c r="AF157" s="24" t="s">
        <v>304</v>
      </c>
      <c r="AG157" s="24" t="str">
        <f>VLOOKUP(G157,'Sheet 1 (2)'!$H$4:$AG$536,26,FALSE)</f>
        <v/>
      </c>
      <c r="AH157" s="24" t="s">
        <v>329</v>
      </c>
      <c r="AI157" s="24" t="s">
        <v>304</v>
      </c>
      <c r="AJ157" s="24" t="str">
        <f>VLOOKUP(G157,'Sheet 1 (2)'!$H$4:$AH$536,27,FALSE)</f>
        <v/>
      </c>
      <c r="AK157" s="24" t="str">
        <f t="shared" si="17"/>
        <v/>
      </c>
      <c r="AL157" s="27">
        <v>1</v>
      </c>
      <c r="AM157" s="27">
        <f t="shared" si="16"/>
        <v>1</v>
      </c>
    </row>
    <row r="158" spans="1:39" ht="15.75" customHeight="1">
      <c r="A158" s="24" t="s">
        <v>634</v>
      </c>
      <c r="B158" s="24" t="s">
        <v>34</v>
      </c>
      <c r="C158" s="24" t="s">
        <v>672</v>
      </c>
      <c r="D158" s="24" t="s">
        <v>41</v>
      </c>
      <c r="E158" s="24" t="s">
        <v>673</v>
      </c>
      <c r="F158" s="24" t="s">
        <v>42</v>
      </c>
      <c r="G158" s="24" t="s">
        <v>707</v>
      </c>
      <c r="H158" s="24" t="s">
        <v>708</v>
      </c>
      <c r="I158" s="24" t="s">
        <v>329</v>
      </c>
      <c r="J158" s="24" t="s">
        <v>709</v>
      </c>
      <c r="K158" s="24" t="s">
        <v>710</v>
      </c>
      <c r="L158" s="24" t="s">
        <v>304</v>
      </c>
      <c r="M158" s="24" t="str">
        <f>VLOOKUP(G158,'Sheet 1 (2)'!$H$4:$M$536,6,FALSE)</f>
        <v/>
      </c>
      <c r="N158" s="24"/>
      <c r="O158" s="24"/>
      <c r="P158" s="24" t="s">
        <v>498</v>
      </c>
      <c r="Q158" s="24" t="s">
        <v>304</v>
      </c>
      <c r="R158" s="24" t="str">
        <f>VLOOKUP(G158,'Sheet 1 (2)'!$H$4:$O$536,8,FALSE)</f>
        <v/>
      </c>
      <c r="S158" s="24" t="str">
        <f t="shared" si="12"/>
        <v/>
      </c>
      <c r="T158" s="24" t="s">
        <v>651</v>
      </c>
      <c r="U158" s="24" t="s">
        <v>304</v>
      </c>
      <c r="V158" s="24" t="str">
        <f>VLOOKUP(G158,'Sheet 1 (2)'!$H$4:$Q$536,10,FALSE)</f>
        <v/>
      </c>
      <c r="W158" s="24" t="str">
        <f t="shared" si="15"/>
        <v/>
      </c>
      <c r="X158" s="24" t="s">
        <v>711</v>
      </c>
      <c r="Y158" s="24" t="s">
        <v>304</v>
      </c>
      <c r="Z158" s="24" t="str">
        <f>VLOOKUP(G158,'Sheet 1 (2)'!$H$4:$S$536,12,FALSE)</f>
        <v/>
      </c>
      <c r="AA158" s="24" t="str">
        <f t="shared" si="13"/>
        <v/>
      </c>
      <c r="AB158" s="24" t="s">
        <v>304</v>
      </c>
      <c r="AC158" s="24" t="str">
        <f>VLOOKUP(G158,'Sheet 1 (2)'!$H$4:$AF$536,25,FALSE)</f>
        <v/>
      </c>
      <c r="AD158" s="24" t="s">
        <v>364</v>
      </c>
      <c r="AE158" s="24" t="str">
        <f t="shared" si="14"/>
        <v/>
      </c>
      <c r="AF158" s="24" t="s">
        <v>304</v>
      </c>
      <c r="AG158" s="24" t="str">
        <f>VLOOKUP(G158,'Sheet 1 (2)'!$H$4:$AG$536,26,FALSE)</f>
        <v/>
      </c>
      <c r="AH158" s="24" t="s">
        <v>329</v>
      </c>
      <c r="AI158" s="24" t="s">
        <v>304</v>
      </c>
      <c r="AJ158" s="24" t="str">
        <f>VLOOKUP(G158,'Sheet 1 (2)'!$H$4:$AH$536,27,FALSE)</f>
        <v/>
      </c>
      <c r="AK158" s="24" t="str">
        <f t="shared" si="17"/>
        <v/>
      </c>
      <c r="AL158" s="27">
        <v>1</v>
      </c>
      <c r="AM158" s="27">
        <f t="shared" si="16"/>
        <v>1</v>
      </c>
    </row>
    <row r="159" spans="1:39" ht="15.75" customHeight="1">
      <c r="A159" s="24" t="s">
        <v>634</v>
      </c>
      <c r="B159" s="24" t="s">
        <v>34</v>
      </c>
      <c r="C159" s="24" t="s">
        <v>672</v>
      </c>
      <c r="D159" s="24" t="s">
        <v>41</v>
      </c>
      <c r="E159" s="24" t="s">
        <v>673</v>
      </c>
      <c r="F159" s="24" t="s">
        <v>42</v>
      </c>
      <c r="G159" s="24" t="s">
        <v>712</v>
      </c>
      <c r="H159" s="24" t="s">
        <v>713</v>
      </c>
      <c r="I159" s="24" t="s">
        <v>329</v>
      </c>
      <c r="J159" s="24" t="s">
        <v>676</v>
      </c>
      <c r="K159" s="24" t="s">
        <v>696</v>
      </c>
      <c r="L159" s="24" t="s">
        <v>304</v>
      </c>
      <c r="M159" s="24" t="str">
        <f>VLOOKUP(G159,'Sheet 1 (2)'!$H$4:$M$536,6,FALSE)</f>
        <v/>
      </c>
      <c r="N159" s="24" t="s">
        <v>678</v>
      </c>
      <c r="O159" s="24"/>
      <c r="P159" s="24" t="s">
        <v>498</v>
      </c>
      <c r="Q159" s="24" t="s">
        <v>304</v>
      </c>
      <c r="R159" s="24" t="str">
        <f>VLOOKUP(G159,'Sheet 1 (2)'!$H$4:$O$536,8,FALSE)</f>
        <v/>
      </c>
      <c r="S159" s="24" t="str">
        <f t="shared" si="12"/>
        <v/>
      </c>
      <c r="T159" s="24" t="s">
        <v>651</v>
      </c>
      <c r="U159" s="24" t="s">
        <v>304</v>
      </c>
      <c r="V159" s="24" t="str">
        <f>VLOOKUP(G159,'Sheet 1 (2)'!$H$4:$Q$536,10,FALSE)</f>
        <v/>
      </c>
      <c r="W159" s="24" t="str">
        <f t="shared" si="15"/>
        <v/>
      </c>
      <c r="X159" s="24" t="s">
        <v>714</v>
      </c>
      <c r="Y159" s="24" t="s">
        <v>304</v>
      </c>
      <c r="Z159" s="24" t="str">
        <f>VLOOKUP(G159,'Sheet 1 (2)'!$H$4:$S$536,12,FALSE)</f>
        <v/>
      </c>
      <c r="AA159" s="24" t="str">
        <f t="shared" si="13"/>
        <v/>
      </c>
      <c r="AB159" s="24" t="s">
        <v>304</v>
      </c>
      <c r="AC159" s="24" t="str">
        <f>VLOOKUP(G159,'Sheet 1 (2)'!$H$4:$AF$536,25,FALSE)</f>
        <v/>
      </c>
      <c r="AD159" s="24" t="s">
        <v>364</v>
      </c>
      <c r="AE159" s="24" t="str">
        <f t="shared" si="14"/>
        <v/>
      </c>
      <c r="AF159" s="24" t="s">
        <v>304</v>
      </c>
      <c r="AG159" s="24" t="str">
        <f>VLOOKUP(G159,'Sheet 1 (2)'!$H$4:$AG$536,26,FALSE)</f>
        <v/>
      </c>
      <c r="AH159" s="24" t="s">
        <v>329</v>
      </c>
      <c r="AI159" s="24" t="s">
        <v>304</v>
      </c>
      <c r="AJ159" s="24" t="str">
        <f>VLOOKUP(G159,'Sheet 1 (2)'!$H$4:$AH$536,27,FALSE)</f>
        <v/>
      </c>
      <c r="AK159" s="24" t="str">
        <f t="shared" si="17"/>
        <v/>
      </c>
      <c r="AL159" s="27">
        <v>1</v>
      </c>
      <c r="AM159" s="27">
        <f t="shared" si="16"/>
        <v>1</v>
      </c>
    </row>
    <row r="160" spans="1:39" ht="15.75" customHeight="1">
      <c r="A160" s="24" t="s">
        <v>634</v>
      </c>
      <c r="B160" s="24" t="s">
        <v>34</v>
      </c>
      <c r="C160" s="24" t="s">
        <v>672</v>
      </c>
      <c r="D160" s="24" t="s">
        <v>41</v>
      </c>
      <c r="E160" s="24" t="s">
        <v>673</v>
      </c>
      <c r="F160" s="24" t="s">
        <v>42</v>
      </c>
      <c r="G160" s="24" t="s">
        <v>715</v>
      </c>
      <c r="H160" s="24" t="s">
        <v>716</v>
      </c>
      <c r="I160" s="24" t="s">
        <v>329</v>
      </c>
      <c r="J160" s="24" t="s">
        <v>676</v>
      </c>
      <c r="K160" s="24" t="s">
        <v>717</v>
      </c>
      <c r="L160" s="24" t="s">
        <v>304</v>
      </c>
      <c r="M160" s="24" t="str">
        <f>VLOOKUP(G160,'Sheet 1 (2)'!$H$4:$M$536,6,FALSE)</f>
        <v/>
      </c>
      <c r="N160" s="24" t="s">
        <v>678</v>
      </c>
      <c r="O160" s="24"/>
      <c r="P160" s="24" t="s">
        <v>498</v>
      </c>
      <c r="Q160" s="24" t="s">
        <v>304</v>
      </c>
      <c r="R160" s="24" t="str">
        <f>VLOOKUP(G160,'Sheet 1 (2)'!$H$4:$O$536,8,FALSE)</f>
        <v/>
      </c>
      <c r="S160" s="24" t="str">
        <f t="shared" si="12"/>
        <v/>
      </c>
      <c r="T160" s="24" t="s">
        <v>651</v>
      </c>
      <c r="U160" s="24" t="s">
        <v>304</v>
      </c>
      <c r="V160" s="24" t="str">
        <f>VLOOKUP(G160,'Sheet 1 (2)'!$H$4:$Q$536,10,FALSE)</f>
        <v/>
      </c>
      <c r="W160" s="24" t="str">
        <f t="shared" si="15"/>
        <v/>
      </c>
      <c r="X160" s="24" t="s">
        <v>718</v>
      </c>
      <c r="Y160" s="24" t="s">
        <v>304</v>
      </c>
      <c r="Z160" s="24" t="str">
        <f>VLOOKUP(G160,'Sheet 1 (2)'!$H$4:$S$536,12,FALSE)</f>
        <v/>
      </c>
      <c r="AA160" s="24" t="str">
        <f t="shared" si="13"/>
        <v/>
      </c>
      <c r="AB160" s="24" t="s">
        <v>304</v>
      </c>
      <c r="AC160" s="24" t="str">
        <f>VLOOKUP(G160,'Sheet 1 (2)'!$H$4:$AF$536,25,FALSE)</f>
        <v/>
      </c>
      <c r="AD160" s="24" t="s">
        <v>364</v>
      </c>
      <c r="AE160" s="24" t="str">
        <f t="shared" si="14"/>
        <v/>
      </c>
      <c r="AF160" s="24" t="s">
        <v>304</v>
      </c>
      <c r="AG160" s="24" t="str">
        <f>VLOOKUP(G160,'Sheet 1 (2)'!$H$4:$AG$536,26,FALSE)</f>
        <v/>
      </c>
      <c r="AH160" s="24" t="s">
        <v>329</v>
      </c>
      <c r="AI160" s="24" t="s">
        <v>304</v>
      </c>
      <c r="AJ160" s="24" t="str">
        <f>VLOOKUP(G160,'Sheet 1 (2)'!$H$4:$AH$536,27,FALSE)</f>
        <v/>
      </c>
      <c r="AK160" s="24" t="str">
        <f t="shared" si="17"/>
        <v/>
      </c>
      <c r="AL160" s="27">
        <v>1</v>
      </c>
      <c r="AM160" s="27">
        <f t="shared" si="16"/>
        <v>1</v>
      </c>
    </row>
    <row r="161" spans="1:39" ht="15.75" customHeight="1">
      <c r="A161" s="24" t="s">
        <v>634</v>
      </c>
      <c r="B161" s="24" t="s">
        <v>34</v>
      </c>
      <c r="C161" s="24" t="s">
        <v>672</v>
      </c>
      <c r="D161" s="24" t="s">
        <v>41</v>
      </c>
      <c r="E161" s="24" t="s">
        <v>673</v>
      </c>
      <c r="F161" s="24" t="s">
        <v>42</v>
      </c>
      <c r="G161" s="24" t="s">
        <v>719</v>
      </c>
      <c r="H161" s="24" t="s">
        <v>720</v>
      </c>
      <c r="I161" s="24" t="s">
        <v>329</v>
      </c>
      <c r="J161" s="24" t="s">
        <v>683</v>
      </c>
      <c r="K161" s="24" t="s">
        <v>721</v>
      </c>
      <c r="L161" s="24" t="s">
        <v>304</v>
      </c>
      <c r="M161" s="24" t="str">
        <f>VLOOKUP(G161,'Sheet 1 (2)'!$H$4:$M$536,6,FALSE)</f>
        <v/>
      </c>
      <c r="N161" s="24" t="s">
        <v>678</v>
      </c>
      <c r="O161" s="24"/>
      <c r="P161" s="24" t="s">
        <v>498</v>
      </c>
      <c r="Q161" s="24" t="s">
        <v>304</v>
      </c>
      <c r="R161" s="24" t="str">
        <f>VLOOKUP(G161,'Sheet 1 (2)'!$H$4:$O$536,8,FALSE)</f>
        <v/>
      </c>
      <c r="S161" s="24" t="str">
        <f t="shared" si="12"/>
        <v/>
      </c>
      <c r="T161" s="24" t="s">
        <v>651</v>
      </c>
      <c r="U161" s="24" t="s">
        <v>304</v>
      </c>
      <c r="V161" s="24" t="str">
        <f>VLOOKUP(G161,'Sheet 1 (2)'!$H$4:$Q$536,10,FALSE)</f>
        <v/>
      </c>
      <c r="W161" s="24" t="str">
        <f t="shared" si="15"/>
        <v/>
      </c>
      <c r="X161" s="24" t="s">
        <v>722</v>
      </c>
      <c r="Y161" s="24" t="s">
        <v>304</v>
      </c>
      <c r="Z161" s="24" t="str">
        <f>VLOOKUP(G161,'Sheet 1 (2)'!$H$4:$S$536,12,FALSE)</f>
        <v/>
      </c>
      <c r="AA161" s="24" t="str">
        <f t="shared" si="13"/>
        <v/>
      </c>
      <c r="AB161" s="24" t="s">
        <v>304</v>
      </c>
      <c r="AC161" s="24" t="str">
        <f>VLOOKUP(G161,'Sheet 1 (2)'!$H$4:$AF$536,25,FALSE)</f>
        <v/>
      </c>
      <c r="AD161" s="24" t="s">
        <v>429</v>
      </c>
      <c r="AE161" s="24" t="str">
        <f t="shared" si="14"/>
        <v/>
      </c>
      <c r="AF161" s="24" t="s">
        <v>304</v>
      </c>
      <c r="AG161" s="24" t="str">
        <f>VLOOKUP(G161,'Sheet 1 (2)'!$H$4:$AG$536,26,FALSE)</f>
        <v/>
      </c>
      <c r="AH161" s="24" t="s">
        <v>329</v>
      </c>
      <c r="AI161" s="24" t="s">
        <v>304</v>
      </c>
      <c r="AJ161" s="24" t="str">
        <f>VLOOKUP(G161,'Sheet 1 (2)'!$H$4:$AH$536,27,FALSE)</f>
        <v/>
      </c>
      <c r="AK161" s="24" t="str">
        <f t="shared" si="17"/>
        <v/>
      </c>
      <c r="AL161" s="27">
        <v>1</v>
      </c>
      <c r="AM161" s="27">
        <f t="shared" si="16"/>
        <v>1</v>
      </c>
    </row>
    <row r="162" spans="1:39" ht="15.75" customHeight="1">
      <c r="A162" s="24" t="s">
        <v>634</v>
      </c>
      <c r="B162" s="24" t="s">
        <v>34</v>
      </c>
      <c r="C162" s="24" t="s">
        <v>672</v>
      </c>
      <c r="D162" s="24" t="s">
        <v>41</v>
      </c>
      <c r="E162" s="24" t="s">
        <v>673</v>
      </c>
      <c r="F162" s="24" t="s">
        <v>42</v>
      </c>
      <c r="G162" s="24" t="s">
        <v>723</v>
      </c>
      <c r="H162" s="24" t="s">
        <v>724</v>
      </c>
      <c r="I162" s="24" t="s">
        <v>329</v>
      </c>
      <c r="J162" s="24" t="s">
        <v>676</v>
      </c>
      <c r="K162" s="24" t="s">
        <v>725</v>
      </c>
      <c r="L162" s="24" t="s">
        <v>304</v>
      </c>
      <c r="M162" s="24" t="str">
        <f>VLOOKUP(G162,'Sheet 1 (2)'!$H$4:$M$536,6,FALSE)</f>
        <v/>
      </c>
      <c r="N162" s="24" t="s">
        <v>678</v>
      </c>
      <c r="O162" s="24"/>
      <c r="P162" s="24" t="s">
        <v>498</v>
      </c>
      <c r="Q162" s="24" t="s">
        <v>304</v>
      </c>
      <c r="R162" s="24" t="str">
        <f>VLOOKUP(G162,'Sheet 1 (2)'!$H$4:$O$536,8,FALSE)</f>
        <v/>
      </c>
      <c r="S162" s="24" t="str">
        <f t="shared" si="12"/>
        <v/>
      </c>
      <c r="T162" s="24" t="s">
        <v>651</v>
      </c>
      <c r="U162" s="24" t="s">
        <v>304</v>
      </c>
      <c r="V162" s="24" t="str">
        <f>VLOOKUP(G162,'Sheet 1 (2)'!$H$4:$Q$536,10,FALSE)</f>
        <v/>
      </c>
      <c r="W162" s="24" t="str">
        <f t="shared" si="15"/>
        <v/>
      </c>
      <c r="X162" s="24" t="s">
        <v>726</v>
      </c>
      <c r="Y162" s="24" t="s">
        <v>304</v>
      </c>
      <c r="Z162" s="24" t="str">
        <f>VLOOKUP(G162,'Sheet 1 (2)'!$H$4:$S$536,12,FALSE)</f>
        <v/>
      </c>
      <c r="AA162" s="24" t="str">
        <f t="shared" si="13"/>
        <v/>
      </c>
      <c r="AB162" s="24" t="s">
        <v>304</v>
      </c>
      <c r="AC162" s="24" t="str">
        <f>VLOOKUP(G162,'Sheet 1 (2)'!$H$4:$AF$536,25,FALSE)</f>
        <v/>
      </c>
      <c r="AD162" s="24" t="s">
        <v>364</v>
      </c>
      <c r="AE162" s="24" t="str">
        <f t="shared" si="14"/>
        <v/>
      </c>
      <c r="AF162" s="24" t="s">
        <v>304</v>
      </c>
      <c r="AG162" s="24" t="str">
        <f>VLOOKUP(G162,'Sheet 1 (2)'!$H$4:$AG$536,26,FALSE)</f>
        <v/>
      </c>
      <c r="AH162" s="24" t="s">
        <v>329</v>
      </c>
      <c r="AI162" s="24" t="s">
        <v>304</v>
      </c>
      <c r="AJ162" s="24" t="str">
        <f>VLOOKUP(G162,'Sheet 1 (2)'!$H$4:$AH$536,27,FALSE)</f>
        <v/>
      </c>
      <c r="AK162" s="24" t="str">
        <f t="shared" si="17"/>
        <v/>
      </c>
      <c r="AL162" s="27">
        <v>1</v>
      </c>
      <c r="AM162" s="27">
        <f t="shared" si="16"/>
        <v>1</v>
      </c>
    </row>
    <row r="163" spans="1:39" ht="15.75" customHeight="1">
      <c r="A163" s="24" t="s">
        <v>634</v>
      </c>
      <c r="B163" s="24" t="s">
        <v>34</v>
      </c>
      <c r="C163" s="24" t="s">
        <v>672</v>
      </c>
      <c r="D163" s="24" t="s">
        <v>41</v>
      </c>
      <c r="E163" s="24" t="s">
        <v>673</v>
      </c>
      <c r="F163" s="24" t="s">
        <v>42</v>
      </c>
      <c r="G163" s="24" t="s">
        <v>727</v>
      </c>
      <c r="H163" s="24" t="s">
        <v>728</v>
      </c>
      <c r="I163" s="24" t="s">
        <v>329</v>
      </c>
      <c r="J163" s="24" t="s">
        <v>676</v>
      </c>
      <c r="K163" s="24" t="s">
        <v>688</v>
      </c>
      <c r="L163" s="24" t="s">
        <v>304</v>
      </c>
      <c r="M163" s="24" t="str">
        <f>VLOOKUP(G163,'Sheet 1 (2)'!$H$4:$M$536,6,FALSE)</f>
        <v/>
      </c>
      <c r="N163" s="24" t="s">
        <v>678</v>
      </c>
      <c r="O163" s="24"/>
      <c r="P163" s="24" t="s">
        <v>498</v>
      </c>
      <c r="Q163" s="24" t="s">
        <v>304</v>
      </c>
      <c r="R163" s="24" t="str">
        <f>VLOOKUP(G163,'Sheet 1 (2)'!$H$4:$O$536,8,FALSE)</f>
        <v/>
      </c>
      <c r="S163" s="24" t="str">
        <f t="shared" si="12"/>
        <v/>
      </c>
      <c r="T163" s="24" t="s">
        <v>651</v>
      </c>
      <c r="U163" s="24" t="s">
        <v>304</v>
      </c>
      <c r="V163" s="24" t="str">
        <f>VLOOKUP(G163,'Sheet 1 (2)'!$H$4:$Q$536,10,FALSE)</f>
        <v/>
      </c>
      <c r="W163" s="24" t="str">
        <f t="shared" si="15"/>
        <v/>
      </c>
      <c r="X163" s="24" t="s">
        <v>729</v>
      </c>
      <c r="Y163" s="24" t="s">
        <v>304</v>
      </c>
      <c r="Z163" s="24" t="str">
        <f>VLOOKUP(G163,'Sheet 1 (2)'!$H$4:$S$536,12,FALSE)</f>
        <v/>
      </c>
      <c r="AA163" s="24" t="str">
        <f t="shared" si="13"/>
        <v/>
      </c>
      <c r="AB163" s="24" t="s">
        <v>304</v>
      </c>
      <c r="AC163" s="24" t="str">
        <f>VLOOKUP(G163,'Sheet 1 (2)'!$H$4:$AF$536,25,FALSE)</f>
        <v/>
      </c>
      <c r="AD163" s="24" t="s">
        <v>364</v>
      </c>
      <c r="AE163" s="24" t="str">
        <f t="shared" si="14"/>
        <v/>
      </c>
      <c r="AF163" s="24" t="s">
        <v>304</v>
      </c>
      <c r="AG163" s="24" t="str">
        <f>VLOOKUP(G163,'Sheet 1 (2)'!$H$4:$AG$536,26,FALSE)</f>
        <v/>
      </c>
      <c r="AH163" s="24" t="s">
        <v>329</v>
      </c>
      <c r="AI163" s="24" t="s">
        <v>304</v>
      </c>
      <c r="AJ163" s="24" t="str">
        <f>VLOOKUP(G163,'Sheet 1 (2)'!$H$4:$AH$536,27,FALSE)</f>
        <v/>
      </c>
      <c r="AK163" s="24" t="str">
        <f t="shared" si="17"/>
        <v/>
      </c>
      <c r="AL163" s="27">
        <v>1</v>
      </c>
      <c r="AM163" s="27">
        <f t="shared" si="16"/>
        <v>1</v>
      </c>
    </row>
    <row r="164" spans="1:39" ht="15.75" customHeight="1">
      <c r="A164" s="24" t="s">
        <v>634</v>
      </c>
      <c r="B164" s="24" t="s">
        <v>34</v>
      </c>
      <c r="C164" s="24" t="s">
        <v>672</v>
      </c>
      <c r="D164" s="24" t="s">
        <v>41</v>
      </c>
      <c r="E164" s="24" t="s">
        <v>673</v>
      </c>
      <c r="F164" s="24" t="s">
        <v>42</v>
      </c>
      <c r="G164" s="24" t="s">
        <v>730</v>
      </c>
      <c r="H164" s="24" t="s">
        <v>731</v>
      </c>
      <c r="I164" s="24" t="s">
        <v>329</v>
      </c>
      <c r="J164" s="24" t="s">
        <v>676</v>
      </c>
      <c r="K164" s="24" t="s">
        <v>688</v>
      </c>
      <c r="L164" s="24" t="s">
        <v>304</v>
      </c>
      <c r="M164" s="24" t="str">
        <f>VLOOKUP(G164,'Sheet 1 (2)'!$H$4:$M$536,6,FALSE)</f>
        <v/>
      </c>
      <c r="N164" s="24" t="s">
        <v>678</v>
      </c>
      <c r="O164" s="24"/>
      <c r="P164" s="24" t="s">
        <v>498</v>
      </c>
      <c r="Q164" s="24" t="s">
        <v>304</v>
      </c>
      <c r="R164" s="24" t="str">
        <f>VLOOKUP(G164,'Sheet 1 (2)'!$H$4:$O$536,8,FALSE)</f>
        <v/>
      </c>
      <c r="S164" s="24" t="str">
        <f t="shared" si="12"/>
        <v/>
      </c>
      <c r="T164" s="24" t="s">
        <v>651</v>
      </c>
      <c r="U164" s="24" t="s">
        <v>304</v>
      </c>
      <c r="V164" s="24" t="str">
        <f>VLOOKUP(G164,'Sheet 1 (2)'!$H$4:$Q$536,10,FALSE)</f>
        <v/>
      </c>
      <c r="W164" s="24" t="str">
        <f t="shared" si="15"/>
        <v/>
      </c>
      <c r="X164" s="24" t="s">
        <v>732</v>
      </c>
      <c r="Y164" s="24" t="s">
        <v>304</v>
      </c>
      <c r="Z164" s="24" t="str">
        <f>VLOOKUP(G164,'Sheet 1 (2)'!$H$4:$S$536,12,FALSE)</f>
        <v/>
      </c>
      <c r="AA164" s="24" t="str">
        <f t="shared" si="13"/>
        <v/>
      </c>
      <c r="AB164" s="24" t="s">
        <v>304</v>
      </c>
      <c r="AC164" s="24" t="str">
        <f>VLOOKUP(G164,'Sheet 1 (2)'!$H$4:$AF$536,25,FALSE)</f>
        <v/>
      </c>
      <c r="AD164" s="24" t="s">
        <v>418</v>
      </c>
      <c r="AE164" s="24" t="str">
        <f t="shared" si="14"/>
        <v/>
      </c>
      <c r="AF164" s="24" t="s">
        <v>304</v>
      </c>
      <c r="AG164" s="24" t="str">
        <f>VLOOKUP(G164,'Sheet 1 (2)'!$H$4:$AG$536,26,FALSE)</f>
        <v/>
      </c>
      <c r="AH164" s="24" t="s">
        <v>329</v>
      </c>
      <c r="AI164" s="24" t="s">
        <v>304</v>
      </c>
      <c r="AJ164" s="24" t="str">
        <f>VLOOKUP(G164,'Sheet 1 (2)'!$H$4:$AH$536,27,FALSE)</f>
        <v/>
      </c>
      <c r="AK164" s="24" t="str">
        <f t="shared" si="17"/>
        <v/>
      </c>
      <c r="AL164" s="27">
        <v>1</v>
      </c>
      <c r="AM164" s="27">
        <f t="shared" si="16"/>
        <v>1</v>
      </c>
    </row>
    <row r="165" spans="1:39" ht="15.75" customHeight="1">
      <c r="A165" s="24" t="s">
        <v>634</v>
      </c>
      <c r="B165" s="24" t="s">
        <v>34</v>
      </c>
      <c r="C165" s="24" t="s">
        <v>672</v>
      </c>
      <c r="D165" s="24" t="s">
        <v>41</v>
      </c>
      <c r="E165" s="24" t="s">
        <v>673</v>
      </c>
      <c r="F165" s="24" t="s">
        <v>42</v>
      </c>
      <c r="G165" s="24" t="s">
        <v>733</v>
      </c>
      <c r="H165" s="24" t="s">
        <v>734</v>
      </c>
      <c r="I165" s="24" t="s">
        <v>329</v>
      </c>
      <c r="J165" s="24" t="s">
        <v>683</v>
      </c>
      <c r="K165" s="24" t="s">
        <v>735</v>
      </c>
      <c r="L165" s="24" t="s">
        <v>304</v>
      </c>
      <c r="M165" s="24" t="str">
        <f>VLOOKUP(G165,'Sheet 1 (2)'!$H$4:$M$536,6,FALSE)</f>
        <v/>
      </c>
      <c r="N165" s="24" t="s">
        <v>678</v>
      </c>
      <c r="O165" s="24"/>
      <c r="P165" s="24" t="s">
        <v>498</v>
      </c>
      <c r="Q165" s="24" t="s">
        <v>304</v>
      </c>
      <c r="R165" s="24" t="str">
        <f>VLOOKUP(G165,'Sheet 1 (2)'!$H$4:$O$536,8,FALSE)</f>
        <v/>
      </c>
      <c r="S165" s="24" t="str">
        <f t="shared" si="12"/>
        <v/>
      </c>
      <c r="T165" s="24" t="s">
        <v>651</v>
      </c>
      <c r="U165" s="24" t="s">
        <v>304</v>
      </c>
      <c r="V165" s="24" t="str">
        <f>VLOOKUP(G165,'Sheet 1 (2)'!$H$4:$Q$536,10,FALSE)</f>
        <v/>
      </c>
      <c r="W165" s="24" t="str">
        <f t="shared" si="15"/>
        <v/>
      </c>
      <c r="X165" s="24" t="s">
        <v>736</v>
      </c>
      <c r="Y165" s="24" t="s">
        <v>304</v>
      </c>
      <c r="Z165" s="24" t="str">
        <f>VLOOKUP(G165,'Sheet 1 (2)'!$H$4:$S$536,12,FALSE)</f>
        <v/>
      </c>
      <c r="AA165" s="24" t="str">
        <f t="shared" si="13"/>
        <v/>
      </c>
      <c r="AB165" s="24" t="s">
        <v>304</v>
      </c>
      <c r="AC165" s="24" t="str">
        <f>VLOOKUP(G165,'Sheet 1 (2)'!$H$4:$AF$536,25,FALSE)</f>
        <v/>
      </c>
      <c r="AD165" s="24" t="s">
        <v>418</v>
      </c>
      <c r="AE165" s="24" t="str">
        <f t="shared" si="14"/>
        <v/>
      </c>
      <c r="AF165" s="24" t="s">
        <v>304</v>
      </c>
      <c r="AG165" s="24" t="str">
        <f>VLOOKUP(G165,'Sheet 1 (2)'!$H$4:$AG$536,26,FALSE)</f>
        <v/>
      </c>
      <c r="AH165" s="24" t="s">
        <v>329</v>
      </c>
      <c r="AI165" s="24" t="s">
        <v>304</v>
      </c>
      <c r="AJ165" s="24" t="str">
        <f>VLOOKUP(G165,'Sheet 1 (2)'!$H$4:$AH$536,27,FALSE)</f>
        <v/>
      </c>
      <c r="AK165" s="24" t="str">
        <f t="shared" si="17"/>
        <v/>
      </c>
      <c r="AL165" s="27">
        <v>1</v>
      </c>
      <c r="AM165" s="27">
        <f t="shared" si="16"/>
        <v>1</v>
      </c>
    </row>
    <row r="166" spans="1:39" ht="15.75" customHeight="1">
      <c r="A166" s="24" t="s">
        <v>634</v>
      </c>
      <c r="B166" s="24" t="s">
        <v>34</v>
      </c>
      <c r="C166" s="24" t="s">
        <v>672</v>
      </c>
      <c r="D166" s="24" t="s">
        <v>41</v>
      </c>
      <c r="E166" s="24" t="s">
        <v>673</v>
      </c>
      <c r="F166" s="24" t="s">
        <v>42</v>
      </c>
      <c r="G166" s="24" t="s">
        <v>737</v>
      </c>
      <c r="H166" s="24" t="s">
        <v>738</v>
      </c>
      <c r="I166" s="24" t="s">
        <v>329</v>
      </c>
      <c r="J166" s="24" t="s">
        <v>683</v>
      </c>
      <c r="K166" s="24" t="s">
        <v>739</v>
      </c>
      <c r="L166" s="24" t="s">
        <v>304</v>
      </c>
      <c r="M166" s="24" t="str">
        <f>VLOOKUP(G166,'Sheet 1 (2)'!$H$4:$M$536,6,FALSE)</f>
        <v/>
      </c>
      <c r="N166" s="24" t="s">
        <v>678</v>
      </c>
      <c r="O166" s="24"/>
      <c r="P166" s="24" t="s">
        <v>498</v>
      </c>
      <c r="Q166" s="24" t="s">
        <v>304</v>
      </c>
      <c r="R166" s="24" t="str">
        <f>VLOOKUP(G166,'Sheet 1 (2)'!$H$4:$O$536,8,FALSE)</f>
        <v/>
      </c>
      <c r="S166" s="24" t="str">
        <f t="shared" si="12"/>
        <v/>
      </c>
      <c r="T166" s="24" t="s">
        <v>651</v>
      </c>
      <c r="U166" s="24" t="s">
        <v>304</v>
      </c>
      <c r="V166" s="24" t="str">
        <f>VLOOKUP(G166,'Sheet 1 (2)'!$H$4:$Q$536,10,FALSE)</f>
        <v/>
      </c>
      <c r="W166" s="24" t="str">
        <f t="shared" si="15"/>
        <v/>
      </c>
      <c r="X166" s="24" t="s">
        <v>740</v>
      </c>
      <c r="Y166" s="24" t="s">
        <v>304</v>
      </c>
      <c r="Z166" s="24" t="str">
        <f>VLOOKUP(G166,'Sheet 1 (2)'!$H$4:$S$536,12,FALSE)</f>
        <v/>
      </c>
      <c r="AA166" s="24" t="str">
        <f t="shared" si="13"/>
        <v/>
      </c>
      <c r="AB166" s="24" t="s">
        <v>304</v>
      </c>
      <c r="AC166" s="24" t="str">
        <f>VLOOKUP(G166,'Sheet 1 (2)'!$H$4:$AF$536,25,FALSE)</f>
        <v/>
      </c>
      <c r="AD166" s="24" t="s">
        <v>418</v>
      </c>
      <c r="AE166" s="24" t="str">
        <f t="shared" si="14"/>
        <v/>
      </c>
      <c r="AF166" s="24" t="s">
        <v>304</v>
      </c>
      <c r="AG166" s="24" t="str">
        <f>VLOOKUP(G166,'Sheet 1 (2)'!$H$4:$AG$536,26,FALSE)</f>
        <v/>
      </c>
      <c r="AH166" s="24" t="s">
        <v>329</v>
      </c>
      <c r="AI166" s="24" t="s">
        <v>304</v>
      </c>
      <c r="AJ166" s="24" t="str">
        <f>VLOOKUP(G166,'Sheet 1 (2)'!$H$4:$AH$536,27,FALSE)</f>
        <v/>
      </c>
      <c r="AK166" s="24" t="str">
        <f t="shared" si="17"/>
        <v/>
      </c>
      <c r="AL166" s="27">
        <v>1</v>
      </c>
      <c r="AM166" s="27">
        <f t="shared" si="16"/>
        <v>1</v>
      </c>
    </row>
    <row r="167" spans="1:39" ht="15.75" customHeight="1">
      <c r="A167" s="24" t="s">
        <v>634</v>
      </c>
      <c r="B167" s="24" t="s">
        <v>34</v>
      </c>
      <c r="C167" s="24" t="s">
        <v>741</v>
      </c>
      <c r="D167" s="24" t="s">
        <v>43</v>
      </c>
      <c r="E167" s="24" t="s">
        <v>742</v>
      </c>
      <c r="F167" s="24" t="s">
        <v>44</v>
      </c>
      <c r="G167" s="24" t="s">
        <v>743</v>
      </c>
      <c r="H167" s="24" t="s">
        <v>744</v>
      </c>
      <c r="I167" s="24" t="s">
        <v>329</v>
      </c>
      <c r="J167" s="24" t="s">
        <v>709</v>
      </c>
      <c r="K167" s="24" t="s">
        <v>745</v>
      </c>
      <c r="L167" s="24" t="s">
        <v>304</v>
      </c>
      <c r="M167" s="24" t="str">
        <f>VLOOKUP(G167,'Sheet 1 (2)'!$H$4:$M$536,6,FALSE)</f>
        <v/>
      </c>
      <c r="N167" s="24" t="str">
        <f>IF(L167&lt;&gt;"",L167,M167)</f>
        <v/>
      </c>
      <c r="O167" s="24"/>
      <c r="P167" s="24" t="s">
        <v>498</v>
      </c>
      <c r="Q167" s="24" t="s">
        <v>304</v>
      </c>
      <c r="R167" s="24" t="str">
        <f>VLOOKUP(G167,'Sheet 1 (2)'!$H$4:$O$536,8,FALSE)</f>
        <v/>
      </c>
      <c r="S167" s="24" t="str">
        <f t="shared" si="12"/>
        <v/>
      </c>
      <c r="T167" s="24" t="s">
        <v>651</v>
      </c>
      <c r="U167" s="24" t="s">
        <v>304</v>
      </c>
      <c r="V167" s="24" t="str">
        <f>VLOOKUP(G167,'Sheet 1 (2)'!$H$4:$Q$536,10,FALSE)</f>
        <v/>
      </c>
      <c r="W167" s="24" t="str">
        <f t="shared" si="15"/>
        <v/>
      </c>
      <c r="X167" s="24" t="s">
        <v>746</v>
      </c>
      <c r="Y167" s="24" t="s">
        <v>304</v>
      </c>
      <c r="Z167" s="24" t="str">
        <f>VLOOKUP(G167,'Sheet 1 (2)'!$H$4:$S$536,12,FALSE)</f>
        <v/>
      </c>
      <c r="AA167" s="24" t="str">
        <f t="shared" si="13"/>
        <v/>
      </c>
      <c r="AB167" s="24" t="s">
        <v>304</v>
      </c>
      <c r="AC167" s="24" t="str">
        <f>VLOOKUP(G167,'Sheet 1 (2)'!$H$4:$AF$536,25,FALSE)</f>
        <v/>
      </c>
      <c r="AD167" s="24" t="s">
        <v>364</v>
      </c>
      <c r="AE167" s="24" t="str">
        <f t="shared" si="14"/>
        <v/>
      </c>
      <c r="AF167" s="24" t="s">
        <v>304</v>
      </c>
      <c r="AG167" s="24" t="str">
        <f>VLOOKUP(G167,'Sheet 1 (2)'!$H$4:$AG$536,26,FALSE)</f>
        <v/>
      </c>
      <c r="AH167" s="24" t="s">
        <v>329</v>
      </c>
      <c r="AI167" s="24" t="s">
        <v>304</v>
      </c>
      <c r="AJ167" s="24" t="str">
        <f>VLOOKUP(G167,'Sheet 1 (2)'!$H$4:$AH$536,27,FALSE)</f>
        <v/>
      </c>
      <c r="AK167" s="24" t="str">
        <f t="shared" si="17"/>
        <v/>
      </c>
      <c r="AL167" s="27">
        <v>1</v>
      </c>
      <c r="AM167" s="27">
        <f t="shared" si="16"/>
        <v>1</v>
      </c>
    </row>
    <row r="168" spans="1:39" ht="15.75" customHeight="1">
      <c r="A168" s="24" t="s">
        <v>634</v>
      </c>
      <c r="B168" s="24" t="s">
        <v>34</v>
      </c>
      <c r="C168" s="24" t="s">
        <v>741</v>
      </c>
      <c r="D168" s="24" t="s">
        <v>43</v>
      </c>
      <c r="E168" s="24" t="s">
        <v>742</v>
      </c>
      <c r="F168" s="24" t="s">
        <v>44</v>
      </c>
      <c r="G168" s="24" t="s">
        <v>748</v>
      </c>
      <c r="H168" s="24" t="s">
        <v>749</v>
      </c>
      <c r="I168" s="24" t="s">
        <v>329</v>
      </c>
      <c r="J168" s="24" t="s">
        <v>709</v>
      </c>
      <c r="K168" s="24" t="s">
        <v>750</v>
      </c>
      <c r="L168" s="24" t="s">
        <v>304</v>
      </c>
      <c r="M168" s="24" t="str">
        <f>VLOOKUP(G168,'Sheet 1 (2)'!$H$4:$M$536,6,FALSE)</f>
        <v/>
      </c>
      <c r="N168" s="24" t="s">
        <v>751</v>
      </c>
      <c r="O168" s="24"/>
      <c r="P168" s="24" t="s">
        <v>498</v>
      </c>
      <c r="Q168" s="24" t="s">
        <v>304</v>
      </c>
      <c r="R168" s="24" t="str">
        <f>VLOOKUP(G168,'Sheet 1 (2)'!$H$4:$O$536,8,FALSE)</f>
        <v/>
      </c>
      <c r="S168" s="24" t="str">
        <f t="shared" si="12"/>
        <v/>
      </c>
      <c r="T168" s="24" t="s">
        <v>651</v>
      </c>
      <c r="U168" s="24" t="s">
        <v>304</v>
      </c>
      <c r="V168" s="24" t="str">
        <f>VLOOKUP(G168,'Sheet 1 (2)'!$H$4:$Q$536,10,FALSE)</f>
        <v/>
      </c>
      <c r="W168" s="24" t="str">
        <f t="shared" si="15"/>
        <v/>
      </c>
      <c r="X168" s="24" t="s">
        <v>752</v>
      </c>
      <c r="Y168" s="24" t="s">
        <v>304</v>
      </c>
      <c r="Z168" s="24" t="str">
        <f>VLOOKUP(G168,'Sheet 1 (2)'!$H$4:$S$536,12,FALSE)</f>
        <v/>
      </c>
      <c r="AA168" s="24" t="str">
        <f t="shared" si="13"/>
        <v/>
      </c>
      <c r="AB168" s="24" t="s">
        <v>304</v>
      </c>
      <c r="AC168" s="24" t="str">
        <f>VLOOKUP(G168,'Sheet 1 (2)'!$H$4:$AF$536,25,FALSE)</f>
        <v/>
      </c>
      <c r="AD168" s="24" t="s">
        <v>364</v>
      </c>
      <c r="AE168" s="24" t="str">
        <f t="shared" si="14"/>
        <v/>
      </c>
      <c r="AF168" s="24" t="s">
        <v>304</v>
      </c>
      <c r="AG168" s="24" t="str">
        <f>VLOOKUP(G168,'Sheet 1 (2)'!$H$4:$AG$536,26,FALSE)</f>
        <v/>
      </c>
      <c r="AH168" s="24" t="s">
        <v>329</v>
      </c>
      <c r="AI168" s="24" t="s">
        <v>304</v>
      </c>
      <c r="AJ168" s="24" t="str">
        <f>VLOOKUP(G168,'Sheet 1 (2)'!$H$4:$AH$536,27,FALSE)</f>
        <v/>
      </c>
      <c r="AK168" s="24" t="str">
        <f t="shared" si="17"/>
        <v/>
      </c>
      <c r="AL168" s="27">
        <v>1</v>
      </c>
      <c r="AM168" s="27">
        <f t="shared" si="16"/>
        <v>1</v>
      </c>
    </row>
    <row r="169" spans="1:39" ht="15.75" customHeight="1">
      <c r="A169" s="24" t="s">
        <v>634</v>
      </c>
      <c r="B169" s="24" t="s">
        <v>34</v>
      </c>
      <c r="C169" s="24" t="s">
        <v>741</v>
      </c>
      <c r="D169" s="24" t="s">
        <v>43</v>
      </c>
      <c r="E169" s="24" t="s">
        <v>742</v>
      </c>
      <c r="F169" s="24" t="s">
        <v>44</v>
      </c>
      <c r="G169" s="24" t="s">
        <v>753</v>
      </c>
      <c r="H169" s="24" t="s">
        <v>754</v>
      </c>
      <c r="I169" s="24" t="s">
        <v>329</v>
      </c>
      <c r="J169" s="24" t="s">
        <v>709</v>
      </c>
      <c r="K169" s="24" t="s">
        <v>755</v>
      </c>
      <c r="L169" s="24" t="s">
        <v>304</v>
      </c>
      <c r="M169" s="24" t="str">
        <f>VLOOKUP(G169,'Sheet 1 (2)'!$H$4:$M$536,6,FALSE)</f>
        <v/>
      </c>
      <c r="N169" s="24" t="s">
        <v>756</v>
      </c>
      <c r="O169" s="24"/>
      <c r="P169" s="24" t="s">
        <v>498</v>
      </c>
      <c r="Q169" s="24" t="s">
        <v>304</v>
      </c>
      <c r="R169" s="24" t="str">
        <f>VLOOKUP(G169,'Sheet 1 (2)'!$H$4:$O$536,8,FALSE)</f>
        <v/>
      </c>
      <c r="S169" s="24" t="str">
        <f t="shared" si="12"/>
        <v/>
      </c>
      <c r="T169" s="24" t="s">
        <v>651</v>
      </c>
      <c r="U169" s="24" t="s">
        <v>304</v>
      </c>
      <c r="V169" s="24" t="str">
        <f>VLOOKUP(G169,'Sheet 1 (2)'!$H$4:$Q$536,10,FALSE)</f>
        <v/>
      </c>
      <c r="W169" s="24" t="str">
        <f t="shared" si="15"/>
        <v/>
      </c>
      <c r="X169" s="24" t="s">
        <v>757</v>
      </c>
      <c r="Y169" s="24" t="s">
        <v>304</v>
      </c>
      <c r="Z169" s="24" t="str">
        <f>VLOOKUP(G169,'Sheet 1 (2)'!$H$4:$S$536,12,FALSE)</f>
        <v/>
      </c>
      <c r="AA169" s="24" t="str">
        <f t="shared" si="13"/>
        <v/>
      </c>
      <c r="AB169" s="24" t="s">
        <v>304</v>
      </c>
      <c r="AC169" s="24" t="str">
        <f>VLOOKUP(G169,'Sheet 1 (2)'!$H$4:$AF$536,25,FALSE)</f>
        <v/>
      </c>
      <c r="AD169" s="24" t="s">
        <v>364</v>
      </c>
      <c r="AE169" s="24" t="str">
        <f t="shared" si="14"/>
        <v/>
      </c>
      <c r="AF169" s="24" t="s">
        <v>304</v>
      </c>
      <c r="AG169" s="24" t="str">
        <f>VLOOKUP(G169,'Sheet 1 (2)'!$H$4:$AG$536,26,FALSE)</f>
        <v/>
      </c>
      <c r="AH169" s="24" t="s">
        <v>329</v>
      </c>
      <c r="AI169" s="24" t="s">
        <v>304</v>
      </c>
      <c r="AJ169" s="24" t="str">
        <f>VLOOKUP(G169,'Sheet 1 (2)'!$H$4:$AH$536,27,FALSE)</f>
        <v/>
      </c>
      <c r="AK169" s="24" t="str">
        <f t="shared" si="17"/>
        <v/>
      </c>
      <c r="AL169" s="27">
        <v>1</v>
      </c>
      <c r="AM169" s="27">
        <f t="shared" si="16"/>
        <v>1</v>
      </c>
    </row>
    <row r="170" spans="1:39" ht="15.75" customHeight="1">
      <c r="A170" s="24" t="s">
        <v>634</v>
      </c>
      <c r="B170" s="24" t="s">
        <v>34</v>
      </c>
      <c r="C170" s="24" t="s">
        <v>758</v>
      </c>
      <c r="D170" s="24" t="s">
        <v>45</v>
      </c>
      <c r="E170" s="24" t="s">
        <v>759</v>
      </c>
      <c r="F170" s="24" t="s">
        <v>46</v>
      </c>
      <c r="G170" s="24" t="s">
        <v>760</v>
      </c>
      <c r="H170" s="24" t="s">
        <v>761</v>
      </c>
      <c r="I170" s="24" t="s">
        <v>329</v>
      </c>
      <c r="J170" s="24" t="s">
        <v>388</v>
      </c>
      <c r="K170" s="24" t="s">
        <v>762</v>
      </c>
      <c r="L170" s="24" t="s">
        <v>304</v>
      </c>
      <c r="M170" s="24" t="str">
        <f>VLOOKUP(G170,'Sheet 1 (2)'!$H$4:$M$536,6,FALSE)</f>
        <v/>
      </c>
      <c r="N170" s="24" t="str">
        <f t="shared" ref="N170:N197" si="18">IF(L170&lt;&gt;"",L170,M170)</f>
        <v/>
      </c>
      <c r="O170" s="24"/>
      <c r="P170" s="24" t="s">
        <v>763</v>
      </c>
      <c r="Q170" s="24" t="s">
        <v>304</v>
      </c>
      <c r="R170" s="24" t="str">
        <f>VLOOKUP(G170,'Sheet 1 (2)'!$H$4:$O$536,8,FALSE)</f>
        <v/>
      </c>
      <c r="S170" s="24" t="str">
        <f t="shared" si="12"/>
        <v/>
      </c>
      <c r="T170" s="24" t="s">
        <v>651</v>
      </c>
      <c r="U170" s="24" t="s">
        <v>304</v>
      </c>
      <c r="V170" s="24" t="str">
        <f>VLOOKUP(G170,'Sheet 1 (2)'!$H$4:$Q$536,10,FALSE)</f>
        <v/>
      </c>
      <c r="W170" s="24" t="str">
        <f t="shared" si="15"/>
        <v/>
      </c>
      <c r="X170" s="24" t="s">
        <v>301</v>
      </c>
      <c r="Y170" s="24" t="s">
        <v>304</v>
      </c>
      <c r="Z170" s="24" t="str">
        <f>VLOOKUP(G170,'Sheet 1 (2)'!$H$4:$S$536,12,FALSE)</f>
        <v/>
      </c>
      <c r="AA170" s="24" t="s">
        <v>764</v>
      </c>
      <c r="AB170" s="24" t="s">
        <v>304</v>
      </c>
      <c r="AC170" s="24" t="str">
        <f>VLOOKUP(G170,'Sheet 1 (2)'!$H$4:$AF$536,25,FALSE)</f>
        <v/>
      </c>
      <c r="AD170" s="24" t="s">
        <v>429</v>
      </c>
      <c r="AE170" s="24" t="str">
        <f t="shared" si="14"/>
        <v/>
      </c>
      <c r="AF170" s="24" t="s">
        <v>304</v>
      </c>
      <c r="AG170" s="24" t="str">
        <f>VLOOKUP(G170,'Sheet 1 (2)'!$H$4:$AG$536,26,FALSE)</f>
        <v/>
      </c>
      <c r="AH170" s="24" t="s">
        <v>329</v>
      </c>
      <c r="AI170" s="24" t="s">
        <v>304</v>
      </c>
      <c r="AJ170" s="24" t="str">
        <f>VLOOKUP(G170,'Sheet 1 (2)'!$H$4:$AH$536,27,FALSE)</f>
        <v/>
      </c>
      <c r="AK170" s="24" t="str">
        <f t="shared" si="17"/>
        <v/>
      </c>
      <c r="AL170" s="27">
        <v>1</v>
      </c>
      <c r="AM170" s="27">
        <f t="shared" si="16"/>
        <v>1</v>
      </c>
    </row>
    <row r="171" spans="1:39" ht="15.75" customHeight="1">
      <c r="A171" s="24" t="s">
        <v>634</v>
      </c>
      <c r="B171" s="24" t="s">
        <v>34</v>
      </c>
      <c r="C171" s="24" t="s">
        <v>758</v>
      </c>
      <c r="D171" s="24" t="s">
        <v>45</v>
      </c>
      <c r="E171" s="24" t="s">
        <v>759</v>
      </c>
      <c r="F171" s="24" t="s">
        <v>46</v>
      </c>
      <c r="G171" s="24" t="s">
        <v>765</v>
      </c>
      <c r="H171" s="24" t="s">
        <v>766</v>
      </c>
      <c r="I171" s="24" t="s">
        <v>329</v>
      </c>
      <c r="J171" s="24" t="s">
        <v>388</v>
      </c>
      <c r="K171" s="24" t="s">
        <v>767</v>
      </c>
      <c r="L171" s="24" t="s">
        <v>304</v>
      </c>
      <c r="M171" s="24" t="str">
        <f>VLOOKUP(G171,'Sheet 1 (2)'!$H$4:$M$536,6,FALSE)</f>
        <v/>
      </c>
      <c r="N171" s="24" t="str">
        <f t="shared" si="18"/>
        <v/>
      </c>
      <c r="O171" s="24"/>
      <c r="P171" s="24" t="s">
        <v>763</v>
      </c>
      <c r="Q171" s="24" t="s">
        <v>304</v>
      </c>
      <c r="R171" s="24" t="str">
        <f>VLOOKUP(G171,'Sheet 1 (2)'!$H$4:$O$536,8,FALSE)</f>
        <v/>
      </c>
      <c r="S171" s="24" t="str">
        <f t="shared" si="12"/>
        <v/>
      </c>
      <c r="T171" s="24" t="s">
        <v>651</v>
      </c>
      <c r="U171" s="24" t="s">
        <v>304</v>
      </c>
      <c r="V171" s="24" t="str">
        <f>VLOOKUP(G171,'Sheet 1 (2)'!$H$4:$Q$536,10,FALSE)</f>
        <v/>
      </c>
      <c r="W171" s="24" t="str">
        <f t="shared" si="15"/>
        <v/>
      </c>
      <c r="X171" s="29" t="s">
        <v>768</v>
      </c>
      <c r="Y171" s="24" t="s">
        <v>304</v>
      </c>
      <c r="Z171" s="24" t="str">
        <f>VLOOKUP(G171,'Sheet 1 (2)'!$H$4:$S$536,12,FALSE)</f>
        <v/>
      </c>
      <c r="AA171" s="24" t="str">
        <f t="shared" ref="AA171:AA234" si="19">IF(Y171&lt;&gt;"",Y171,Z171)</f>
        <v/>
      </c>
      <c r="AB171" s="24" t="s">
        <v>304</v>
      </c>
      <c r="AC171" s="24" t="str">
        <f>VLOOKUP(G171,'Sheet 1 (2)'!$H$4:$AF$536,25,FALSE)</f>
        <v/>
      </c>
      <c r="AD171" s="24" t="s">
        <v>632</v>
      </c>
      <c r="AE171" s="24" t="str">
        <f t="shared" si="14"/>
        <v/>
      </c>
      <c r="AF171" s="24" t="s">
        <v>304</v>
      </c>
      <c r="AG171" s="24" t="str">
        <f>VLOOKUP(G171,'Sheet 1 (2)'!$H$4:$AG$536,26,FALSE)</f>
        <v/>
      </c>
      <c r="AH171" s="24" t="s">
        <v>329</v>
      </c>
      <c r="AI171" s="24" t="s">
        <v>304</v>
      </c>
      <c r="AJ171" s="24" t="str">
        <f>VLOOKUP(G171,'Sheet 1 (2)'!$H$4:$AH$536,27,FALSE)</f>
        <v/>
      </c>
      <c r="AK171" s="24" t="str">
        <f t="shared" si="17"/>
        <v/>
      </c>
      <c r="AL171" s="27">
        <v>1</v>
      </c>
      <c r="AM171" s="27">
        <f t="shared" si="16"/>
        <v>1</v>
      </c>
    </row>
    <row r="172" spans="1:39" ht="15.75" customHeight="1">
      <c r="A172" s="24" t="s">
        <v>634</v>
      </c>
      <c r="B172" s="24" t="s">
        <v>34</v>
      </c>
      <c r="C172" s="24" t="s">
        <v>758</v>
      </c>
      <c r="D172" s="24" t="s">
        <v>45</v>
      </c>
      <c r="E172" s="24" t="s">
        <v>759</v>
      </c>
      <c r="F172" s="24" t="s">
        <v>46</v>
      </c>
      <c r="G172" s="24" t="s">
        <v>769</v>
      </c>
      <c r="H172" s="24" t="s">
        <v>770</v>
      </c>
      <c r="I172" s="24" t="s">
        <v>329</v>
      </c>
      <c r="J172" s="24" t="s">
        <v>388</v>
      </c>
      <c r="K172" s="24" t="s">
        <v>767</v>
      </c>
      <c r="L172" s="24" t="s">
        <v>304</v>
      </c>
      <c r="M172" s="24" t="str">
        <f>VLOOKUP(G172,'Sheet 1 (2)'!$H$4:$M$536,6,FALSE)</f>
        <v/>
      </c>
      <c r="N172" s="24" t="str">
        <f t="shared" si="18"/>
        <v/>
      </c>
      <c r="O172" s="24"/>
      <c r="P172" s="24" t="s">
        <v>763</v>
      </c>
      <c r="Q172" s="24" t="s">
        <v>304</v>
      </c>
      <c r="R172" s="24" t="str">
        <f>VLOOKUP(G172,'Sheet 1 (2)'!$H$4:$O$536,8,FALSE)</f>
        <v/>
      </c>
      <c r="S172" s="24" t="str">
        <f t="shared" si="12"/>
        <v/>
      </c>
      <c r="T172" s="24" t="s">
        <v>651</v>
      </c>
      <c r="U172" s="24" t="s">
        <v>304</v>
      </c>
      <c r="V172" s="24" t="str">
        <f>VLOOKUP(G172,'Sheet 1 (2)'!$H$4:$Q$536,10,FALSE)</f>
        <v/>
      </c>
      <c r="W172" s="24" t="str">
        <f t="shared" si="15"/>
        <v/>
      </c>
      <c r="X172" s="30" t="s">
        <v>771</v>
      </c>
      <c r="Y172" s="24" t="s">
        <v>304</v>
      </c>
      <c r="Z172" s="24" t="str">
        <f>VLOOKUP(G172,'Sheet 1 (2)'!$H$4:$S$536,12,FALSE)</f>
        <v/>
      </c>
      <c r="AA172" s="24" t="str">
        <f t="shared" si="19"/>
        <v/>
      </c>
      <c r="AB172" s="24" t="s">
        <v>304</v>
      </c>
      <c r="AC172" s="24" t="str">
        <f>VLOOKUP(G172,'Sheet 1 (2)'!$H$4:$AF$536,25,FALSE)</f>
        <v/>
      </c>
      <c r="AD172" s="24" t="s">
        <v>429</v>
      </c>
      <c r="AE172" s="24" t="str">
        <f t="shared" si="14"/>
        <v/>
      </c>
      <c r="AF172" s="24" t="s">
        <v>304</v>
      </c>
      <c r="AG172" s="24" t="str">
        <f>VLOOKUP(G172,'Sheet 1 (2)'!$H$4:$AG$536,26,FALSE)</f>
        <v/>
      </c>
      <c r="AH172" s="24" t="s">
        <v>329</v>
      </c>
      <c r="AI172" s="24" t="s">
        <v>304</v>
      </c>
      <c r="AJ172" s="24" t="str">
        <f>VLOOKUP(G172,'Sheet 1 (2)'!$H$4:$AH$536,27,FALSE)</f>
        <v/>
      </c>
      <c r="AK172" s="24" t="str">
        <f t="shared" si="17"/>
        <v/>
      </c>
      <c r="AL172" s="27">
        <v>1</v>
      </c>
      <c r="AM172" s="27">
        <f t="shared" si="16"/>
        <v>1</v>
      </c>
    </row>
    <row r="173" spans="1:39" ht="15.75" customHeight="1">
      <c r="A173" s="24" t="s">
        <v>634</v>
      </c>
      <c r="B173" s="24" t="s">
        <v>34</v>
      </c>
      <c r="C173" s="24" t="s">
        <v>758</v>
      </c>
      <c r="D173" s="24" t="s">
        <v>45</v>
      </c>
      <c r="E173" s="24" t="s">
        <v>759</v>
      </c>
      <c r="F173" s="24" t="s">
        <v>46</v>
      </c>
      <c r="G173" s="24" t="s">
        <v>772</v>
      </c>
      <c r="H173" s="24" t="s">
        <v>773</v>
      </c>
      <c r="I173" s="24" t="s">
        <v>329</v>
      </c>
      <c r="J173" s="24" t="s">
        <v>388</v>
      </c>
      <c r="K173" s="24" t="s">
        <v>767</v>
      </c>
      <c r="L173" s="24" t="s">
        <v>304</v>
      </c>
      <c r="M173" s="24" t="str">
        <f>VLOOKUP(G173,'Sheet 1 (2)'!$H$4:$M$536,6,FALSE)</f>
        <v/>
      </c>
      <c r="N173" s="24" t="str">
        <f t="shared" si="18"/>
        <v/>
      </c>
      <c r="O173" s="24"/>
      <c r="P173" s="24" t="s">
        <v>763</v>
      </c>
      <c r="Q173" s="24" t="s">
        <v>304</v>
      </c>
      <c r="R173" s="24" t="str">
        <f>VLOOKUP(G173,'Sheet 1 (2)'!$H$4:$O$536,8,FALSE)</f>
        <v/>
      </c>
      <c r="S173" s="24" t="str">
        <f t="shared" si="12"/>
        <v/>
      </c>
      <c r="T173" s="24" t="s">
        <v>651</v>
      </c>
      <c r="U173" s="24" t="s">
        <v>304</v>
      </c>
      <c r="V173" s="24" t="str">
        <f>VLOOKUP(G173,'Sheet 1 (2)'!$H$4:$Q$536,10,FALSE)</f>
        <v/>
      </c>
      <c r="W173" s="24" t="str">
        <f t="shared" si="15"/>
        <v/>
      </c>
      <c r="X173" s="30" t="s">
        <v>774</v>
      </c>
      <c r="Y173" s="24" t="s">
        <v>304</v>
      </c>
      <c r="Z173" s="24" t="str">
        <f>VLOOKUP(G173,'Sheet 1 (2)'!$H$4:$S$536,12,FALSE)</f>
        <v/>
      </c>
      <c r="AA173" s="24" t="str">
        <f t="shared" si="19"/>
        <v/>
      </c>
      <c r="AB173" s="24" t="s">
        <v>304</v>
      </c>
      <c r="AC173" s="24" t="str">
        <f>VLOOKUP(G173,'Sheet 1 (2)'!$H$4:$AF$536,25,FALSE)</f>
        <v/>
      </c>
      <c r="AD173" s="24" t="s">
        <v>632</v>
      </c>
      <c r="AE173" s="24" t="str">
        <f t="shared" si="14"/>
        <v/>
      </c>
      <c r="AF173" s="24" t="s">
        <v>304</v>
      </c>
      <c r="AG173" s="24" t="str">
        <f>VLOOKUP(G173,'Sheet 1 (2)'!$H$4:$AG$536,26,FALSE)</f>
        <v/>
      </c>
      <c r="AH173" s="24" t="s">
        <v>329</v>
      </c>
      <c r="AI173" s="24" t="s">
        <v>304</v>
      </c>
      <c r="AJ173" s="24" t="str">
        <f>VLOOKUP(G173,'Sheet 1 (2)'!$H$4:$AH$536,27,FALSE)</f>
        <v/>
      </c>
      <c r="AK173" s="24" t="str">
        <f t="shared" si="17"/>
        <v/>
      </c>
      <c r="AL173" s="27">
        <v>1</v>
      </c>
      <c r="AM173" s="27">
        <f t="shared" si="16"/>
        <v>1</v>
      </c>
    </row>
    <row r="174" spans="1:39" ht="15.75" customHeight="1">
      <c r="A174" s="24" t="s">
        <v>634</v>
      </c>
      <c r="B174" s="24" t="s">
        <v>34</v>
      </c>
      <c r="C174" s="24" t="s">
        <v>758</v>
      </c>
      <c r="D174" s="24" t="s">
        <v>45</v>
      </c>
      <c r="E174" s="24" t="s">
        <v>759</v>
      </c>
      <c r="F174" s="24" t="s">
        <v>46</v>
      </c>
      <c r="G174" s="24" t="s">
        <v>775</v>
      </c>
      <c r="H174" s="24" t="s">
        <v>776</v>
      </c>
      <c r="I174" s="24" t="s">
        <v>329</v>
      </c>
      <c r="J174" s="24" t="s">
        <v>388</v>
      </c>
      <c r="K174" s="24" t="s">
        <v>767</v>
      </c>
      <c r="L174" s="24" t="s">
        <v>304</v>
      </c>
      <c r="M174" s="24" t="str">
        <f>VLOOKUP(G174,'Sheet 1 (2)'!$H$4:$M$536,6,FALSE)</f>
        <v/>
      </c>
      <c r="N174" s="24" t="str">
        <f t="shared" si="18"/>
        <v/>
      </c>
      <c r="O174" s="24"/>
      <c r="P174" s="24" t="s">
        <v>763</v>
      </c>
      <c r="Q174" s="24" t="s">
        <v>304</v>
      </c>
      <c r="R174" s="24" t="str">
        <f>VLOOKUP(G174,'Sheet 1 (2)'!$H$4:$O$536,8,FALSE)</f>
        <v/>
      </c>
      <c r="S174" s="24" t="str">
        <f t="shared" si="12"/>
        <v/>
      </c>
      <c r="T174" s="24" t="s">
        <v>651</v>
      </c>
      <c r="U174" s="24" t="s">
        <v>304</v>
      </c>
      <c r="V174" s="24" t="str">
        <f>VLOOKUP(G174,'Sheet 1 (2)'!$H$4:$Q$536,10,FALSE)</f>
        <v/>
      </c>
      <c r="W174" s="24" t="str">
        <f t="shared" si="15"/>
        <v/>
      </c>
      <c r="X174" s="30" t="s">
        <v>777</v>
      </c>
      <c r="Y174" s="24" t="s">
        <v>304</v>
      </c>
      <c r="Z174" s="24" t="str">
        <f>VLOOKUP(G174,'Sheet 1 (2)'!$H$4:$S$536,12,FALSE)</f>
        <v/>
      </c>
      <c r="AA174" s="24" t="str">
        <f t="shared" si="19"/>
        <v/>
      </c>
      <c r="AB174" s="24" t="s">
        <v>304</v>
      </c>
      <c r="AC174" s="24" t="str">
        <f>VLOOKUP(G174,'Sheet 1 (2)'!$H$4:$AF$536,25,FALSE)</f>
        <v/>
      </c>
      <c r="AD174" s="24" t="s">
        <v>418</v>
      </c>
      <c r="AE174" s="24" t="str">
        <f t="shared" si="14"/>
        <v/>
      </c>
      <c r="AF174" s="24" t="s">
        <v>304</v>
      </c>
      <c r="AG174" s="24" t="str">
        <f>VLOOKUP(G174,'Sheet 1 (2)'!$H$4:$AG$536,26,FALSE)</f>
        <v/>
      </c>
      <c r="AH174" s="24" t="s">
        <v>329</v>
      </c>
      <c r="AI174" s="24" t="s">
        <v>304</v>
      </c>
      <c r="AJ174" s="24" t="str">
        <f>VLOOKUP(G174,'Sheet 1 (2)'!$H$4:$AH$536,27,FALSE)</f>
        <v/>
      </c>
      <c r="AK174" s="24" t="str">
        <f t="shared" si="17"/>
        <v/>
      </c>
      <c r="AL174" s="27">
        <v>1</v>
      </c>
      <c r="AM174" s="27">
        <f t="shared" si="16"/>
        <v>1</v>
      </c>
    </row>
    <row r="175" spans="1:39" ht="15.75" customHeight="1">
      <c r="A175" s="24" t="s">
        <v>634</v>
      </c>
      <c r="B175" s="24" t="s">
        <v>34</v>
      </c>
      <c r="C175" s="24" t="s">
        <v>758</v>
      </c>
      <c r="D175" s="24" t="s">
        <v>45</v>
      </c>
      <c r="E175" s="24" t="s">
        <v>759</v>
      </c>
      <c r="F175" s="24" t="s">
        <v>46</v>
      </c>
      <c r="G175" s="24" t="s">
        <v>778</v>
      </c>
      <c r="H175" s="24" t="s">
        <v>779</v>
      </c>
      <c r="I175" s="24" t="s">
        <v>329</v>
      </c>
      <c r="J175" s="24" t="s">
        <v>388</v>
      </c>
      <c r="K175" s="24" t="s">
        <v>767</v>
      </c>
      <c r="L175" s="24" t="s">
        <v>304</v>
      </c>
      <c r="M175" s="24" t="str">
        <f>VLOOKUP(G175,'Sheet 1 (2)'!$H$4:$M$536,6,FALSE)</f>
        <v/>
      </c>
      <c r="N175" s="24" t="str">
        <f t="shared" si="18"/>
        <v/>
      </c>
      <c r="O175" s="24"/>
      <c r="P175" s="24" t="s">
        <v>763</v>
      </c>
      <c r="Q175" s="24" t="s">
        <v>304</v>
      </c>
      <c r="R175" s="24" t="str">
        <f>VLOOKUP(G175,'Sheet 1 (2)'!$H$4:$O$536,8,FALSE)</f>
        <v/>
      </c>
      <c r="S175" s="24" t="str">
        <f t="shared" si="12"/>
        <v/>
      </c>
      <c r="T175" s="24" t="s">
        <v>651</v>
      </c>
      <c r="U175" s="24" t="s">
        <v>304</v>
      </c>
      <c r="V175" s="24" t="str">
        <f>VLOOKUP(G175,'Sheet 1 (2)'!$H$4:$Q$536,10,FALSE)</f>
        <v/>
      </c>
      <c r="W175" s="24" t="str">
        <f t="shared" si="15"/>
        <v/>
      </c>
      <c r="X175" s="30" t="s">
        <v>780</v>
      </c>
      <c r="Y175" s="24" t="s">
        <v>304</v>
      </c>
      <c r="Z175" s="24" t="str">
        <f>VLOOKUP(G175,'Sheet 1 (2)'!$H$4:$S$536,12,FALSE)</f>
        <v/>
      </c>
      <c r="AA175" s="24" t="str">
        <f t="shared" si="19"/>
        <v/>
      </c>
      <c r="AB175" s="24" t="s">
        <v>304</v>
      </c>
      <c r="AC175" s="24" t="str">
        <f>VLOOKUP(G175,'Sheet 1 (2)'!$H$4:$AF$536,25,FALSE)</f>
        <v/>
      </c>
      <c r="AD175" s="24" t="s">
        <v>632</v>
      </c>
      <c r="AE175" s="24" t="str">
        <f t="shared" si="14"/>
        <v/>
      </c>
      <c r="AF175" s="24" t="s">
        <v>304</v>
      </c>
      <c r="AG175" s="24" t="str">
        <f>VLOOKUP(G175,'Sheet 1 (2)'!$H$4:$AG$536,26,FALSE)</f>
        <v/>
      </c>
      <c r="AH175" s="24" t="s">
        <v>329</v>
      </c>
      <c r="AI175" s="24" t="s">
        <v>304</v>
      </c>
      <c r="AJ175" s="24" t="str">
        <f>VLOOKUP(G175,'Sheet 1 (2)'!$H$4:$AH$536,27,FALSE)</f>
        <v/>
      </c>
      <c r="AK175" s="24" t="str">
        <f t="shared" si="17"/>
        <v/>
      </c>
      <c r="AL175" s="27">
        <v>1</v>
      </c>
      <c r="AM175" s="27">
        <f t="shared" si="16"/>
        <v>1</v>
      </c>
    </row>
    <row r="176" spans="1:39" ht="15.75" customHeight="1">
      <c r="A176" s="24" t="s">
        <v>634</v>
      </c>
      <c r="B176" s="24" t="s">
        <v>34</v>
      </c>
      <c r="C176" s="24" t="s">
        <v>758</v>
      </c>
      <c r="D176" s="24" t="s">
        <v>45</v>
      </c>
      <c r="E176" s="24" t="s">
        <v>759</v>
      </c>
      <c r="F176" s="24" t="s">
        <v>46</v>
      </c>
      <c r="G176" s="24" t="s">
        <v>781</v>
      </c>
      <c r="H176" s="24" t="s">
        <v>782</v>
      </c>
      <c r="I176" s="24" t="s">
        <v>329</v>
      </c>
      <c r="J176" s="24" t="s">
        <v>388</v>
      </c>
      <c r="K176" s="24" t="s">
        <v>767</v>
      </c>
      <c r="L176" s="24" t="s">
        <v>304</v>
      </c>
      <c r="M176" s="24" t="str">
        <f>VLOOKUP(G176,'Sheet 1 (2)'!$H$4:$M$536,6,FALSE)</f>
        <v/>
      </c>
      <c r="N176" s="24" t="str">
        <f t="shared" si="18"/>
        <v/>
      </c>
      <c r="O176" s="24"/>
      <c r="P176" s="24" t="s">
        <v>763</v>
      </c>
      <c r="Q176" s="24" t="s">
        <v>304</v>
      </c>
      <c r="R176" s="24" t="str">
        <f>VLOOKUP(G176,'Sheet 1 (2)'!$H$4:$O$536,8,FALSE)</f>
        <v/>
      </c>
      <c r="S176" s="24" t="str">
        <f t="shared" si="12"/>
        <v/>
      </c>
      <c r="T176" s="24" t="s">
        <v>651</v>
      </c>
      <c r="U176" s="24" t="s">
        <v>304</v>
      </c>
      <c r="V176" s="24" t="str">
        <f>VLOOKUP(G176,'Sheet 1 (2)'!$H$4:$Q$536,10,FALSE)</f>
        <v/>
      </c>
      <c r="W176" s="24" t="str">
        <f t="shared" si="15"/>
        <v/>
      </c>
      <c r="X176" s="31" t="s">
        <v>783</v>
      </c>
      <c r="Y176" s="24" t="s">
        <v>304</v>
      </c>
      <c r="Z176" s="24" t="str">
        <f>VLOOKUP(G176,'Sheet 1 (2)'!$H$4:$S$536,12,FALSE)</f>
        <v/>
      </c>
      <c r="AA176" s="24" t="str">
        <f t="shared" si="19"/>
        <v/>
      </c>
      <c r="AB176" s="24" t="s">
        <v>304</v>
      </c>
      <c r="AC176" s="24" t="str">
        <f>VLOOKUP(G176,'Sheet 1 (2)'!$H$4:$AF$536,25,FALSE)</f>
        <v/>
      </c>
      <c r="AD176" s="24" t="s">
        <v>429</v>
      </c>
      <c r="AE176" s="24" t="str">
        <f t="shared" si="14"/>
        <v/>
      </c>
      <c r="AF176" s="24" t="s">
        <v>304</v>
      </c>
      <c r="AG176" s="24" t="str">
        <f>VLOOKUP(G176,'Sheet 1 (2)'!$H$4:$AG$536,26,FALSE)</f>
        <v/>
      </c>
      <c r="AH176" s="24" t="s">
        <v>329</v>
      </c>
      <c r="AI176" s="24" t="s">
        <v>304</v>
      </c>
      <c r="AJ176" s="24" t="str">
        <f>VLOOKUP(G176,'Sheet 1 (2)'!$H$4:$AH$536,27,FALSE)</f>
        <v/>
      </c>
      <c r="AK176" s="24" t="str">
        <f t="shared" si="17"/>
        <v/>
      </c>
      <c r="AL176" s="27">
        <v>1</v>
      </c>
      <c r="AM176" s="27">
        <f t="shared" si="16"/>
        <v>1</v>
      </c>
    </row>
    <row r="177" spans="1:39" ht="15.75" customHeight="1">
      <c r="A177" s="24" t="s">
        <v>634</v>
      </c>
      <c r="B177" s="24" t="s">
        <v>34</v>
      </c>
      <c r="C177" s="24" t="s">
        <v>758</v>
      </c>
      <c r="D177" s="24" t="s">
        <v>45</v>
      </c>
      <c r="E177" s="24" t="s">
        <v>759</v>
      </c>
      <c r="F177" s="24" t="s">
        <v>46</v>
      </c>
      <c r="G177" s="24" t="s">
        <v>784</v>
      </c>
      <c r="H177" s="24" t="s">
        <v>785</v>
      </c>
      <c r="I177" s="24" t="s">
        <v>329</v>
      </c>
      <c r="J177" s="24" t="s">
        <v>388</v>
      </c>
      <c r="K177" s="24" t="s">
        <v>767</v>
      </c>
      <c r="L177" s="24" t="s">
        <v>304</v>
      </c>
      <c r="M177" s="24" t="str">
        <f>VLOOKUP(G177,'Sheet 1 (2)'!$H$4:$M$536,6,FALSE)</f>
        <v/>
      </c>
      <c r="N177" s="24" t="str">
        <f t="shared" si="18"/>
        <v/>
      </c>
      <c r="O177" s="24"/>
      <c r="P177" s="24" t="s">
        <v>763</v>
      </c>
      <c r="Q177" s="24" t="s">
        <v>304</v>
      </c>
      <c r="R177" s="24" t="str">
        <f>VLOOKUP(G177,'Sheet 1 (2)'!$H$4:$O$536,8,FALSE)</f>
        <v/>
      </c>
      <c r="S177" s="24" t="str">
        <f t="shared" si="12"/>
        <v/>
      </c>
      <c r="T177" s="24" t="s">
        <v>651</v>
      </c>
      <c r="U177" s="24" t="s">
        <v>304</v>
      </c>
      <c r="V177" s="24" t="str">
        <f>VLOOKUP(G177,'Sheet 1 (2)'!$H$4:$Q$536,10,FALSE)</f>
        <v/>
      </c>
      <c r="W177" s="24" t="str">
        <f t="shared" si="15"/>
        <v/>
      </c>
      <c r="X177" s="32" t="s">
        <v>786</v>
      </c>
      <c r="Y177" s="24" t="s">
        <v>304</v>
      </c>
      <c r="Z177" s="24" t="str">
        <f>VLOOKUP(G177,'Sheet 1 (2)'!$H$4:$S$536,12,FALSE)</f>
        <v/>
      </c>
      <c r="AA177" s="24" t="str">
        <f t="shared" si="19"/>
        <v/>
      </c>
      <c r="AB177" s="24" t="s">
        <v>304</v>
      </c>
      <c r="AC177" s="24" t="str">
        <f>VLOOKUP(G177,'Sheet 1 (2)'!$H$4:$AF$536,25,FALSE)</f>
        <v/>
      </c>
      <c r="AD177" s="24" t="s">
        <v>429</v>
      </c>
      <c r="AE177" s="24" t="str">
        <f t="shared" si="14"/>
        <v/>
      </c>
      <c r="AF177" s="24" t="s">
        <v>304</v>
      </c>
      <c r="AG177" s="24" t="str">
        <f>VLOOKUP(G177,'Sheet 1 (2)'!$H$4:$AG$536,26,FALSE)</f>
        <v/>
      </c>
      <c r="AH177" s="24" t="s">
        <v>329</v>
      </c>
      <c r="AI177" s="24" t="s">
        <v>304</v>
      </c>
      <c r="AJ177" s="24" t="str">
        <f>VLOOKUP(G177,'Sheet 1 (2)'!$H$4:$AH$536,27,FALSE)</f>
        <v/>
      </c>
      <c r="AK177" s="24" t="str">
        <f t="shared" si="17"/>
        <v/>
      </c>
      <c r="AL177" s="27">
        <v>1</v>
      </c>
      <c r="AM177" s="27">
        <f t="shared" si="16"/>
        <v>1</v>
      </c>
    </row>
    <row r="178" spans="1:39" ht="15.75" customHeight="1">
      <c r="A178" s="24" t="s">
        <v>634</v>
      </c>
      <c r="B178" s="24" t="s">
        <v>34</v>
      </c>
      <c r="C178" s="24" t="s">
        <v>758</v>
      </c>
      <c r="D178" s="24" t="s">
        <v>45</v>
      </c>
      <c r="E178" s="24" t="s">
        <v>759</v>
      </c>
      <c r="F178" s="24" t="s">
        <v>46</v>
      </c>
      <c r="G178" s="24" t="s">
        <v>787</v>
      </c>
      <c r="H178" s="24" t="s">
        <v>788</v>
      </c>
      <c r="I178" s="24" t="s">
        <v>329</v>
      </c>
      <c r="J178" s="24" t="s">
        <v>388</v>
      </c>
      <c r="K178" s="24" t="s">
        <v>767</v>
      </c>
      <c r="L178" s="24" t="s">
        <v>304</v>
      </c>
      <c r="M178" s="24" t="str">
        <f>VLOOKUP(G178,'Sheet 1 (2)'!$H$4:$M$536,6,FALSE)</f>
        <v/>
      </c>
      <c r="N178" s="24" t="str">
        <f t="shared" si="18"/>
        <v/>
      </c>
      <c r="O178" s="24"/>
      <c r="P178" s="24" t="s">
        <v>763</v>
      </c>
      <c r="Q178" s="24" t="s">
        <v>304</v>
      </c>
      <c r="R178" s="24" t="str">
        <f>VLOOKUP(G178,'Sheet 1 (2)'!$H$4:$O$536,8,FALSE)</f>
        <v/>
      </c>
      <c r="S178" s="24" t="str">
        <f t="shared" si="12"/>
        <v/>
      </c>
      <c r="T178" s="24" t="s">
        <v>651</v>
      </c>
      <c r="U178" s="24" t="s">
        <v>304</v>
      </c>
      <c r="V178" s="24" t="str">
        <f>VLOOKUP(G178,'Sheet 1 (2)'!$H$4:$Q$536,10,FALSE)</f>
        <v/>
      </c>
      <c r="W178" s="24" t="str">
        <f t="shared" si="15"/>
        <v/>
      </c>
      <c r="X178" s="30" t="s">
        <v>789</v>
      </c>
      <c r="Y178" s="24" t="s">
        <v>304</v>
      </c>
      <c r="Z178" s="24" t="str">
        <f>VLOOKUP(G178,'Sheet 1 (2)'!$H$4:$S$536,12,FALSE)</f>
        <v/>
      </c>
      <c r="AA178" s="24" t="str">
        <f t="shared" si="19"/>
        <v/>
      </c>
      <c r="AB178" s="24" t="s">
        <v>304</v>
      </c>
      <c r="AC178" s="24" t="str">
        <f>VLOOKUP(G178,'Sheet 1 (2)'!$H$4:$AF$536,25,FALSE)</f>
        <v/>
      </c>
      <c r="AD178" s="24" t="s">
        <v>429</v>
      </c>
      <c r="AE178" s="24" t="str">
        <f t="shared" si="14"/>
        <v/>
      </c>
      <c r="AF178" s="24" t="s">
        <v>304</v>
      </c>
      <c r="AG178" s="24" t="str">
        <f>VLOOKUP(G178,'Sheet 1 (2)'!$H$4:$AG$536,26,FALSE)</f>
        <v/>
      </c>
      <c r="AH178" s="24" t="s">
        <v>329</v>
      </c>
      <c r="AI178" s="24" t="s">
        <v>304</v>
      </c>
      <c r="AJ178" s="24" t="str">
        <f>VLOOKUP(G178,'Sheet 1 (2)'!$H$4:$AH$536,27,FALSE)</f>
        <v/>
      </c>
      <c r="AK178" s="24" t="str">
        <f t="shared" si="17"/>
        <v/>
      </c>
      <c r="AL178" s="27">
        <v>1</v>
      </c>
      <c r="AM178" s="27">
        <f t="shared" si="16"/>
        <v>1</v>
      </c>
    </row>
    <row r="179" spans="1:39" ht="15.75" customHeight="1">
      <c r="A179" s="24" t="s">
        <v>634</v>
      </c>
      <c r="B179" s="24" t="s">
        <v>34</v>
      </c>
      <c r="C179" s="24" t="s">
        <v>758</v>
      </c>
      <c r="D179" s="24" t="s">
        <v>45</v>
      </c>
      <c r="E179" s="24" t="s">
        <v>759</v>
      </c>
      <c r="F179" s="24" t="s">
        <v>46</v>
      </c>
      <c r="G179" s="24" t="s">
        <v>790</v>
      </c>
      <c r="H179" s="24" t="s">
        <v>791</v>
      </c>
      <c r="I179" s="24" t="s">
        <v>329</v>
      </c>
      <c r="J179" s="24" t="s">
        <v>388</v>
      </c>
      <c r="K179" s="24" t="s">
        <v>767</v>
      </c>
      <c r="L179" s="24" t="s">
        <v>304</v>
      </c>
      <c r="M179" s="24" t="str">
        <f>VLOOKUP(G179,'Sheet 1 (2)'!$H$4:$M$536,6,FALSE)</f>
        <v/>
      </c>
      <c r="N179" s="24" t="str">
        <f t="shared" si="18"/>
        <v/>
      </c>
      <c r="O179" s="24"/>
      <c r="P179" s="24" t="s">
        <v>763</v>
      </c>
      <c r="Q179" s="24" t="s">
        <v>304</v>
      </c>
      <c r="R179" s="24" t="str">
        <f>VLOOKUP(G179,'Sheet 1 (2)'!$H$4:$O$536,8,FALSE)</f>
        <v/>
      </c>
      <c r="S179" s="24" t="str">
        <f t="shared" si="12"/>
        <v/>
      </c>
      <c r="T179" s="24" t="s">
        <v>651</v>
      </c>
      <c r="U179" s="24" t="s">
        <v>304</v>
      </c>
      <c r="V179" s="24" t="str">
        <f>VLOOKUP(G179,'Sheet 1 (2)'!$H$4:$Q$536,10,FALSE)</f>
        <v/>
      </c>
      <c r="W179" s="24" t="str">
        <f t="shared" si="15"/>
        <v/>
      </c>
      <c r="X179" s="30" t="s">
        <v>792</v>
      </c>
      <c r="Y179" s="24" t="s">
        <v>304</v>
      </c>
      <c r="Z179" s="24" t="str">
        <f>VLOOKUP(G179,'Sheet 1 (2)'!$H$4:$S$536,12,FALSE)</f>
        <v/>
      </c>
      <c r="AA179" s="24" t="str">
        <f t="shared" si="19"/>
        <v/>
      </c>
      <c r="AB179" s="24" t="s">
        <v>304</v>
      </c>
      <c r="AC179" s="24" t="str">
        <f>VLOOKUP(G179,'Sheet 1 (2)'!$H$4:$AF$536,25,FALSE)</f>
        <v/>
      </c>
      <c r="AD179" s="24" t="s">
        <v>429</v>
      </c>
      <c r="AE179" s="24" t="str">
        <f t="shared" si="14"/>
        <v/>
      </c>
      <c r="AF179" s="24" t="s">
        <v>304</v>
      </c>
      <c r="AG179" s="24" t="str">
        <f>VLOOKUP(G179,'Sheet 1 (2)'!$H$4:$AG$536,26,FALSE)</f>
        <v/>
      </c>
      <c r="AH179" s="24" t="s">
        <v>329</v>
      </c>
      <c r="AI179" s="24" t="s">
        <v>304</v>
      </c>
      <c r="AJ179" s="24" t="str">
        <f>VLOOKUP(G179,'Sheet 1 (2)'!$H$4:$AH$536,27,FALSE)</f>
        <v/>
      </c>
      <c r="AK179" s="24" t="str">
        <f t="shared" si="17"/>
        <v/>
      </c>
      <c r="AL179" s="27">
        <v>1</v>
      </c>
      <c r="AM179" s="27">
        <f t="shared" si="16"/>
        <v>1</v>
      </c>
    </row>
    <row r="180" spans="1:39" ht="15.75" customHeight="1">
      <c r="A180" s="24" t="s">
        <v>634</v>
      </c>
      <c r="B180" s="24" t="s">
        <v>34</v>
      </c>
      <c r="C180" s="24" t="s">
        <v>758</v>
      </c>
      <c r="D180" s="24" t="s">
        <v>45</v>
      </c>
      <c r="E180" s="24" t="s">
        <v>759</v>
      </c>
      <c r="F180" s="24" t="s">
        <v>46</v>
      </c>
      <c r="G180" s="24" t="s">
        <v>794</v>
      </c>
      <c r="H180" s="24" t="s">
        <v>795</v>
      </c>
      <c r="I180" s="24" t="s">
        <v>329</v>
      </c>
      <c r="J180" s="24" t="s">
        <v>388</v>
      </c>
      <c r="K180" s="24" t="s">
        <v>767</v>
      </c>
      <c r="L180" s="24" t="s">
        <v>304</v>
      </c>
      <c r="M180" s="24" t="str">
        <f>VLOOKUP(G180,'Sheet 1 (2)'!$H$4:$M$536,6,FALSE)</f>
        <v/>
      </c>
      <c r="N180" s="24" t="str">
        <f t="shared" si="18"/>
        <v/>
      </c>
      <c r="O180" s="24"/>
      <c r="P180" s="24" t="s">
        <v>498</v>
      </c>
      <c r="Q180" s="24" t="s">
        <v>304</v>
      </c>
      <c r="R180" s="24" t="str">
        <f>VLOOKUP(G180,'Sheet 1 (2)'!$H$4:$O$536,8,FALSE)</f>
        <v/>
      </c>
      <c r="S180" s="24" t="str">
        <f t="shared" si="12"/>
        <v/>
      </c>
      <c r="T180" s="24" t="s">
        <v>651</v>
      </c>
      <c r="U180" s="24" t="s">
        <v>304</v>
      </c>
      <c r="V180" s="24" t="str">
        <f>VLOOKUP(G180,'Sheet 1 (2)'!$H$4:$Q$536,10,FALSE)</f>
        <v/>
      </c>
      <c r="W180" s="24" t="str">
        <f t="shared" si="15"/>
        <v/>
      </c>
      <c r="X180" s="24" t="s">
        <v>796</v>
      </c>
      <c r="Y180" s="24" t="s">
        <v>304</v>
      </c>
      <c r="Z180" s="24" t="str">
        <f>VLOOKUP(G180,'Sheet 1 (2)'!$H$4:$S$536,12,FALSE)</f>
        <v/>
      </c>
      <c r="AA180" s="24" t="str">
        <f t="shared" si="19"/>
        <v/>
      </c>
      <c r="AB180" s="24" t="s">
        <v>304</v>
      </c>
      <c r="AC180" s="24" t="str">
        <f>VLOOKUP(G180,'Sheet 1 (2)'!$H$4:$AF$536,25,FALSE)</f>
        <v/>
      </c>
      <c r="AD180" s="24" t="s">
        <v>797</v>
      </c>
      <c r="AE180" s="24" t="str">
        <f t="shared" si="14"/>
        <v/>
      </c>
      <c r="AF180" s="24" t="s">
        <v>304</v>
      </c>
      <c r="AG180" s="24" t="str">
        <f>VLOOKUP(G180,'Sheet 1 (2)'!$H$4:$AG$536,26,FALSE)</f>
        <v/>
      </c>
      <c r="AH180" s="24" t="s">
        <v>329</v>
      </c>
      <c r="AI180" s="24" t="s">
        <v>304</v>
      </c>
      <c r="AJ180" s="24" t="str">
        <f>VLOOKUP(G180,'Sheet 1 (2)'!$H$4:$AH$536,27,FALSE)</f>
        <v/>
      </c>
      <c r="AK180" s="24" t="str">
        <f t="shared" si="17"/>
        <v/>
      </c>
      <c r="AL180" s="27">
        <v>1</v>
      </c>
      <c r="AM180" s="27">
        <f t="shared" si="16"/>
        <v>1</v>
      </c>
    </row>
    <row r="181" spans="1:39" ht="15.75" customHeight="1">
      <c r="A181" s="24" t="s">
        <v>634</v>
      </c>
      <c r="B181" s="24" t="s">
        <v>34</v>
      </c>
      <c r="C181" s="24" t="s">
        <v>798</v>
      </c>
      <c r="D181" s="24" t="s">
        <v>47</v>
      </c>
      <c r="E181" s="24" t="s">
        <v>799</v>
      </c>
      <c r="F181" s="24" t="s">
        <v>48</v>
      </c>
      <c r="G181" s="24" t="s">
        <v>800</v>
      </c>
      <c r="H181" s="24" t="s">
        <v>801</v>
      </c>
      <c r="I181" s="24" t="s">
        <v>329</v>
      </c>
      <c r="J181" s="24" t="s">
        <v>802</v>
      </c>
      <c r="K181" s="24" t="s">
        <v>803</v>
      </c>
      <c r="L181" s="24" t="s">
        <v>304</v>
      </c>
      <c r="M181" s="24" t="str">
        <f>VLOOKUP(G181,'Sheet 1 (2)'!$H$4:$M$536,6,FALSE)</f>
        <v/>
      </c>
      <c r="N181" s="24" t="str">
        <f t="shared" si="18"/>
        <v/>
      </c>
      <c r="O181" s="24"/>
      <c r="P181" s="24" t="s">
        <v>804</v>
      </c>
      <c r="Q181" s="24" t="s">
        <v>304</v>
      </c>
      <c r="R181" s="24" t="str">
        <f>VLOOKUP(G181,'Sheet 1 (2)'!$H$4:$O$536,8,FALSE)</f>
        <v/>
      </c>
      <c r="S181" s="24" t="str">
        <f t="shared" si="12"/>
        <v/>
      </c>
      <c r="T181" s="24" t="s">
        <v>651</v>
      </c>
      <c r="U181" s="24" t="s">
        <v>304</v>
      </c>
      <c r="V181" s="24" t="str">
        <f>VLOOKUP(G181,'Sheet 1 (2)'!$H$4:$Q$536,10,FALSE)</f>
        <v/>
      </c>
      <c r="W181" s="24" t="str">
        <f t="shared" si="15"/>
        <v/>
      </c>
      <c r="X181" s="24"/>
      <c r="Y181" s="24" t="s">
        <v>304</v>
      </c>
      <c r="Z181" s="24" t="str">
        <f>VLOOKUP(G181,'Sheet 1 (2)'!$H$4:$S$536,12,FALSE)</f>
        <v/>
      </c>
      <c r="AA181" s="24" t="str">
        <f t="shared" si="19"/>
        <v/>
      </c>
      <c r="AB181" s="24" t="s">
        <v>304</v>
      </c>
      <c r="AC181" s="24" t="str">
        <f>VLOOKUP(G181,'Sheet 1 (2)'!$H$4:$AF$536,25,FALSE)</f>
        <v/>
      </c>
      <c r="AD181" s="24" t="s">
        <v>805</v>
      </c>
      <c r="AE181" s="24" t="str">
        <f t="shared" si="14"/>
        <v/>
      </c>
      <c r="AF181" s="24" t="s">
        <v>304</v>
      </c>
      <c r="AG181" s="24" t="str">
        <f>VLOOKUP(G181,'Sheet 1 (2)'!$H$4:$AG$536,26,FALSE)</f>
        <v/>
      </c>
      <c r="AH181" s="24" t="s">
        <v>329</v>
      </c>
      <c r="AI181" s="24" t="s">
        <v>304</v>
      </c>
      <c r="AJ181" s="24" t="str">
        <f>VLOOKUP(G181,'Sheet 1 (2)'!$H$4:$AH$536,27,FALSE)</f>
        <v/>
      </c>
      <c r="AK181" s="24" t="str">
        <f t="shared" si="17"/>
        <v/>
      </c>
      <c r="AL181" s="27">
        <v>1</v>
      </c>
      <c r="AM181" s="27">
        <f t="shared" si="16"/>
        <v>1</v>
      </c>
    </row>
    <row r="182" spans="1:39" ht="15.75" customHeight="1">
      <c r="A182" s="24" t="s">
        <v>634</v>
      </c>
      <c r="B182" s="24" t="s">
        <v>34</v>
      </c>
      <c r="C182" s="24" t="s">
        <v>806</v>
      </c>
      <c r="D182" s="24" t="s">
        <v>49</v>
      </c>
      <c r="E182" s="24" t="s">
        <v>807</v>
      </c>
      <c r="F182" s="24" t="s">
        <v>50</v>
      </c>
      <c r="G182" s="24" t="s">
        <v>808</v>
      </c>
      <c r="H182" s="24" t="s">
        <v>809</v>
      </c>
      <c r="I182" s="24" t="s">
        <v>329</v>
      </c>
      <c r="J182" s="24" t="s">
        <v>810</v>
      </c>
      <c r="K182" s="24" t="s">
        <v>811</v>
      </c>
      <c r="L182" s="24" t="s">
        <v>304</v>
      </c>
      <c r="M182" s="24" t="str">
        <f>VLOOKUP(G182,'Sheet 1 (2)'!$H$4:$M$536,6,FALSE)</f>
        <v/>
      </c>
      <c r="N182" s="24" t="str">
        <f t="shared" si="18"/>
        <v/>
      </c>
      <c r="O182" s="24"/>
      <c r="P182" s="24" t="s">
        <v>812</v>
      </c>
      <c r="Q182" s="24" t="s">
        <v>304</v>
      </c>
      <c r="R182" s="24" t="str">
        <f>VLOOKUP(G182,'Sheet 1 (2)'!$H$4:$O$536,8,FALSE)</f>
        <v/>
      </c>
      <c r="S182" s="24" t="str">
        <f t="shared" si="12"/>
        <v/>
      </c>
      <c r="T182" s="24" t="s">
        <v>651</v>
      </c>
      <c r="U182" s="24" t="s">
        <v>304</v>
      </c>
      <c r="V182" s="24" t="str">
        <f>VLOOKUP(G182,'Sheet 1 (2)'!$H$4:$Q$536,10,FALSE)</f>
        <v/>
      </c>
      <c r="W182" s="24" t="str">
        <f t="shared" si="15"/>
        <v/>
      </c>
      <c r="X182" s="24"/>
      <c r="Y182" s="24" t="s">
        <v>304</v>
      </c>
      <c r="Z182" s="24" t="str">
        <f>VLOOKUP(G182,'Sheet 1 (2)'!$H$4:$S$536,12,FALSE)</f>
        <v/>
      </c>
      <c r="AA182" s="24" t="str">
        <f t="shared" si="19"/>
        <v/>
      </c>
      <c r="AB182" s="24" t="s">
        <v>304</v>
      </c>
      <c r="AC182" s="24" t="str">
        <f>VLOOKUP(G182,'Sheet 1 (2)'!$H$4:$AF$536,25,FALSE)</f>
        <v/>
      </c>
      <c r="AD182" s="24" t="s">
        <v>429</v>
      </c>
      <c r="AE182" s="24" t="str">
        <f t="shared" si="14"/>
        <v/>
      </c>
      <c r="AF182" s="24" t="s">
        <v>304</v>
      </c>
      <c r="AG182" s="24" t="str">
        <f>VLOOKUP(G182,'Sheet 1 (2)'!$H$4:$AG$536,26,FALSE)</f>
        <v/>
      </c>
      <c r="AH182" s="24" t="s">
        <v>329</v>
      </c>
      <c r="AI182" s="24" t="s">
        <v>304</v>
      </c>
      <c r="AJ182" s="24" t="str">
        <f>VLOOKUP(G182,'Sheet 1 (2)'!$H$4:$AH$536,27,FALSE)</f>
        <v/>
      </c>
      <c r="AK182" s="24" t="str">
        <f t="shared" si="17"/>
        <v/>
      </c>
      <c r="AL182" s="27">
        <v>1</v>
      </c>
      <c r="AM182" s="27">
        <f t="shared" si="16"/>
        <v>1</v>
      </c>
    </row>
    <row r="183" spans="1:39" ht="15.75" customHeight="1">
      <c r="A183" s="24" t="s">
        <v>634</v>
      </c>
      <c r="B183" s="24" t="s">
        <v>34</v>
      </c>
      <c r="C183" s="24" t="s">
        <v>806</v>
      </c>
      <c r="D183" s="24" t="s">
        <v>49</v>
      </c>
      <c r="E183" s="24" t="s">
        <v>807</v>
      </c>
      <c r="F183" s="24" t="s">
        <v>50</v>
      </c>
      <c r="G183" s="24" t="s">
        <v>814</v>
      </c>
      <c r="H183" s="24" t="s">
        <v>815</v>
      </c>
      <c r="I183" s="24" t="s">
        <v>329</v>
      </c>
      <c r="J183" s="24" t="s">
        <v>810</v>
      </c>
      <c r="K183" s="24" t="s">
        <v>811</v>
      </c>
      <c r="L183" s="24" t="s">
        <v>304</v>
      </c>
      <c r="M183" s="24" t="str">
        <f>VLOOKUP(G183,'Sheet 1 (2)'!$H$4:$M$536,6,FALSE)</f>
        <v/>
      </c>
      <c r="N183" s="24" t="str">
        <f t="shared" si="18"/>
        <v/>
      </c>
      <c r="O183" s="24"/>
      <c r="P183" s="24" t="s">
        <v>812</v>
      </c>
      <c r="Q183" s="24" t="s">
        <v>304</v>
      </c>
      <c r="R183" s="24" t="str">
        <f>VLOOKUP(G183,'Sheet 1 (2)'!$H$4:$O$536,8,FALSE)</f>
        <v/>
      </c>
      <c r="S183" s="24" t="str">
        <f t="shared" si="12"/>
        <v/>
      </c>
      <c r="T183" s="24" t="s">
        <v>651</v>
      </c>
      <c r="U183" s="24" t="s">
        <v>304</v>
      </c>
      <c r="V183" s="24" t="str">
        <f>VLOOKUP(G183,'Sheet 1 (2)'!$H$4:$Q$536,10,FALSE)</f>
        <v/>
      </c>
      <c r="W183" s="24" t="str">
        <f t="shared" si="15"/>
        <v/>
      </c>
      <c r="X183" s="24"/>
      <c r="Y183" s="24" t="s">
        <v>304</v>
      </c>
      <c r="Z183" s="24" t="str">
        <f>VLOOKUP(G183,'Sheet 1 (2)'!$H$4:$S$536,12,FALSE)</f>
        <v/>
      </c>
      <c r="AA183" s="24" t="str">
        <f t="shared" si="19"/>
        <v/>
      </c>
      <c r="AB183" s="24" t="s">
        <v>304</v>
      </c>
      <c r="AC183" s="24" t="str">
        <f>VLOOKUP(G183,'Sheet 1 (2)'!$H$4:$AF$536,25,FALSE)</f>
        <v/>
      </c>
      <c r="AD183" s="24" t="s">
        <v>632</v>
      </c>
      <c r="AE183" s="24" t="str">
        <f t="shared" si="14"/>
        <v/>
      </c>
      <c r="AF183" s="24" t="s">
        <v>304</v>
      </c>
      <c r="AG183" s="24" t="str">
        <f>VLOOKUP(G183,'Sheet 1 (2)'!$H$4:$AG$536,26,FALSE)</f>
        <v/>
      </c>
      <c r="AH183" s="24" t="s">
        <v>329</v>
      </c>
      <c r="AI183" s="24" t="s">
        <v>304</v>
      </c>
      <c r="AJ183" s="24" t="str">
        <f>VLOOKUP(G183,'Sheet 1 (2)'!$H$4:$AH$536,27,FALSE)</f>
        <v/>
      </c>
      <c r="AK183" s="24" t="str">
        <f t="shared" si="17"/>
        <v/>
      </c>
      <c r="AL183" s="27">
        <v>1</v>
      </c>
      <c r="AM183" s="27">
        <f t="shared" si="16"/>
        <v>1</v>
      </c>
    </row>
    <row r="184" spans="1:39" ht="15.75" customHeight="1">
      <c r="A184" s="24" t="s">
        <v>634</v>
      </c>
      <c r="B184" s="24" t="s">
        <v>34</v>
      </c>
      <c r="C184" s="24" t="s">
        <v>817</v>
      </c>
      <c r="D184" s="24" t="s">
        <v>51</v>
      </c>
      <c r="E184" s="24" t="s">
        <v>818</v>
      </c>
      <c r="F184" s="24" t="s">
        <v>52</v>
      </c>
      <c r="G184" s="24" t="s">
        <v>819</v>
      </c>
      <c r="H184" s="24" t="s">
        <v>820</v>
      </c>
      <c r="I184" s="24" t="s">
        <v>329</v>
      </c>
      <c r="J184" s="24" t="s">
        <v>821</v>
      </c>
      <c r="K184" s="24" t="s">
        <v>822</v>
      </c>
      <c r="L184" s="24" t="s">
        <v>304</v>
      </c>
      <c r="M184" s="24" t="str">
        <f>VLOOKUP(G184,'Sheet 1 (2)'!$H$4:$M$536,6,FALSE)</f>
        <v/>
      </c>
      <c r="N184" s="24" t="str">
        <f t="shared" si="18"/>
        <v/>
      </c>
      <c r="O184" s="24"/>
      <c r="P184" s="24" t="s">
        <v>804</v>
      </c>
      <c r="Q184" s="24" t="s">
        <v>304</v>
      </c>
      <c r="R184" s="24" t="str">
        <f>VLOOKUP(G184,'Sheet 1 (2)'!$H$4:$O$536,8,FALSE)</f>
        <v/>
      </c>
      <c r="S184" s="24" t="s">
        <v>804</v>
      </c>
      <c r="T184" s="24" t="s">
        <v>651</v>
      </c>
      <c r="U184" s="24" t="s">
        <v>304</v>
      </c>
      <c r="V184" s="24" t="str">
        <f>VLOOKUP(G184,'Sheet 1 (2)'!$H$4:$Q$536,10,FALSE)</f>
        <v/>
      </c>
      <c r="W184" s="24" t="str">
        <f t="shared" si="15"/>
        <v/>
      </c>
      <c r="X184" s="24"/>
      <c r="Y184" s="24" t="s">
        <v>304</v>
      </c>
      <c r="Z184" s="24" t="str">
        <f>VLOOKUP(G184,'Sheet 1 (2)'!$H$4:$S$536,12,FALSE)</f>
        <v/>
      </c>
      <c r="AA184" s="24" t="str">
        <f t="shared" si="19"/>
        <v/>
      </c>
      <c r="AB184" s="24" t="s">
        <v>304</v>
      </c>
      <c r="AC184" s="24" t="str">
        <f>VLOOKUP(G184,'Sheet 1 (2)'!$H$4:$AF$536,25,FALSE)</f>
        <v/>
      </c>
      <c r="AD184" s="24" t="s">
        <v>429</v>
      </c>
      <c r="AE184" s="24" t="str">
        <f t="shared" si="14"/>
        <v/>
      </c>
      <c r="AF184" s="24" t="s">
        <v>304</v>
      </c>
      <c r="AG184" s="24" t="str">
        <f>VLOOKUP(G184,'Sheet 1 (2)'!$H$4:$AG$536,26,FALSE)</f>
        <v/>
      </c>
      <c r="AH184" s="24" t="s">
        <v>329</v>
      </c>
      <c r="AI184" s="24" t="s">
        <v>304</v>
      </c>
      <c r="AJ184" s="24" t="str">
        <f>VLOOKUP(G184,'Sheet 1 (2)'!$H$4:$AH$536,27,FALSE)</f>
        <v/>
      </c>
      <c r="AK184" s="24" t="str">
        <f t="shared" si="17"/>
        <v/>
      </c>
      <c r="AL184" s="27">
        <v>1</v>
      </c>
      <c r="AM184" s="27">
        <f t="shared" si="16"/>
        <v>1</v>
      </c>
    </row>
    <row r="185" spans="1:39" ht="15.75" customHeight="1">
      <c r="A185" s="24" t="s">
        <v>634</v>
      </c>
      <c r="B185" s="24" t="s">
        <v>34</v>
      </c>
      <c r="C185" s="24" t="s">
        <v>823</v>
      </c>
      <c r="D185" s="24" t="s">
        <v>53</v>
      </c>
      <c r="E185" s="24" t="s">
        <v>824</v>
      </c>
      <c r="F185" s="24" t="s">
        <v>54</v>
      </c>
      <c r="G185" s="24" t="s">
        <v>825</v>
      </c>
      <c r="H185" s="24" t="s">
        <v>826</v>
      </c>
      <c r="I185" s="24" t="s">
        <v>329</v>
      </c>
      <c r="J185" s="24" t="s">
        <v>827</v>
      </c>
      <c r="K185" s="24" t="s">
        <v>828</v>
      </c>
      <c r="L185" s="24" t="s">
        <v>304</v>
      </c>
      <c r="M185" s="24" t="str">
        <f>VLOOKUP(G185,'Sheet 1 (2)'!$H$4:$M$536,6,FALSE)</f>
        <v/>
      </c>
      <c r="N185" s="24" t="str">
        <f t="shared" si="18"/>
        <v/>
      </c>
      <c r="O185" s="24"/>
      <c r="P185" s="24" t="s">
        <v>498</v>
      </c>
      <c r="Q185" s="24" t="s">
        <v>304</v>
      </c>
      <c r="R185" s="24" t="str">
        <f>VLOOKUP(G185,'Sheet 1 (2)'!$H$4:$O$536,8,FALSE)</f>
        <v/>
      </c>
      <c r="S185" s="24" t="str">
        <f>IF(Q185&lt;&gt;"",Q185,R185)</f>
        <v/>
      </c>
      <c r="T185" s="24" t="s">
        <v>651</v>
      </c>
      <c r="U185" s="24" t="s">
        <v>304</v>
      </c>
      <c r="V185" s="24" t="str">
        <f>VLOOKUP(G185,'Sheet 1 (2)'!$H$4:$Q$536,10,FALSE)</f>
        <v/>
      </c>
      <c r="W185" s="24" t="str">
        <f t="shared" si="15"/>
        <v/>
      </c>
      <c r="X185" s="24" t="s">
        <v>830</v>
      </c>
      <c r="Y185" s="24" t="s">
        <v>304</v>
      </c>
      <c r="Z185" s="24" t="str">
        <f>VLOOKUP(G185,'Sheet 1 (2)'!$H$4:$S$536,12,FALSE)</f>
        <v/>
      </c>
      <c r="AA185" s="24" t="str">
        <f t="shared" si="19"/>
        <v/>
      </c>
      <c r="AB185" s="24" t="s">
        <v>304</v>
      </c>
      <c r="AC185" s="24" t="str">
        <f>VLOOKUP(G185,'Sheet 1 (2)'!$H$4:$AF$536,25,FALSE)</f>
        <v/>
      </c>
      <c r="AD185" s="24" t="s">
        <v>364</v>
      </c>
      <c r="AE185" s="24" t="str">
        <f t="shared" si="14"/>
        <v/>
      </c>
      <c r="AF185" s="24" t="s">
        <v>304</v>
      </c>
      <c r="AG185" s="24" t="str">
        <f>VLOOKUP(G185,'Sheet 1 (2)'!$H$4:$AG$536,26,FALSE)</f>
        <v/>
      </c>
      <c r="AH185" s="24" t="s">
        <v>329</v>
      </c>
      <c r="AI185" s="24" t="s">
        <v>304</v>
      </c>
      <c r="AJ185" s="24" t="str">
        <f>VLOOKUP(G185,'Sheet 1 (2)'!$H$4:$AH$536,27,FALSE)</f>
        <v/>
      </c>
      <c r="AK185" s="24" t="str">
        <f t="shared" si="17"/>
        <v/>
      </c>
      <c r="AL185" s="27">
        <v>1</v>
      </c>
      <c r="AM185" s="27">
        <f t="shared" si="16"/>
        <v>1</v>
      </c>
    </row>
    <row r="186" spans="1:39" ht="15.75" customHeight="1">
      <c r="A186" s="24" t="s">
        <v>634</v>
      </c>
      <c r="B186" s="24" t="s">
        <v>34</v>
      </c>
      <c r="C186" s="24" t="s">
        <v>831</v>
      </c>
      <c r="D186" s="24" t="s">
        <v>55</v>
      </c>
      <c r="E186" s="24" t="s">
        <v>832</v>
      </c>
      <c r="F186" s="24" t="s">
        <v>56</v>
      </c>
      <c r="G186" s="24" t="s">
        <v>833</v>
      </c>
      <c r="H186" s="24" t="s">
        <v>834</v>
      </c>
      <c r="I186" s="24" t="s">
        <v>329</v>
      </c>
      <c r="J186" s="24" t="s">
        <v>388</v>
      </c>
      <c r="K186" s="24" t="s">
        <v>835</v>
      </c>
      <c r="L186" s="24" t="s">
        <v>304</v>
      </c>
      <c r="M186" s="24" t="str">
        <f>VLOOKUP(G186,'Sheet 1 (2)'!$H$4:$M$536,6,FALSE)</f>
        <v/>
      </c>
      <c r="N186" s="24" t="str">
        <f t="shared" si="18"/>
        <v/>
      </c>
      <c r="O186" s="24"/>
      <c r="P186" s="24" t="s">
        <v>837</v>
      </c>
      <c r="Q186" s="24" t="s">
        <v>304</v>
      </c>
      <c r="R186" s="24" t="str">
        <f>VLOOKUP(G186,'Sheet 1 (2)'!$H$4:$O$536,8,FALSE)</f>
        <v/>
      </c>
      <c r="S186" s="24" t="str">
        <f>IF(Q186&lt;&gt;"",Q186,R186)</f>
        <v/>
      </c>
      <c r="T186" s="24" t="s">
        <v>651</v>
      </c>
      <c r="U186" s="24" t="s">
        <v>304</v>
      </c>
      <c r="V186" s="24" t="str">
        <f>VLOOKUP(G186,'Sheet 1 (2)'!$H$4:$Q$536,10,FALSE)</f>
        <v/>
      </c>
      <c r="W186" s="24" t="str">
        <f t="shared" si="15"/>
        <v/>
      </c>
      <c r="X186" s="24" t="s">
        <v>838</v>
      </c>
      <c r="Y186" s="24" t="s">
        <v>304</v>
      </c>
      <c r="Z186" s="24" t="str">
        <f>VLOOKUP(G186,'Sheet 1 (2)'!$H$4:$S$536,12,FALSE)</f>
        <v/>
      </c>
      <c r="AA186" s="24" t="str">
        <f t="shared" si="19"/>
        <v/>
      </c>
      <c r="AB186" s="24" t="s">
        <v>304</v>
      </c>
      <c r="AC186" s="24" t="str">
        <f>VLOOKUP(G186,'Sheet 1 (2)'!$H$4:$AF$536,25,FALSE)</f>
        <v/>
      </c>
      <c r="AD186" s="24" t="s">
        <v>429</v>
      </c>
      <c r="AE186" s="24" t="str">
        <f t="shared" si="14"/>
        <v/>
      </c>
      <c r="AF186" s="24" t="s">
        <v>304</v>
      </c>
      <c r="AG186" s="24" t="str">
        <f>VLOOKUP(G186,'Sheet 1 (2)'!$H$4:$AG$536,26,FALSE)</f>
        <v/>
      </c>
      <c r="AH186" s="24" t="s">
        <v>329</v>
      </c>
      <c r="AI186" s="24" t="s">
        <v>304</v>
      </c>
      <c r="AJ186" s="24" t="str">
        <f>VLOOKUP(G186,'Sheet 1 (2)'!$H$4:$AH$536,27,FALSE)</f>
        <v/>
      </c>
      <c r="AK186" s="24" t="str">
        <f t="shared" si="17"/>
        <v/>
      </c>
      <c r="AL186" s="27">
        <v>1</v>
      </c>
      <c r="AM186" s="27">
        <f t="shared" si="16"/>
        <v>1</v>
      </c>
    </row>
    <row r="187" spans="1:39" ht="15.75" customHeight="1">
      <c r="A187" s="24" t="s">
        <v>634</v>
      </c>
      <c r="B187" s="24" t="s">
        <v>34</v>
      </c>
      <c r="C187" s="24" t="s">
        <v>831</v>
      </c>
      <c r="D187" s="24" t="s">
        <v>55</v>
      </c>
      <c r="E187" s="24" t="s">
        <v>832</v>
      </c>
      <c r="F187" s="24" t="s">
        <v>56</v>
      </c>
      <c r="G187" s="24" t="s">
        <v>840</v>
      </c>
      <c r="H187" s="24" t="s">
        <v>841</v>
      </c>
      <c r="I187" s="24" t="s">
        <v>329</v>
      </c>
      <c r="J187" s="24" t="s">
        <v>388</v>
      </c>
      <c r="K187" s="24" t="s">
        <v>835</v>
      </c>
      <c r="L187" s="24" t="s">
        <v>304</v>
      </c>
      <c r="M187" s="24" t="str">
        <f>VLOOKUP(G187,'Sheet 1 (2)'!$H$4:$M$536,6,FALSE)</f>
        <v/>
      </c>
      <c r="N187" s="24" t="str">
        <f t="shared" si="18"/>
        <v/>
      </c>
      <c r="O187" s="24"/>
      <c r="P187" s="24" t="s">
        <v>842</v>
      </c>
      <c r="Q187" s="24" t="s">
        <v>304</v>
      </c>
      <c r="R187" s="24" t="str">
        <f>VLOOKUP(G187,'Sheet 1 (2)'!$H$4:$O$536,8,FALSE)</f>
        <v/>
      </c>
      <c r="S187" s="24" t="str">
        <f>IF(Q187&lt;&gt;"",Q187,R187)</f>
        <v/>
      </c>
      <c r="T187" s="24" t="s">
        <v>651</v>
      </c>
      <c r="U187" s="24" t="s">
        <v>304</v>
      </c>
      <c r="V187" s="24" t="str">
        <f>VLOOKUP(G187,'Sheet 1 (2)'!$H$4:$Q$536,10,FALSE)</f>
        <v/>
      </c>
      <c r="W187" s="24" t="str">
        <f t="shared" si="15"/>
        <v/>
      </c>
      <c r="X187" s="24" t="s">
        <v>843</v>
      </c>
      <c r="Y187" s="24" t="s">
        <v>304</v>
      </c>
      <c r="Z187" s="24" t="str">
        <f>VLOOKUP(G187,'Sheet 1 (2)'!$H$4:$S$536,12,FALSE)</f>
        <v/>
      </c>
      <c r="AA187" s="24" t="str">
        <f t="shared" si="19"/>
        <v/>
      </c>
      <c r="AB187" s="24" t="s">
        <v>304</v>
      </c>
      <c r="AC187" s="24" t="str">
        <f>VLOOKUP(G187,'Sheet 1 (2)'!$H$4:$AF$536,25,FALSE)</f>
        <v/>
      </c>
      <c r="AD187" s="24" t="s">
        <v>429</v>
      </c>
      <c r="AE187" s="24" t="str">
        <f t="shared" si="14"/>
        <v/>
      </c>
      <c r="AF187" s="24" t="s">
        <v>304</v>
      </c>
      <c r="AG187" s="24" t="str">
        <f>VLOOKUP(G187,'Sheet 1 (2)'!$H$4:$AG$536,26,FALSE)</f>
        <v/>
      </c>
      <c r="AH187" s="24" t="s">
        <v>329</v>
      </c>
      <c r="AI187" s="24" t="s">
        <v>304</v>
      </c>
      <c r="AJ187" s="24" t="str">
        <f>VLOOKUP(G187,'Sheet 1 (2)'!$H$4:$AH$536,27,FALSE)</f>
        <v/>
      </c>
      <c r="AK187" s="24" t="str">
        <f t="shared" si="17"/>
        <v/>
      </c>
      <c r="AL187" s="27">
        <v>1</v>
      </c>
      <c r="AM187" s="27">
        <f t="shared" si="16"/>
        <v>1</v>
      </c>
    </row>
    <row r="188" spans="1:39" ht="15.75" customHeight="1">
      <c r="A188" s="24" t="s">
        <v>634</v>
      </c>
      <c r="B188" s="24" t="s">
        <v>34</v>
      </c>
      <c r="C188" s="24" t="s">
        <v>831</v>
      </c>
      <c r="D188" s="24" t="s">
        <v>55</v>
      </c>
      <c r="E188" s="24" t="s">
        <v>832</v>
      </c>
      <c r="F188" s="24" t="s">
        <v>56</v>
      </c>
      <c r="G188" s="24" t="s">
        <v>844</v>
      </c>
      <c r="H188" s="24" t="s">
        <v>845</v>
      </c>
      <c r="I188" s="24" t="s">
        <v>329</v>
      </c>
      <c r="J188" s="24" t="s">
        <v>388</v>
      </c>
      <c r="K188" s="24" t="s">
        <v>835</v>
      </c>
      <c r="L188" s="24" t="s">
        <v>304</v>
      </c>
      <c r="M188" s="24" t="str">
        <f>VLOOKUP(G188,'Sheet 1 (2)'!$H$4:$M$536,6,FALSE)</f>
        <v/>
      </c>
      <c r="N188" s="24" t="str">
        <f t="shared" si="18"/>
        <v/>
      </c>
      <c r="O188" s="24"/>
      <c r="P188" s="24" t="s">
        <v>846</v>
      </c>
      <c r="Q188" s="24" t="s">
        <v>304</v>
      </c>
      <c r="R188" s="24" t="str">
        <f>VLOOKUP(G188,'Sheet 1 (2)'!$H$4:$O$536,8,FALSE)</f>
        <v/>
      </c>
      <c r="S188" s="24" t="str">
        <f>IF(Q188&lt;&gt;"",Q188,R188)</f>
        <v/>
      </c>
      <c r="T188" s="24" t="s">
        <v>651</v>
      </c>
      <c r="U188" s="24" t="s">
        <v>304</v>
      </c>
      <c r="V188" s="24" t="str">
        <f>VLOOKUP(G188,'Sheet 1 (2)'!$H$4:$Q$536,10,FALSE)</f>
        <v/>
      </c>
      <c r="W188" s="24" t="str">
        <f t="shared" si="15"/>
        <v/>
      </c>
      <c r="X188" s="24" t="s">
        <v>838</v>
      </c>
      <c r="Y188" s="24" t="s">
        <v>304</v>
      </c>
      <c r="Z188" s="24" t="str">
        <f>VLOOKUP(G188,'Sheet 1 (2)'!$H$4:$S$536,12,FALSE)</f>
        <v/>
      </c>
      <c r="AA188" s="24" t="str">
        <f t="shared" si="19"/>
        <v/>
      </c>
      <c r="AB188" s="24" t="s">
        <v>304</v>
      </c>
      <c r="AC188" s="24" t="str">
        <f>VLOOKUP(G188,'Sheet 1 (2)'!$H$4:$AF$536,25,FALSE)</f>
        <v/>
      </c>
      <c r="AD188" s="24" t="s">
        <v>429</v>
      </c>
      <c r="AE188" s="24" t="str">
        <f t="shared" si="14"/>
        <v/>
      </c>
      <c r="AF188" s="24" t="s">
        <v>304</v>
      </c>
      <c r="AG188" s="24" t="str">
        <f>VLOOKUP(G188,'Sheet 1 (2)'!$H$4:$AG$536,26,FALSE)</f>
        <v/>
      </c>
      <c r="AH188" s="24" t="s">
        <v>329</v>
      </c>
      <c r="AI188" s="24" t="s">
        <v>304</v>
      </c>
      <c r="AJ188" s="24" t="str">
        <f>VLOOKUP(G188,'Sheet 1 (2)'!$H$4:$AH$536,27,FALSE)</f>
        <v/>
      </c>
      <c r="AK188" s="24" t="str">
        <f t="shared" si="17"/>
        <v/>
      </c>
      <c r="AL188" s="27">
        <v>1</v>
      </c>
      <c r="AM188" s="27">
        <f t="shared" si="16"/>
        <v>1</v>
      </c>
    </row>
    <row r="189" spans="1:39" ht="15.75" customHeight="1">
      <c r="A189" s="24" t="s">
        <v>634</v>
      </c>
      <c r="B189" s="24" t="s">
        <v>34</v>
      </c>
      <c r="C189" s="24" t="s">
        <v>848</v>
      </c>
      <c r="D189" s="24" t="s">
        <v>57</v>
      </c>
      <c r="E189" s="24" t="s">
        <v>849</v>
      </c>
      <c r="F189" s="24" t="s">
        <v>58</v>
      </c>
      <c r="G189" s="24" t="s">
        <v>850</v>
      </c>
      <c r="H189" s="24" t="s">
        <v>851</v>
      </c>
      <c r="I189" s="24" t="s">
        <v>329</v>
      </c>
      <c r="J189" s="24" t="s">
        <v>388</v>
      </c>
      <c r="K189" s="24" t="s">
        <v>835</v>
      </c>
      <c r="L189" s="24" t="s">
        <v>304</v>
      </c>
      <c r="M189" s="24" t="str">
        <f>VLOOKUP(G189,'Sheet 1 (2)'!$H$4:$M$536,6,FALSE)</f>
        <v/>
      </c>
      <c r="N189" s="24" t="str">
        <f t="shared" si="18"/>
        <v/>
      </c>
      <c r="O189" s="24"/>
      <c r="P189" s="24" t="s">
        <v>852</v>
      </c>
      <c r="Q189" s="24" t="s">
        <v>304</v>
      </c>
      <c r="R189" s="24" t="str">
        <f>VLOOKUP(G189,'Sheet 1 (2)'!$H$4:$O$536,8,FALSE)</f>
        <v/>
      </c>
      <c r="S189" s="24" t="s">
        <v>427</v>
      </c>
      <c r="T189" s="24" t="s">
        <v>651</v>
      </c>
      <c r="U189" s="24" t="s">
        <v>304</v>
      </c>
      <c r="V189" s="24" t="str">
        <f>VLOOKUP(G189,'Sheet 1 (2)'!$H$4:$Q$536,10,FALSE)</f>
        <v/>
      </c>
      <c r="W189" s="24" t="str">
        <f t="shared" si="15"/>
        <v/>
      </c>
      <c r="X189" s="24" t="s">
        <v>838</v>
      </c>
      <c r="Y189" s="24" t="s">
        <v>304</v>
      </c>
      <c r="Z189" s="24" t="str">
        <f>VLOOKUP(G189,'Sheet 1 (2)'!$H$4:$S$536,12,FALSE)</f>
        <v/>
      </c>
      <c r="AA189" s="24" t="str">
        <f t="shared" si="19"/>
        <v/>
      </c>
      <c r="AB189" s="24" t="s">
        <v>304</v>
      </c>
      <c r="AC189" s="24" t="str">
        <f>VLOOKUP(G189,'Sheet 1 (2)'!$H$4:$AF$536,25,FALSE)</f>
        <v/>
      </c>
      <c r="AD189" s="24" t="s">
        <v>429</v>
      </c>
      <c r="AE189" s="24" t="str">
        <f t="shared" si="14"/>
        <v/>
      </c>
      <c r="AF189" s="24" t="s">
        <v>304</v>
      </c>
      <c r="AG189" s="24" t="str">
        <f>VLOOKUP(G189,'Sheet 1 (2)'!$H$4:$AG$536,26,FALSE)</f>
        <v/>
      </c>
      <c r="AH189" s="24" t="s">
        <v>329</v>
      </c>
      <c r="AI189" s="24" t="s">
        <v>304</v>
      </c>
      <c r="AJ189" s="24" t="str">
        <f>VLOOKUP(G189,'Sheet 1 (2)'!$H$4:$AH$536,27,FALSE)</f>
        <v/>
      </c>
      <c r="AK189" s="24" t="str">
        <f t="shared" si="17"/>
        <v/>
      </c>
      <c r="AL189" s="27">
        <v>1</v>
      </c>
      <c r="AM189" s="27">
        <f t="shared" si="16"/>
        <v>1</v>
      </c>
    </row>
    <row r="190" spans="1:39" ht="15.75" customHeight="1">
      <c r="A190" s="24" t="s">
        <v>634</v>
      </c>
      <c r="B190" s="24" t="s">
        <v>34</v>
      </c>
      <c r="C190" s="24" t="s">
        <v>848</v>
      </c>
      <c r="D190" s="24" t="s">
        <v>57</v>
      </c>
      <c r="E190" s="24" t="s">
        <v>849</v>
      </c>
      <c r="F190" s="24" t="s">
        <v>58</v>
      </c>
      <c r="G190" s="24" t="s">
        <v>854</v>
      </c>
      <c r="H190" s="24" t="s">
        <v>855</v>
      </c>
      <c r="I190" s="24" t="s">
        <v>329</v>
      </c>
      <c r="J190" s="24" t="s">
        <v>388</v>
      </c>
      <c r="K190" s="24" t="s">
        <v>835</v>
      </c>
      <c r="L190" s="24" t="s">
        <v>304</v>
      </c>
      <c r="M190" s="24" t="str">
        <f>VLOOKUP(G190,'Sheet 1 (2)'!$H$4:$M$536,6,FALSE)</f>
        <v/>
      </c>
      <c r="N190" s="24" t="str">
        <f t="shared" si="18"/>
        <v/>
      </c>
      <c r="O190" s="24"/>
      <c r="P190" s="24" t="s">
        <v>852</v>
      </c>
      <c r="Q190" s="24" t="s">
        <v>304</v>
      </c>
      <c r="R190" s="24" t="str">
        <f>VLOOKUP(G190,'Sheet 1 (2)'!$H$4:$O$536,8,FALSE)</f>
        <v/>
      </c>
      <c r="S190" s="24" t="s">
        <v>427</v>
      </c>
      <c r="T190" s="24" t="s">
        <v>651</v>
      </c>
      <c r="U190" s="24" t="s">
        <v>304</v>
      </c>
      <c r="V190" s="24" t="str">
        <f>VLOOKUP(G190,'Sheet 1 (2)'!$H$4:$Q$536,10,FALSE)</f>
        <v/>
      </c>
      <c r="W190" s="24" t="str">
        <f t="shared" si="15"/>
        <v/>
      </c>
      <c r="X190" s="24" t="s">
        <v>838</v>
      </c>
      <c r="Y190" s="24" t="s">
        <v>304</v>
      </c>
      <c r="Z190" s="24" t="str">
        <f>VLOOKUP(G190,'Sheet 1 (2)'!$H$4:$S$536,12,FALSE)</f>
        <v/>
      </c>
      <c r="AA190" s="24" t="str">
        <f t="shared" si="19"/>
        <v/>
      </c>
      <c r="AB190" s="24" t="s">
        <v>304</v>
      </c>
      <c r="AC190" s="24" t="str">
        <f>VLOOKUP(G190,'Sheet 1 (2)'!$H$4:$AF$536,25,FALSE)</f>
        <v/>
      </c>
      <c r="AD190" s="24" t="s">
        <v>429</v>
      </c>
      <c r="AE190" s="24" t="str">
        <f t="shared" si="14"/>
        <v/>
      </c>
      <c r="AF190" s="24" t="s">
        <v>304</v>
      </c>
      <c r="AG190" s="24" t="str">
        <f>VLOOKUP(G190,'Sheet 1 (2)'!$H$4:$AG$536,26,FALSE)</f>
        <v/>
      </c>
      <c r="AH190" s="24" t="s">
        <v>329</v>
      </c>
      <c r="AI190" s="24" t="s">
        <v>304</v>
      </c>
      <c r="AJ190" s="24" t="str">
        <f>VLOOKUP(G190,'Sheet 1 (2)'!$H$4:$AH$536,27,FALSE)</f>
        <v/>
      </c>
      <c r="AK190" s="24" t="str">
        <f t="shared" si="17"/>
        <v/>
      </c>
      <c r="AL190" s="27">
        <v>1</v>
      </c>
      <c r="AM190" s="27">
        <f t="shared" si="16"/>
        <v>1</v>
      </c>
    </row>
    <row r="191" spans="1:39" ht="15.75" customHeight="1">
      <c r="A191" s="24" t="s">
        <v>634</v>
      </c>
      <c r="B191" s="24" t="s">
        <v>34</v>
      </c>
      <c r="C191" s="24" t="s">
        <v>848</v>
      </c>
      <c r="D191" s="24" t="s">
        <v>57</v>
      </c>
      <c r="E191" s="24" t="s">
        <v>849</v>
      </c>
      <c r="F191" s="24" t="s">
        <v>58</v>
      </c>
      <c r="G191" s="24" t="s">
        <v>857</v>
      </c>
      <c r="H191" s="24" t="s">
        <v>858</v>
      </c>
      <c r="I191" s="24" t="s">
        <v>329</v>
      </c>
      <c r="J191" s="24" t="s">
        <v>388</v>
      </c>
      <c r="K191" s="24" t="s">
        <v>835</v>
      </c>
      <c r="L191" s="24" t="s">
        <v>304</v>
      </c>
      <c r="M191" s="24" t="str">
        <f>VLOOKUP(G191,'Sheet 1 (2)'!$H$4:$M$536,6,FALSE)</f>
        <v/>
      </c>
      <c r="N191" s="24" t="str">
        <f t="shared" si="18"/>
        <v/>
      </c>
      <c r="O191" s="24"/>
      <c r="P191" s="24" t="s">
        <v>852</v>
      </c>
      <c r="Q191" s="24" t="s">
        <v>304</v>
      </c>
      <c r="R191" s="24" t="str">
        <f>VLOOKUP(G191,'Sheet 1 (2)'!$H$4:$O$536,8,FALSE)</f>
        <v/>
      </c>
      <c r="S191" s="24" t="s">
        <v>427</v>
      </c>
      <c r="T191" s="24" t="s">
        <v>651</v>
      </c>
      <c r="U191" s="24" t="s">
        <v>304</v>
      </c>
      <c r="V191" s="24" t="str">
        <f>VLOOKUP(G191,'Sheet 1 (2)'!$H$4:$Q$536,10,FALSE)</f>
        <v/>
      </c>
      <c r="W191" s="24" t="str">
        <f t="shared" si="15"/>
        <v/>
      </c>
      <c r="X191" s="24" t="s">
        <v>838</v>
      </c>
      <c r="Y191" s="24" t="s">
        <v>304</v>
      </c>
      <c r="Z191" s="24" t="str">
        <f>VLOOKUP(G191,'Sheet 1 (2)'!$H$4:$S$536,12,FALSE)</f>
        <v/>
      </c>
      <c r="AA191" s="24" t="str">
        <f t="shared" si="19"/>
        <v/>
      </c>
      <c r="AB191" s="24" t="s">
        <v>304</v>
      </c>
      <c r="AC191" s="24" t="str">
        <f>VLOOKUP(G191,'Sheet 1 (2)'!$H$4:$AF$536,25,FALSE)</f>
        <v/>
      </c>
      <c r="AD191" s="24" t="s">
        <v>429</v>
      </c>
      <c r="AE191" s="24" t="str">
        <f t="shared" si="14"/>
        <v/>
      </c>
      <c r="AF191" s="24" t="s">
        <v>304</v>
      </c>
      <c r="AG191" s="24" t="str">
        <f>VLOOKUP(G191,'Sheet 1 (2)'!$H$4:$AG$536,26,FALSE)</f>
        <v/>
      </c>
      <c r="AH191" s="24" t="s">
        <v>329</v>
      </c>
      <c r="AI191" s="24" t="s">
        <v>304</v>
      </c>
      <c r="AJ191" s="24" t="str">
        <f>VLOOKUP(G191,'Sheet 1 (2)'!$H$4:$AH$536,27,FALSE)</f>
        <v/>
      </c>
      <c r="AK191" s="24" t="str">
        <f t="shared" si="17"/>
        <v/>
      </c>
      <c r="AL191" s="27">
        <v>1</v>
      </c>
      <c r="AM191" s="27">
        <f t="shared" si="16"/>
        <v>1</v>
      </c>
    </row>
    <row r="192" spans="1:39" ht="15.75" customHeight="1">
      <c r="A192" s="24" t="s">
        <v>634</v>
      </c>
      <c r="B192" s="24" t="s">
        <v>34</v>
      </c>
      <c r="C192" s="24" t="s">
        <v>848</v>
      </c>
      <c r="D192" s="24" t="s">
        <v>57</v>
      </c>
      <c r="E192" s="24" t="s">
        <v>849</v>
      </c>
      <c r="F192" s="24" t="s">
        <v>58</v>
      </c>
      <c r="G192" s="24" t="s">
        <v>860</v>
      </c>
      <c r="H192" s="24" t="s">
        <v>861</v>
      </c>
      <c r="I192" s="24" t="s">
        <v>329</v>
      </c>
      <c r="J192" s="24" t="s">
        <v>388</v>
      </c>
      <c r="K192" s="24" t="s">
        <v>835</v>
      </c>
      <c r="L192" s="24" t="s">
        <v>304</v>
      </c>
      <c r="M192" s="24" t="str">
        <f>VLOOKUP(G192,'Sheet 1 (2)'!$H$4:$M$536,6,FALSE)</f>
        <v/>
      </c>
      <c r="N192" s="24" t="str">
        <f t="shared" si="18"/>
        <v/>
      </c>
      <c r="O192" s="24"/>
      <c r="P192" s="24" t="s">
        <v>852</v>
      </c>
      <c r="Q192" s="24" t="s">
        <v>304</v>
      </c>
      <c r="R192" s="24" t="str">
        <f>VLOOKUP(G192,'Sheet 1 (2)'!$H$4:$O$536,8,FALSE)</f>
        <v/>
      </c>
      <c r="S192" s="24" t="str">
        <f>IF(Q192&lt;&gt;"",Q192,R192)</f>
        <v/>
      </c>
      <c r="T192" s="24" t="s">
        <v>651</v>
      </c>
      <c r="U192" s="24" t="s">
        <v>304</v>
      </c>
      <c r="V192" s="24" t="str">
        <f>VLOOKUP(G192,'Sheet 1 (2)'!$H$4:$Q$536,10,FALSE)</f>
        <v/>
      </c>
      <c r="W192" s="24" t="str">
        <f t="shared" si="15"/>
        <v/>
      </c>
      <c r="X192" s="24" t="s">
        <v>838</v>
      </c>
      <c r="Y192" s="24" t="s">
        <v>304</v>
      </c>
      <c r="Z192" s="24" t="str">
        <f>VLOOKUP(G192,'Sheet 1 (2)'!$H$4:$S$536,12,FALSE)</f>
        <v/>
      </c>
      <c r="AA192" s="24" t="str">
        <f t="shared" si="19"/>
        <v/>
      </c>
      <c r="AB192" s="24" t="s">
        <v>304</v>
      </c>
      <c r="AC192" s="24" t="str">
        <f>VLOOKUP(G192,'Sheet 1 (2)'!$H$4:$AF$536,25,FALSE)</f>
        <v/>
      </c>
      <c r="AD192" s="24" t="s">
        <v>863</v>
      </c>
      <c r="AE192" s="24" t="str">
        <f t="shared" si="14"/>
        <v/>
      </c>
      <c r="AF192" s="24" t="s">
        <v>304</v>
      </c>
      <c r="AG192" s="24" t="str">
        <f>VLOOKUP(G192,'Sheet 1 (2)'!$H$4:$AG$536,26,FALSE)</f>
        <v/>
      </c>
      <c r="AH192" s="24" t="s">
        <v>329</v>
      </c>
      <c r="AI192" s="24" t="s">
        <v>304</v>
      </c>
      <c r="AJ192" s="24" t="str">
        <f>VLOOKUP(G192,'Sheet 1 (2)'!$H$4:$AH$536,27,FALSE)</f>
        <v/>
      </c>
      <c r="AK192" s="24" t="str">
        <f t="shared" si="17"/>
        <v/>
      </c>
      <c r="AL192" s="27">
        <v>1</v>
      </c>
      <c r="AM192" s="27">
        <f t="shared" si="16"/>
        <v>1</v>
      </c>
    </row>
    <row r="193" spans="1:39" ht="15.75" customHeight="1">
      <c r="A193" s="24" t="s">
        <v>634</v>
      </c>
      <c r="B193" s="24" t="s">
        <v>34</v>
      </c>
      <c r="C193" s="24" t="s">
        <v>848</v>
      </c>
      <c r="D193" s="24" t="s">
        <v>57</v>
      </c>
      <c r="E193" s="24" t="s">
        <v>849</v>
      </c>
      <c r="F193" s="24" t="s">
        <v>58</v>
      </c>
      <c r="G193" s="24" t="s">
        <v>864</v>
      </c>
      <c r="H193" s="24" t="s">
        <v>865</v>
      </c>
      <c r="I193" s="24" t="s">
        <v>329</v>
      </c>
      <c r="J193" s="24" t="s">
        <v>388</v>
      </c>
      <c r="K193" s="24" t="s">
        <v>835</v>
      </c>
      <c r="L193" s="24" t="s">
        <v>304</v>
      </c>
      <c r="M193" s="24" t="str">
        <f>VLOOKUP(G193,'Sheet 1 (2)'!$H$4:$M$536,6,FALSE)</f>
        <v/>
      </c>
      <c r="N193" s="24" t="str">
        <f t="shared" si="18"/>
        <v/>
      </c>
      <c r="O193" s="24"/>
      <c r="P193" s="24" t="s">
        <v>852</v>
      </c>
      <c r="Q193" s="24" t="s">
        <v>304</v>
      </c>
      <c r="R193" s="24" t="str">
        <f>VLOOKUP(G193,'Sheet 1 (2)'!$H$4:$O$536,8,FALSE)</f>
        <v/>
      </c>
      <c r="S193" s="24" t="s">
        <v>427</v>
      </c>
      <c r="T193" s="24" t="s">
        <v>651</v>
      </c>
      <c r="U193" s="24" t="s">
        <v>304</v>
      </c>
      <c r="V193" s="24" t="str">
        <f>VLOOKUP(G193,'Sheet 1 (2)'!$H$4:$Q$536,10,FALSE)</f>
        <v/>
      </c>
      <c r="W193" s="24" t="str">
        <f t="shared" si="15"/>
        <v/>
      </c>
      <c r="X193" s="24" t="s">
        <v>838</v>
      </c>
      <c r="Y193" s="24" t="s">
        <v>304</v>
      </c>
      <c r="Z193" s="24" t="str">
        <f>VLOOKUP(G193,'Sheet 1 (2)'!$H$4:$S$536,12,FALSE)</f>
        <v/>
      </c>
      <c r="AA193" s="24" t="str">
        <f t="shared" si="19"/>
        <v/>
      </c>
      <c r="AB193" s="24" t="s">
        <v>304</v>
      </c>
      <c r="AC193" s="24" t="str">
        <f>VLOOKUP(G193,'Sheet 1 (2)'!$H$4:$AF$536,25,FALSE)</f>
        <v/>
      </c>
      <c r="AD193" s="24" t="s">
        <v>863</v>
      </c>
      <c r="AE193" s="24" t="str">
        <f t="shared" si="14"/>
        <v/>
      </c>
      <c r="AF193" s="24" t="s">
        <v>304</v>
      </c>
      <c r="AG193" s="24" t="str">
        <f>VLOOKUP(G193,'Sheet 1 (2)'!$H$4:$AG$536,26,FALSE)</f>
        <v/>
      </c>
      <c r="AH193" s="24" t="s">
        <v>329</v>
      </c>
      <c r="AI193" s="24" t="s">
        <v>304</v>
      </c>
      <c r="AJ193" s="24" t="str">
        <f>VLOOKUP(G193,'Sheet 1 (2)'!$H$4:$AH$536,27,FALSE)</f>
        <v/>
      </c>
      <c r="AK193" s="24" t="str">
        <f t="shared" si="17"/>
        <v/>
      </c>
      <c r="AL193" s="27">
        <v>1</v>
      </c>
      <c r="AM193" s="27">
        <f t="shared" si="16"/>
        <v>1</v>
      </c>
    </row>
    <row r="194" spans="1:39" ht="15.75" customHeight="1">
      <c r="A194" s="24" t="s">
        <v>634</v>
      </c>
      <c r="B194" s="24" t="s">
        <v>34</v>
      </c>
      <c r="C194" s="24" t="s">
        <v>867</v>
      </c>
      <c r="D194" s="24" t="s">
        <v>59</v>
      </c>
      <c r="E194" s="24" t="s">
        <v>868</v>
      </c>
      <c r="F194" s="24" t="s">
        <v>60</v>
      </c>
      <c r="G194" s="24" t="s">
        <v>869</v>
      </c>
      <c r="H194" s="24" t="s">
        <v>870</v>
      </c>
      <c r="I194" s="24" t="s">
        <v>329</v>
      </c>
      <c r="J194" s="24" t="s">
        <v>871</v>
      </c>
      <c r="K194" s="24" t="s">
        <v>767</v>
      </c>
      <c r="L194" s="24" t="s">
        <v>304</v>
      </c>
      <c r="M194" s="24" t="str">
        <f>VLOOKUP(G194,'Sheet 1 (2)'!$H$4:$M$536,6,FALSE)</f>
        <v/>
      </c>
      <c r="N194" s="24" t="str">
        <f t="shared" si="18"/>
        <v/>
      </c>
      <c r="O194" s="24"/>
      <c r="P194" s="24" t="s">
        <v>872</v>
      </c>
      <c r="Q194" s="24" t="s">
        <v>304</v>
      </c>
      <c r="R194" s="24" t="str">
        <f>VLOOKUP(G194,'Sheet 1 (2)'!$H$4:$O$536,8,FALSE)</f>
        <v/>
      </c>
      <c r="S194" s="24" t="str">
        <f>IF(Q194&lt;&gt;"",Q194,R194)</f>
        <v/>
      </c>
      <c r="T194" s="24" t="s">
        <v>651</v>
      </c>
      <c r="U194" s="24" t="s">
        <v>304</v>
      </c>
      <c r="V194" s="24" t="str">
        <f>VLOOKUP(G194,'Sheet 1 (2)'!$H$4:$Q$536,10,FALSE)</f>
        <v/>
      </c>
      <c r="W194" s="24" t="str">
        <f t="shared" ref="W194:W257" si="20">IF(U194&lt;&gt;"",U194,V194)</f>
        <v/>
      </c>
      <c r="X194" s="24" t="s">
        <v>838</v>
      </c>
      <c r="Y194" s="24" t="s">
        <v>304</v>
      </c>
      <c r="Z194" s="24" t="str">
        <f>VLOOKUP(G194,'Sheet 1 (2)'!$H$4:$S$536,12,FALSE)</f>
        <v/>
      </c>
      <c r="AA194" s="24" t="str">
        <f t="shared" si="19"/>
        <v/>
      </c>
      <c r="AB194" s="24" t="s">
        <v>304</v>
      </c>
      <c r="AC194" s="24" t="str">
        <f>VLOOKUP(G194,'Sheet 1 (2)'!$H$4:$AF$536,25,FALSE)</f>
        <v/>
      </c>
      <c r="AD194" s="24" t="s">
        <v>873</v>
      </c>
      <c r="AE194" s="24" t="str">
        <f t="shared" si="14"/>
        <v/>
      </c>
      <c r="AF194" s="24" t="s">
        <v>304</v>
      </c>
      <c r="AG194" s="24" t="str">
        <f>VLOOKUP(G194,'Sheet 1 (2)'!$H$4:$AG$536,26,FALSE)</f>
        <v/>
      </c>
      <c r="AH194" s="24" t="s">
        <v>301</v>
      </c>
      <c r="AI194" s="24" t="s">
        <v>304</v>
      </c>
      <c r="AJ194" s="24" t="str">
        <f>VLOOKUP(G194,'Sheet 1 (2)'!$H$4:$AH$536,27,FALSE)</f>
        <v/>
      </c>
      <c r="AK194" s="24" t="s">
        <v>3219</v>
      </c>
      <c r="AL194" s="27">
        <v>1</v>
      </c>
      <c r="AM194" s="27">
        <f t="shared" ref="AM194:AM257" si="21">+IF(AH194="SI",1,0)</f>
        <v>0</v>
      </c>
    </row>
    <row r="195" spans="1:39" ht="15.75" customHeight="1">
      <c r="A195" s="24" t="s">
        <v>634</v>
      </c>
      <c r="B195" s="24" t="s">
        <v>34</v>
      </c>
      <c r="C195" s="24" t="s">
        <v>867</v>
      </c>
      <c r="D195" s="24" t="s">
        <v>59</v>
      </c>
      <c r="E195" s="24" t="s">
        <v>868</v>
      </c>
      <c r="F195" s="24" t="s">
        <v>60</v>
      </c>
      <c r="G195" s="24" t="s">
        <v>875</v>
      </c>
      <c r="H195" s="24" t="s">
        <v>876</v>
      </c>
      <c r="I195" s="24" t="s">
        <v>329</v>
      </c>
      <c r="J195" s="24" t="s">
        <v>871</v>
      </c>
      <c r="K195" s="24" t="s">
        <v>767</v>
      </c>
      <c r="L195" s="24" t="s">
        <v>304</v>
      </c>
      <c r="M195" s="24" t="str">
        <f>VLOOKUP(G195,'Sheet 1 (2)'!$H$4:$M$536,6,FALSE)</f>
        <v/>
      </c>
      <c r="N195" s="24" t="str">
        <f t="shared" si="18"/>
        <v/>
      </c>
      <c r="O195" s="24"/>
      <c r="P195" s="24" t="s">
        <v>877</v>
      </c>
      <c r="Q195" s="24" t="s">
        <v>304</v>
      </c>
      <c r="R195" s="24" t="str">
        <f>VLOOKUP(G195,'Sheet 1 (2)'!$H$4:$O$536,8,FALSE)</f>
        <v/>
      </c>
      <c r="S195" s="24" t="str">
        <f>IF(Q195&lt;&gt;"",Q195,R195)</f>
        <v/>
      </c>
      <c r="T195" s="24" t="s">
        <v>651</v>
      </c>
      <c r="U195" s="24" t="s">
        <v>304</v>
      </c>
      <c r="V195" s="24" t="str">
        <f>VLOOKUP(G195,'Sheet 1 (2)'!$H$4:$Q$536,10,FALSE)</f>
        <v/>
      </c>
      <c r="W195" s="24" t="str">
        <f t="shared" si="20"/>
        <v/>
      </c>
      <c r="X195" s="24" t="s">
        <v>838</v>
      </c>
      <c r="Y195" s="24" t="s">
        <v>304</v>
      </c>
      <c r="Z195" s="24" t="str">
        <f>VLOOKUP(G195,'Sheet 1 (2)'!$H$4:$S$536,12,FALSE)</f>
        <v/>
      </c>
      <c r="AA195" s="24" t="str">
        <f t="shared" si="19"/>
        <v/>
      </c>
      <c r="AB195" s="24" t="s">
        <v>304</v>
      </c>
      <c r="AC195" s="24" t="str">
        <f>VLOOKUP(G195,'Sheet 1 (2)'!$H$4:$AF$536,25,FALSE)</f>
        <v/>
      </c>
      <c r="AD195" s="24" t="s">
        <v>878</v>
      </c>
      <c r="AE195" s="24" t="str">
        <f t="shared" si="14"/>
        <v/>
      </c>
      <c r="AF195" s="24" t="s">
        <v>304</v>
      </c>
      <c r="AG195" s="24" t="str">
        <f>VLOOKUP(G195,'Sheet 1 (2)'!$H$4:$AG$536,26,FALSE)</f>
        <v/>
      </c>
      <c r="AH195" s="24" t="s">
        <v>301</v>
      </c>
      <c r="AI195" s="24" t="s">
        <v>304</v>
      </c>
      <c r="AJ195" s="24" t="str">
        <f>VLOOKUP(G195,'Sheet 1 (2)'!$H$4:$AH$536,27,FALSE)</f>
        <v/>
      </c>
      <c r="AK195" s="24" t="s">
        <v>3219</v>
      </c>
      <c r="AL195" s="27">
        <v>1</v>
      </c>
      <c r="AM195" s="27">
        <f t="shared" si="21"/>
        <v>0</v>
      </c>
    </row>
    <row r="196" spans="1:39" ht="15.75" customHeight="1">
      <c r="A196" s="24" t="s">
        <v>634</v>
      </c>
      <c r="B196" s="24" t="s">
        <v>34</v>
      </c>
      <c r="C196" s="24" t="s">
        <v>867</v>
      </c>
      <c r="D196" s="24" t="s">
        <v>59</v>
      </c>
      <c r="E196" s="24" t="s">
        <v>868</v>
      </c>
      <c r="F196" s="24" t="s">
        <v>60</v>
      </c>
      <c r="G196" s="24" t="s">
        <v>879</v>
      </c>
      <c r="H196" s="24" t="s">
        <v>880</v>
      </c>
      <c r="I196" s="24" t="s">
        <v>329</v>
      </c>
      <c r="J196" s="24" t="s">
        <v>871</v>
      </c>
      <c r="K196" s="24" t="s">
        <v>767</v>
      </c>
      <c r="L196" s="24" t="s">
        <v>304</v>
      </c>
      <c r="M196" s="24" t="str">
        <f>VLOOKUP(G196,'Sheet 1 (2)'!$H$4:$M$536,6,FALSE)</f>
        <v/>
      </c>
      <c r="N196" s="24" t="str">
        <f t="shared" si="18"/>
        <v/>
      </c>
      <c r="O196" s="24"/>
      <c r="P196" s="24" t="s">
        <v>881</v>
      </c>
      <c r="Q196" s="24" t="s">
        <v>304</v>
      </c>
      <c r="R196" s="24" t="str">
        <f>VLOOKUP(G196,'Sheet 1 (2)'!$H$4:$O$536,8,FALSE)</f>
        <v/>
      </c>
      <c r="S196" s="24" t="str">
        <f>IF(Q196&lt;&gt;"",Q196,R196)</f>
        <v/>
      </c>
      <c r="T196" s="24" t="s">
        <v>651</v>
      </c>
      <c r="U196" s="24" t="s">
        <v>304</v>
      </c>
      <c r="V196" s="24" t="str">
        <f>VLOOKUP(G196,'Sheet 1 (2)'!$H$4:$Q$536,10,FALSE)</f>
        <v/>
      </c>
      <c r="W196" s="24" t="str">
        <f t="shared" si="20"/>
        <v/>
      </c>
      <c r="X196" s="24" t="s">
        <v>838</v>
      </c>
      <c r="Y196" s="24" t="s">
        <v>304</v>
      </c>
      <c r="Z196" s="24" t="str">
        <f>VLOOKUP(G196,'Sheet 1 (2)'!$H$4:$S$536,12,FALSE)</f>
        <v/>
      </c>
      <c r="AA196" s="24" t="str">
        <f t="shared" si="19"/>
        <v/>
      </c>
      <c r="AB196" s="24" t="s">
        <v>304</v>
      </c>
      <c r="AC196" s="24" t="str">
        <f>VLOOKUP(G196,'Sheet 1 (2)'!$H$4:$AF$536,25,FALSE)</f>
        <v/>
      </c>
      <c r="AD196" s="24" t="s">
        <v>882</v>
      </c>
      <c r="AE196" s="24" t="str">
        <f t="shared" si="14"/>
        <v/>
      </c>
      <c r="AF196" s="24" t="s">
        <v>304</v>
      </c>
      <c r="AG196" s="24" t="str">
        <f>VLOOKUP(G196,'Sheet 1 (2)'!$H$4:$AG$536,26,FALSE)</f>
        <v/>
      </c>
      <c r="AH196" s="24" t="s">
        <v>301</v>
      </c>
      <c r="AI196" s="24" t="s">
        <v>304</v>
      </c>
      <c r="AJ196" s="24" t="str">
        <f>VLOOKUP(G196,'Sheet 1 (2)'!$H$4:$AH$536,27,FALSE)</f>
        <v/>
      </c>
      <c r="AK196" s="24" t="s">
        <v>3219</v>
      </c>
      <c r="AL196" s="27">
        <v>1</v>
      </c>
      <c r="AM196" s="27">
        <f t="shared" si="21"/>
        <v>0</v>
      </c>
    </row>
    <row r="197" spans="1:39" ht="15.75" customHeight="1">
      <c r="A197" s="24" t="s">
        <v>634</v>
      </c>
      <c r="B197" s="24" t="s">
        <v>34</v>
      </c>
      <c r="C197" s="24" t="s">
        <v>883</v>
      </c>
      <c r="D197" s="24" t="s">
        <v>61</v>
      </c>
      <c r="E197" s="24" t="s">
        <v>884</v>
      </c>
      <c r="F197" s="24" t="s">
        <v>62</v>
      </c>
      <c r="G197" s="24" t="s">
        <v>885</v>
      </c>
      <c r="H197" s="24" t="s">
        <v>886</v>
      </c>
      <c r="I197" s="24" t="s">
        <v>329</v>
      </c>
      <c r="J197" s="24" t="s">
        <v>887</v>
      </c>
      <c r="K197" s="24" t="s">
        <v>888</v>
      </c>
      <c r="L197" s="24" t="s">
        <v>304</v>
      </c>
      <c r="M197" s="24" t="str">
        <f>VLOOKUP(G197,'Sheet 1 (2)'!$H$4:$M$536,6,FALSE)</f>
        <v/>
      </c>
      <c r="N197" s="24" t="str">
        <f t="shared" si="18"/>
        <v/>
      </c>
      <c r="O197" s="24"/>
      <c r="P197" s="24" t="s">
        <v>890</v>
      </c>
      <c r="Q197" s="24" t="s">
        <v>304</v>
      </c>
      <c r="R197" s="24" t="str">
        <f>VLOOKUP(G197,'Sheet 1 (2)'!$H$4:$O$536,8,FALSE)</f>
        <v/>
      </c>
      <c r="S197" s="24" t="str">
        <f>IF(Q197&lt;&gt;"",Q197,R197)</f>
        <v/>
      </c>
      <c r="T197" s="24" t="s">
        <v>651</v>
      </c>
      <c r="U197" s="24" t="s">
        <v>304</v>
      </c>
      <c r="V197" s="24" t="str">
        <f>VLOOKUP(G197,'Sheet 1 (2)'!$H$4:$Q$536,10,FALSE)</f>
        <v/>
      </c>
      <c r="W197" s="24" t="str">
        <f t="shared" si="20"/>
        <v/>
      </c>
      <c r="X197" s="24" t="s">
        <v>891</v>
      </c>
      <c r="Y197" s="24" t="s">
        <v>304</v>
      </c>
      <c r="Z197" s="24" t="str">
        <f>VLOOKUP(G197,'Sheet 1 (2)'!$H$4:$S$536,12,FALSE)</f>
        <v/>
      </c>
      <c r="AA197" s="24" t="str">
        <f t="shared" si="19"/>
        <v/>
      </c>
      <c r="AB197" s="24" t="s">
        <v>304</v>
      </c>
      <c r="AC197" s="24" t="str">
        <f>VLOOKUP(G197,'Sheet 1 (2)'!$H$4:$AF$536,25,FALSE)</f>
        <v/>
      </c>
      <c r="AD197" s="24" t="s">
        <v>418</v>
      </c>
      <c r="AE197" s="24" t="s">
        <v>892</v>
      </c>
      <c r="AF197" s="24" t="s">
        <v>304</v>
      </c>
      <c r="AG197" s="24" t="str">
        <f>VLOOKUP(G197,'Sheet 1 (2)'!$H$4:$AG$536,26,FALSE)</f>
        <v/>
      </c>
      <c r="AH197" s="24" t="s">
        <v>329</v>
      </c>
      <c r="AI197" s="24" t="s">
        <v>304</v>
      </c>
      <c r="AJ197" s="24" t="str">
        <f>VLOOKUP(G197,'Sheet 1 (2)'!$H$4:$AH$536,27,FALSE)</f>
        <v/>
      </c>
      <c r="AK197" s="24" t="str">
        <f t="shared" ref="AK197:AK246" si="22">IF(AI197&lt;&gt;"",AI197,AJ197)</f>
        <v/>
      </c>
      <c r="AL197" s="27">
        <v>1</v>
      </c>
      <c r="AM197" s="27">
        <f t="shared" si="21"/>
        <v>1</v>
      </c>
    </row>
    <row r="198" spans="1:39" ht="15.75" customHeight="1">
      <c r="A198" s="24" t="s">
        <v>634</v>
      </c>
      <c r="B198" s="24" t="s">
        <v>34</v>
      </c>
      <c r="C198" s="24" t="s">
        <v>883</v>
      </c>
      <c r="D198" s="24" t="s">
        <v>61</v>
      </c>
      <c r="E198" s="24" t="s">
        <v>884</v>
      </c>
      <c r="F198" s="24" t="s">
        <v>62</v>
      </c>
      <c r="G198" s="24" t="s">
        <v>893</v>
      </c>
      <c r="H198" s="24" t="s">
        <v>894</v>
      </c>
      <c r="I198" s="24" t="s">
        <v>329</v>
      </c>
      <c r="J198" s="24" t="s">
        <v>887</v>
      </c>
      <c r="K198" s="24" t="s">
        <v>895</v>
      </c>
      <c r="L198" s="24" t="s">
        <v>304</v>
      </c>
      <c r="M198" s="24" t="str">
        <f>VLOOKUP(G198,'Sheet 1 (2)'!$H$4:$M$536,6,FALSE)</f>
        <v/>
      </c>
      <c r="N198" s="24" t="s">
        <v>896</v>
      </c>
      <c r="O198" s="24"/>
      <c r="P198" s="24" t="s">
        <v>890</v>
      </c>
      <c r="Q198" s="24" t="s">
        <v>304</v>
      </c>
      <c r="R198" s="24" t="str">
        <f>VLOOKUP(G198,'Sheet 1 (2)'!$H$4:$O$536,8,FALSE)</f>
        <v/>
      </c>
      <c r="S198" s="24" t="s">
        <v>804</v>
      </c>
      <c r="T198" s="24" t="s">
        <v>651</v>
      </c>
      <c r="U198" s="24" t="s">
        <v>304</v>
      </c>
      <c r="V198" s="24" t="str">
        <f>VLOOKUP(G198,'Sheet 1 (2)'!$H$4:$Q$536,10,FALSE)</f>
        <v/>
      </c>
      <c r="W198" s="24" t="str">
        <f t="shared" si="20"/>
        <v/>
      </c>
      <c r="X198" s="24" t="s">
        <v>891</v>
      </c>
      <c r="Y198" s="24" t="s">
        <v>304</v>
      </c>
      <c r="Z198" s="24" t="str">
        <f>VLOOKUP(G198,'Sheet 1 (2)'!$H$4:$S$536,12,FALSE)</f>
        <v/>
      </c>
      <c r="AA198" s="24" t="str">
        <f t="shared" si="19"/>
        <v/>
      </c>
      <c r="AB198" s="24" t="s">
        <v>304</v>
      </c>
      <c r="AC198" s="24" t="str">
        <f>VLOOKUP(G198,'Sheet 1 (2)'!$H$4:$AF$536,25,FALSE)</f>
        <v/>
      </c>
      <c r="AD198" s="24" t="s">
        <v>897</v>
      </c>
      <c r="AE198" s="24" t="str">
        <f>IF(AB198&lt;&gt;"",AB198,AC198)</f>
        <v/>
      </c>
      <c r="AF198" s="24" t="s">
        <v>304</v>
      </c>
      <c r="AG198" s="24" t="str">
        <f>VLOOKUP(G198,'Sheet 1 (2)'!$H$4:$AG$536,26,FALSE)</f>
        <v/>
      </c>
      <c r="AH198" s="24" t="s">
        <v>329</v>
      </c>
      <c r="AI198" s="24" t="s">
        <v>304</v>
      </c>
      <c r="AJ198" s="24" t="str">
        <f>VLOOKUP(G198,'Sheet 1 (2)'!$H$4:$AH$536,27,FALSE)</f>
        <v/>
      </c>
      <c r="AK198" s="24" t="str">
        <f t="shared" si="22"/>
        <v/>
      </c>
      <c r="AL198" s="27">
        <v>1</v>
      </c>
      <c r="AM198" s="27">
        <f t="shared" si="21"/>
        <v>1</v>
      </c>
    </row>
    <row r="199" spans="1:39" ht="15.75" customHeight="1">
      <c r="A199" s="24" t="s">
        <v>634</v>
      </c>
      <c r="B199" s="24" t="s">
        <v>34</v>
      </c>
      <c r="C199" s="24" t="s">
        <v>883</v>
      </c>
      <c r="D199" s="24" t="s">
        <v>61</v>
      </c>
      <c r="E199" s="24" t="s">
        <v>884</v>
      </c>
      <c r="F199" s="24" t="s">
        <v>62</v>
      </c>
      <c r="G199" s="24" t="s">
        <v>898</v>
      </c>
      <c r="H199" s="24" t="s">
        <v>899</v>
      </c>
      <c r="I199" s="24" t="s">
        <v>329</v>
      </c>
      <c r="J199" s="24" t="s">
        <v>900</v>
      </c>
      <c r="K199" s="24" t="s">
        <v>901</v>
      </c>
      <c r="L199" s="24" t="s">
        <v>304</v>
      </c>
      <c r="M199" s="24" t="str">
        <f>VLOOKUP(G199,'Sheet 1 (2)'!$H$4:$M$536,6,FALSE)</f>
        <v/>
      </c>
      <c r="N199" s="24" t="str">
        <f t="shared" ref="N199:N207" si="23">IF(L199&lt;&gt;"",L199,M199)</f>
        <v/>
      </c>
      <c r="O199" s="24"/>
      <c r="P199" s="24" t="s">
        <v>890</v>
      </c>
      <c r="Q199" s="24" t="s">
        <v>304</v>
      </c>
      <c r="R199" s="24" t="str">
        <f>VLOOKUP(G199,'Sheet 1 (2)'!$H$4:$O$536,8,FALSE)</f>
        <v/>
      </c>
      <c r="S199" s="24" t="str">
        <f t="shared" ref="S199:S207" si="24">IF(Q199&lt;&gt;"",Q199,R199)</f>
        <v/>
      </c>
      <c r="T199" s="24" t="s">
        <v>651</v>
      </c>
      <c r="U199" s="24" t="s">
        <v>304</v>
      </c>
      <c r="V199" s="24" t="str">
        <f>VLOOKUP(G199,'Sheet 1 (2)'!$H$4:$Q$536,10,FALSE)</f>
        <v/>
      </c>
      <c r="W199" s="24" t="str">
        <f t="shared" si="20"/>
        <v/>
      </c>
      <c r="X199" s="24" t="s">
        <v>891</v>
      </c>
      <c r="Y199" s="24" t="s">
        <v>304</v>
      </c>
      <c r="Z199" s="24" t="str">
        <f>VLOOKUP(G199,'Sheet 1 (2)'!$H$4:$S$536,12,FALSE)</f>
        <v/>
      </c>
      <c r="AA199" s="24" t="str">
        <f t="shared" si="19"/>
        <v/>
      </c>
      <c r="AB199" s="24" t="s">
        <v>304</v>
      </c>
      <c r="AC199" s="24" t="str">
        <f>VLOOKUP(G199,'Sheet 1 (2)'!$H$4:$AF$536,25,FALSE)</f>
        <v/>
      </c>
      <c r="AD199" s="24" t="s">
        <v>334</v>
      </c>
      <c r="AE199" s="24" t="str">
        <f>IF(AB199&lt;&gt;"",AB199,AC199)</f>
        <v/>
      </c>
      <c r="AF199" s="24" t="s">
        <v>304</v>
      </c>
      <c r="AG199" s="24" t="str">
        <f>VLOOKUP(G199,'Sheet 1 (2)'!$H$4:$AG$536,26,FALSE)</f>
        <v/>
      </c>
      <c r="AH199" s="24" t="s">
        <v>329</v>
      </c>
      <c r="AI199" s="24" t="s">
        <v>304</v>
      </c>
      <c r="AJ199" s="24" t="str">
        <f>VLOOKUP(G199,'Sheet 1 (2)'!$H$4:$AH$536,27,FALSE)</f>
        <v/>
      </c>
      <c r="AK199" s="24" t="str">
        <f t="shared" si="22"/>
        <v/>
      </c>
      <c r="AL199" s="27">
        <v>1</v>
      </c>
      <c r="AM199" s="27">
        <f t="shared" si="21"/>
        <v>1</v>
      </c>
    </row>
    <row r="200" spans="1:39" ht="15.75" customHeight="1">
      <c r="A200" s="24" t="s">
        <v>634</v>
      </c>
      <c r="B200" s="24" t="s">
        <v>34</v>
      </c>
      <c r="C200" s="24" t="s">
        <v>883</v>
      </c>
      <c r="D200" s="24" t="s">
        <v>61</v>
      </c>
      <c r="E200" s="24" t="s">
        <v>884</v>
      </c>
      <c r="F200" s="24" t="s">
        <v>62</v>
      </c>
      <c r="G200" s="24" t="s">
        <v>902</v>
      </c>
      <c r="H200" s="24" t="s">
        <v>903</v>
      </c>
      <c r="I200" s="24" t="s">
        <v>329</v>
      </c>
      <c r="J200" s="24" t="s">
        <v>887</v>
      </c>
      <c r="K200" s="24" t="s">
        <v>904</v>
      </c>
      <c r="L200" s="24" t="s">
        <v>304</v>
      </c>
      <c r="M200" s="24" t="str">
        <f>VLOOKUP(G200,'Sheet 1 (2)'!$H$4:$M$536,6,FALSE)</f>
        <v/>
      </c>
      <c r="N200" s="24" t="str">
        <f t="shared" si="23"/>
        <v/>
      </c>
      <c r="O200" s="24"/>
      <c r="P200" s="24" t="s">
        <v>890</v>
      </c>
      <c r="Q200" s="24" t="s">
        <v>304</v>
      </c>
      <c r="R200" s="24" t="str">
        <f>VLOOKUP(G200,'Sheet 1 (2)'!$H$4:$O$536,8,FALSE)</f>
        <v/>
      </c>
      <c r="S200" s="24" t="str">
        <f t="shared" si="24"/>
        <v/>
      </c>
      <c r="T200" s="24" t="s">
        <v>651</v>
      </c>
      <c r="U200" s="24" t="s">
        <v>304</v>
      </c>
      <c r="V200" s="24" t="str">
        <f>VLOOKUP(G200,'Sheet 1 (2)'!$H$4:$Q$536,10,FALSE)</f>
        <v/>
      </c>
      <c r="W200" s="24" t="str">
        <f t="shared" si="20"/>
        <v/>
      </c>
      <c r="X200" s="24" t="s">
        <v>891</v>
      </c>
      <c r="Y200" s="24" t="s">
        <v>304</v>
      </c>
      <c r="Z200" s="24" t="str">
        <f>VLOOKUP(G200,'Sheet 1 (2)'!$H$4:$S$536,12,FALSE)</f>
        <v/>
      </c>
      <c r="AA200" s="24" t="str">
        <f t="shared" si="19"/>
        <v/>
      </c>
      <c r="AB200" s="24" t="s">
        <v>304</v>
      </c>
      <c r="AC200" s="24" t="str">
        <f>VLOOKUP(G200,'Sheet 1 (2)'!$H$4:$AF$536,25,FALSE)</f>
        <v/>
      </c>
      <c r="AD200" s="24" t="s">
        <v>905</v>
      </c>
      <c r="AE200" s="24" t="str">
        <f>IF(AB200&lt;&gt;"",AB200,AC200)</f>
        <v/>
      </c>
      <c r="AF200" s="24" t="s">
        <v>304</v>
      </c>
      <c r="AG200" s="24" t="str">
        <f>VLOOKUP(G200,'Sheet 1 (2)'!$H$4:$AG$536,26,FALSE)</f>
        <v/>
      </c>
      <c r="AH200" s="24" t="s">
        <v>329</v>
      </c>
      <c r="AI200" s="24" t="s">
        <v>304</v>
      </c>
      <c r="AJ200" s="24" t="str">
        <f>VLOOKUP(G200,'Sheet 1 (2)'!$H$4:$AH$536,27,FALSE)</f>
        <v/>
      </c>
      <c r="AK200" s="24" t="str">
        <f t="shared" si="22"/>
        <v/>
      </c>
      <c r="AL200" s="27">
        <v>1</v>
      </c>
      <c r="AM200" s="27">
        <f t="shared" si="21"/>
        <v>1</v>
      </c>
    </row>
    <row r="201" spans="1:39" ht="15.75" customHeight="1">
      <c r="A201" s="24" t="s">
        <v>634</v>
      </c>
      <c r="B201" s="24" t="s">
        <v>34</v>
      </c>
      <c r="C201" s="24" t="s">
        <v>883</v>
      </c>
      <c r="D201" s="24" t="s">
        <v>61</v>
      </c>
      <c r="E201" s="24" t="s">
        <v>884</v>
      </c>
      <c r="F201" s="24" t="s">
        <v>62</v>
      </c>
      <c r="G201" s="24" t="s">
        <v>906</v>
      </c>
      <c r="H201" s="24" t="s">
        <v>907</v>
      </c>
      <c r="I201" s="24" t="s">
        <v>329</v>
      </c>
      <c r="J201" s="24" t="s">
        <v>887</v>
      </c>
      <c r="K201" s="24" t="s">
        <v>908</v>
      </c>
      <c r="L201" s="24" t="s">
        <v>304</v>
      </c>
      <c r="M201" s="24" t="str">
        <f>VLOOKUP(G201,'Sheet 1 (2)'!$H$4:$M$536,6,FALSE)</f>
        <v/>
      </c>
      <c r="N201" s="24" t="str">
        <f t="shared" si="23"/>
        <v/>
      </c>
      <c r="O201" s="24"/>
      <c r="P201" s="24" t="s">
        <v>890</v>
      </c>
      <c r="Q201" s="24" t="s">
        <v>304</v>
      </c>
      <c r="R201" s="24" t="str">
        <f>VLOOKUP(G201,'Sheet 1 (2)'!$H$4:$O$536,8,FALSE)</f>
        <v/>
      </c>
      <c r="S201" s="24" t="str">
        <f t="shared" si="24"/>
        <v/>
      </c>
      <c r="T201" s="24" t="s">
        <v>651</v>
      </c>
      <c r="U201" s="24" t="s">
        <v>304</v>
      </c>
      <c r="V201" s="24" t="str">
        <f>VLOOKUP(G201,'Sheet 1 (2)'!$H$4:$Q$536,10,FALSE)</f>
        <v/>
      </c>
      <c r="W201" s="24" t="str">
        <f t="shared" si="20"/>
        <v/>
      </c>
      <c r="X201" s="24" t="s">
        <v>891</v>
      </c>
      <c r="Y201" s="24" t="s">
        <v>304</v>
      </c>
      <c r="Z201" s="24" t="str">
        <f>VLOOKUP(G201,'Sheet 1 (2)'!$H$4:$S$536,12,FALSE)</f>
        <v/>
      </c>
      <c r="AA201" s="24" t="str">
        <f t="shared" si="19"/>
        <v/>
      </c>
      <c r="AB201" s="24" t="s">
        <v>304</v>
      </c>
      <c r="AC201" s="24" t="str">
        <f>VLOOKUP(G201,'Sheet 1 (2)'!$H$4:$AF$536,25,FALSE)</f>
        <v/>
      </c>
      <c r="AD201" s="24" t="s">
        <v>418</v>
      </c>
      <c r="AE201" s="24" t="s">
        <v>910</v>
      </c>
      <c r="AF201" s="24" t="s">
        <v>304</v>
      </c>
      <c r="AG201" s="24" t="str">
        <f>VLOOKUP(G201,'Sheet 1 (2)'!$H$4:$AG$536,26,FALSE)</f>
        <v/>
      </c>
      <c r="AH201" s="24" t="s">
        <v>329</v>
      </c>
      <c r="AI201" s="24" t="s">
        <v>304</v>
      </c>
      <c r="AJ201" s="24" t="str">
        <f>VLOOKUP(G201,'Sheet 1 (2)'!$H$4:$AH$536,27,FALSE)</f>
        <v/>
      </c>
      <c r="AK201" s="24" t="str">
        <f t="shared" si="22"/>
        <v/>
      </c>
      <c r="AL201" s="27">
        <v>1</v>
      </c>
      <c r="AM201" s="27">
        <f t="shared" si="21"/>
        <v>1</v>
      </c>
    </row>
    <row r="202" spans="1:39" ht="15.75" customHeight="1">
      <c r="A202" s="24" t="s">
        <v>634</v>
      </c>
      <c r="B202" s="24" t="s">
        <v>34</v>
      </c>
      <c r="C202" s="24" t="s">
        <v>912</v>
      </c>
      <c r="D202" s="24" t="s">
        <v>63</v>
      </c>
      <c r="E202" s="24" t="s">
        <v>913</v>
      </c>
      <c r="F202" s="24" t="s">
        <v>64</v>
      </c>
      <c r="G202" s="24" t="s">
        <v>914</v>
      </c>
      <c r="H202" s="24" t="s">
        <v>915</v>
      </c>
      <c r="I202" s="24" t="s">
        <v>329</v>
      </c>
      <c r="J202" s="24" t="s">
        <v>388</v>
      </c>
      <c r="K202" s="24" t="s">
        <v>916</v>
      </c>
      <c r="L202" s="24" t="s">
        <v>304</v>
      </c>
      <c r="M202" s="24" t="str">
        <f>VLOOKUP(G202,'Sheet 1 (2)'!$H$4:$M$536,6,FALSE)</f>
        <v/>
      </c>
      <c r="N202" s="24" t="str">
        <f t="shared" si="23"/>
        <v/>
      </c>
      <c r="O202" s="24"/>
      <c r="P202" s="24" t="s">
        <v>917</v>
      </c>
      <c r="Q202" s="24" t="s">
        <v>304</v>
      </c>
      <c r="R202" s="24" t="str">
        <f>VLOOKUP(G202,'Sheet 1 (2)'!$H$4:$O$536,8,FALSE)</f>
        <v/>
      </c>
      <c r="S202" s="24" t="str">
        <f t="shared" si="24"/>
        <v/>
      </c>
      <c r="T202" s="24" t="s">
        <v>651</v>
      </c>
      <c r="U202" s="24" t="s">
        <v>304</v>
      </c>
      <c r="V202" s="24" t="str">
        <f>VLOOKUP(G202,'Sheet 1 (2)'!$H$4:$Q$536,10,FALSE)</f>
        <v/>
      </c>
      <c r="W202" s="24" t="str">
        <f t="shared" si="20"/>
        <v/>
      </c>
      <c r="X202" s="24" t="s">
        <v>918</v>
      </c>
      <c r="Y202" s="24" t="s">
        <v>304</v>
      </c>
      <c r="Z202" s="24" t="str">
        <f>VLOOKUP(G202,'Sheet 1 (2)'!$H$4:$S$536,12,FALSE)</f>
        <v/>
      </c>
      <c r="AA202" s="24" t="str">
        <f t="shared" si="19"/>
        <v/>
      </c>
      <c r="AB202" s="24" t="s">
        <v>304</v>
      </c>
      <c r="AC202" s="24" t="str">
        <f>VLOOKUP(G202,'Sheet 1 (2)'!$H$4:$AF$536,25,FALSE)</f>
        <v/>
      </c>
      <c r="AD202" s="24" t="s">
        <v>632</v>
      </c>
      <c r="AE202" s="24" t="str">
        <f t="shared" ref="AE202:AE390" si="25">IF(AB202&lt;&gt;"",AB202,AC202)</f>
        <v/>
      </c>
      <c r="AF202" s="24" t="s">
        <v>304</v>
      </c>
      <c r="AG202" s="24" t="str">
        <f>VLOOKUP(G202,'Sheet 1 (2)'!$H$4:$AG$536,26,FALSE)</f>
        <v/>
      </c>
      <c r="AH202" s="24" t="s">
        <v>329</v>
      </c>
      <c r="AI202" s="24" t="s">
        <v>304</v>
      </c>
      <c r="AJ202" s="24" t="str">
        <f>VLOOKUP(G202,'Sheet 1 (2)'!$H$4:$AH$536,27,FALSE)</f>
        <v/>
      </c>
      <c r="AK202" s="24" t="str">
        <f t="shared" si="22"/>
        <v/>
      </c>
      <c r="AL202" s="27">
        <v>1</v>
      </c>
      <c r="AM202" s="27">
        <f t="shared" si="21"/>
        <v>1</v>
      </c>
    </row>
    <row r="203" spans="1:39" ht="15.75" customHeight="1">
      <c r="A203" s="24" t="s">
        <v>634</v>
      </c>
      <c r="B203" s="24" t="s">
        <v>34</v>
      </c>
      <c r="C203" s="24" t="s">
        <v>912</v>
      </c>
      <c r="D203" s="24" t="s">
        <v>63</v>
      </c>
      <c r="E203" s="24" t="s">
        <v>913</v>
      </c>
      <c r="F203" s="24" t="s">
        <v>64</v>
      </c>
      <c r="G203" s="24" t="s">
        <v>920</v>
      </c>
      <c r="H203" s="24" t="s">
        <v>921</v>
      </c>
      <c r="I203" s="24" t="s">
        <v>329</v>
      </c>
      <c r="J203" s="24" t="s">
        <v>388</v>
      </c>
      <c r="K203" s="24" t="s">
        <v>922</v>
      </c>
      <c r="L203" s="24" t="s">
        <v>304</v>
      </c>
      <c r="M203" s="24" t="str">
        <f>VLOOKUP(G203,'Sheet 1 (2)'!$H$4:$M$536,6,FALSE)</f>
        <v/>
      </c>
      <c r="N203" s="24" t="str">
        <f t="shared" si="23"/>
        <v/>
      </c>
      <c r="O203" s="24"/>
      <c r="P203" s="24" t="s">
        <v>923</v>
      </c>
      <c r="Q203" s="24" t="s">
        <v>304</v>
      </c>
      <c r="R203" s="24" t="str">
        <f>VLOOKUP(G203,'Sheet 1 (2)'!$H$4:$O$536,8,FALSE)</f>
        <v/>
      </c>
      <c r="S203" s="24" t="str">
        <f t="shared" si="24"/>
        <v/>
      </c>
      <c r="T203" s="24" t="s">
        <v>651</v>
      </c>
      <c r="U203" s="24" t="s">
        <v>304</v>
      </c>
      <c r="V203" s="24" t="str">
        <f>VLOOKUP(G203,'Sheet 1 (2)'!$H$4:$Q$536,10,FALSE)</f>
        <v/>
      </c>
      <c r="W203" s="24" t="str">
        <f t="shared" si="20"/>
        <v/>
      </c>
      <c r="X203" s="24" t="s">
        <v>924</v>
      </c>
      <c r="Y203" s="24" t="s">
        <v>304</v>
      </c>
      <c r="Z203" s="24" t="str">
        <f>VLOOKUP(G203,'Sheet 1 (2)'!$H$4:$S$536,12,FALSE)</f>
        <v/>
      </c>
      <c r="AA203" s="24" t="str">
        <f t="shared" si="19"/>
        <v/>
      </c>
      <c r="AB203" s="24" t="s">
        <v>304</v>
      </c>
      <c r="AC203" s="24" t="str">
        <f>VLOOKUP(G203,'Sheet 1 (2)'!$H$4:$AF$536,25,FALSE)</f>
        <v/>
      </c>
      <c r="AD203" s="24" t="s">
        <v>632</v>
      </c>
      <c r="AE203" s="24" t="str">
        <f t="shared" si="25"/>
        <v/>
      </c>
      <c r="AF203" s="24" t="s">
        <v>304</v>
      </c>
      <c r="AG203" s="24" t="str">
        <f>VLOOKUP(G203,'Sheet 1 (2)'!$H$4:$AG$536,26,FALSE)</f>
        <v/>
      </c>
      <c r="AH203" s="24" t="s">
        <v>329</v>
      </c>
      <c r="AI203" s="24" t="s">
        <v>304</v>
      </c>
      <c r="AJ203" s="24" t="str">
        <f>VLOOKUP(G203,'Sheet 1 (2)'!$H$4:$AH$536,27,FALSE)</f>
        <v/>
      </c>
      <c r="AK203" s="24" t="str">
        <f t="shared" si="22"/>
        <v/>
      </c>
      <c r="AL203" s="27">
        <v>1</v>
      </c>
      <c r="AM203" s="27">
        <f t="shared" si="21"/>
        <v>1</v>
      </c>
    </row>
    <row r="204" spans="1:39" ht="15.75" customHeight="1">
      <c r="A204" s="24" t="s">
        <v>634</v>
      </c>
      <c r="B204" s="24" t="s">
        <v>34</v>
      </c>
      <c r="C204" s="24" t="s">
        <v>912</v>
      </c>
      <c r="D204" s="24" t="s">
        <v>63</v>
      </c>
      <c r="E204" s="24" t="s">
        <v>913</v>
      </c>
      <c r="F204" s="24" t="s">
        <v>64</v>
      </c>
      <c r="G204" s="24" t="s">
        <v>925</v>
      </c>
      <c r="H204" s="24" t="s">
        <v>926</v>
      </c>
      <c r="I204" s="24" t="s">
        <v>329</v>
      </c>
      <c r="J204" s="24" t="s">
        <v>388</v>
      </c>
      <c r="K204" s="24" t="s">
        <v>927</v>
      </c>
      <c r="L204" s="24" t="s">
        <v>304</v>
      </c>
      <c r="M204" s="24" t="str">
        <f>VLOOKUP(G204,'Sheet 1 (2)'!$H$4:$M$536,6,FALSE)</f>
        <v/>
      </c>
      <c r="N204" s="24" t="str">
        <f t="shared" si="23"/>
        <v/>
      </c>
      <c r="O204" s="24"/>
      <c r="P204" s="24" t="s">
        <v>928</v>
      </c>
      <c r="Q204" s="24" t="s">
        <v>304</v>
      </c>
      <c r="R204" s="24" t="str">
        <f>VLOOKUP(G204,'Sheet 1 (2)'!$H$4:$O$536,8,FALSE)</f>
        <v/>
      </c>
      <c r="S204" s="24" t="str">
        <f t="shared" si="24"/>
        <v/>
      </c>
      <c r="T204" s="24" t="s">
        <v>651</v>
      </c>
      <c r="U204" s="24" t="s">
        <v>304</v>
      </c>
      <c r="V204" s="24" t="str">
        <f>VLOOKUP(G204,'Sheet 1 (2)'!$H$4:$Q$536,10,FALSE)</f>
        <v/>
      </c>
      <c r="W204" s="24" t="str">
        <f t="shared" si="20"/>
        <v/>
      </c>
      <c r="X204" s="24" t="s">
        <v>929</v>
      </c>
      <c r="Y204" s="24" t="s">
        <v>304</v>
      </c>
      <c r="Z204" s="24" t="str">
        <f>VLOOKUP(G204,'Sheet 1 (2)'!$H$4:$S$536,12,FALSE)</f>
        <v/>
      </c>
      <c r="AA204" s="24" t="str">
        <f t="shared" si="19"/>
        <v/>
      </c>
      <c r="AB204" s="24" t="s">
        <v>304</v>
      </c>
      <c r="AC204" s="24" t="str">
        <f>VLOOKUP(G204,'Sheet 1 (2)'!$H$4:$AF$536,25,FALSE)</f>
        <v/>
      </c>
      <c r="AD204" s="24" t="s">
        <v>632</v>
      </c>
      <c r="AE204" s="24" t="str">
        <f t="shared" si="25"/>
        <v/>
      </c>
      <c r="AF204" s="24" t="s">
        <v>304</v>
      </c>
      <c r="AG204" s="24" t="str">
        <f>VLOOKUP(G204,'Sheet 1 (2)'!$H$4:$AG$536,26,FALSE)</f>
        <v/>
      </c>
      <c r="AH204" s="24" t="s">
        <v>329</v>
      </c>
      <c r="AI204" s="24" t="s">
        <v>304</v>
      </c>
      <c r="AJ204" s="24" t="str">
        <f>VLOOKUP(G204,'Sheet 1 (2)'!$H$4:$AH$536,27,FALSE)</f>
        <v/>
      </c>
      <c r="AK204" s="24" t="str">
        <f t="shared" si="22"/>
        <v/>
      </c>
      <c r="AL204" s="27">
        <v>1</v>
      </c>
      <c r="AM204" s="27">
        <f t="shared" si="21"/>
        <v>1</v>
      </c>
    </row>
    <row r="205" spans="1:39" ht="15.75" customHeight="1">
      <c r="A205" s="24" t="s">
        <v>634</v>
      </c>
      <c r="B205" s="24" t="s">
        <v>34</v>
      </c>
      <c r="C205" s="24" t="s">
        <v>912</v>
      </c>
      <c r="D205" s="24" t="s">
        <v>63</v>
      </c>
      <c r="E205" s="24" t="s">
        <v>913</v>
      </c>
      <c r="F205" s="24" t="s">
        <v>64</v>
      </c>
      <c r="G205" s="24" t="s">
        <v>930</v>
      </c>
      <c r="H205" s="24" t="s">
        <v>931</v>
      </c>
      <c r="I205" s="24" t="s">
        <v>329</v>
      </c>
      <c r="J205" s="24" t="s">
        <v>388</v>
      </c>
      <c r="K205" s="24" t="s">
        <v>932</v>
      </c>
      <c r="L205" s="24" t="s">
        <v>304</v>
      </c>
      <c r="M205" s="24" t="str">
        <f>VLOOKUP(G205,'Sheet 1 (2)'!$H$4:$M$536,6,FALSE)</f>
        <v/>
      </c>
      <c r="N205" s="24" t="str">
        <f t="shared" si="23"/>
        <v/>
      </c>
      <c r="O205" s="24"/>
      <c r="P205" s="24" t="s">
        <v>933</v>
      </c>
      <c r="Q205" s="24" t="s">
        <v>304</v>
      </c>
      <c r="R205" s="24" t="str">
        <f>VLOOKUP(G205,'Sheet 1 (2)'!$H$4:$O$536,8,FALSE)</f>
        <v/>
      </c>
      <c r="S205" s="24" t="str">
        <f t="shared" si="24"/>
        <v/>
      </c>
      <c r="T205" s="24" t="s">
        <v>651</v>
      </c>
      <c r="U205" s="24" t="s">
        <v>304</v>
      </c>
      <c r="V205" s="24" t="str">
        <f>VLOOKUP(G205,'Sheet 1 (2)'!$H$4:$Q$536,10,FALSE)</f>
        <v/>
      </c>
      <c r="W205" s="24" t="str">
        <f t="shared" si="20"/>
        <v/>
      </c>
      <c r="X205" s="24" t="s">
        <v>934</v>
      </c>
      <c r="Y205" s="24" t="s">
        <v>304</v>
      </c>
      <c r="Z205" s="24" t="str">
        <f>VLOOKUP(G205,'Sheet 1 (2)'!$H$4:$S$536,12,FALSE)</f>
        <v/>
      </c>
      <c r="AA205" s="24" t="str">
        <f t="shared" si="19"/>
        <v/>
      </c>
      <c r="AB205" s="24" t="s">
        <v>304</v>
      </c>
      <c r="AC205" s="24" t="str">
        <f>VLOOKUP(G205,'Sheet 1 (2)'!$H$4:$AF$536,25,FALSE)</f>
        <v/>
      </c>
      <c r="AD205" s="24" t="s">
        <v>632</v>
      </c>
      <c r="AE205" s="24" t="str">
        <f t="shared" si="25"/>
        <v/>
      </c>
      <c r="AF205" s="24" t="s">
        <v>304</v>
      </c>
      <c r="AG205" s="24" t="str">
        <f>VLOOKUP(G205,'Sheet 1 (2)'!$H$4:$AG$536,26,FALSE)</f>
        <v/>
      </c>
      <c r="AH205" s="24" t="s">
        <v>329</v>
      </c>
      <c r="AI205" s="24" t="s">
        <v>304</v>
      </c>
      <c r="AJ205" s="24" t="str">
        <f>VLOOKUP(G205,'Sheet 1 (2)'!$H$4:$AH$536,27,FALSE)</f>
        <v/>
      </c>
      <c r="AK205" s="24" t="str">
        <f t="shared" si="22"/>
        <v/>
      </c>
      <c r="AL205" s="27">
        <v>1</v>
      </c>
      <c r="AM205" s="27">
        <f t="shared" si="21"/>
        <v>1</v>
      </c>
    </row>
    <row r="206" spans="1:39" ht="15.75" customHeight="1">
      <c r="A206" s="24" t="s">
        <v>634</v>
      </c>
      <c r="B206" s="24" t="s">
        <v>34</v>
      </c>
      <c r="C206" s="24" t="s">
        <v>912</v>
      </c>
      <c r="D206" s="24" t="s">
        <v>63</v>
      </c>
      <c r="E206" s="24" t="s">
        <v>913</v>
      </c>
      <c r="F206" s="24" t="s">
        <v>64</v>
      </c>
      <c r="G206" s="24" t="s">
        <v>935</v>
      </c>
      <c r="H206" s="24" t="s">
        <v>936</v>
      </c>
      <c r="I206" s="24" t="s">
        <v>329</v>
      </c>
      <c r="J206" s="24" t="s">
        <v>388</v>
      </c>
      <c r="K206" s="24" t="s">
        <v>937</v>
      </c>
      <c r="L206" s="24" t="s">
        <v>304</v>
      </c>
      <c r="M206" s="24" t="str">
        <f>VLOOKUP(G206,'Sheet 1 (2)'!$H$4:$M$536,6,FALSE)</f>
        <v/>
      </c>
      <c r="N206" s="24" t="str">
        <f t="shared" si="23"/>
        <v/>
      </c>
      <c r="O206" s="24"/>
      <c r="P206" s="24" t="s">
        <v>933</v>
      </c>
      <c r="Q206" s="24" t="s">
        <v>304</v>
      </c>
      <c r="R206" s="24" t="str">
        <f>VLOOKUP(G206,'Sheet 1 (2)'!$H$4:$O$536,8,FALSE)</f>
        <v/>
      </c>
      <c r="S206" s="24" t="str">
        <f t="shared" si="24"/>
        <v/>
      </c>
      <c r="T206" s="24" t="s">
        <v>651</v>
      </c>
      <c r="U206" s="24" t="s">
        <v>304</v>
      </c>
      <c r="V206" s="24" t="str">
        <f>VLOOKUP(G206,'Sheet 1 (2)'!$H$4:$Q$536,10,FALSE)</f>
        <v/>
      </c>
      <c r="W206" s="24" t="str">
        <f t="shared" si="20"/>
        <v/>
      </c>
      <c r="X206" s="24" t="s">
        <v>938</v>
      </c>
      <c r="Y206" s="24" t="s">
        <v>304</v>
      </c>
      <c r="Z206" s="24" t="str">
        <f>VLOOKUP(G206,'Sheet 1 (2)'!$H$4:$S$536,12,FALSE)</f>
        <v/>
      </c>
      <c r="AA206" s="24" t="str">
        <f t="shared" si="19"/>
        <v/>
      </c>
      <c r="AB206" s="24" t="s">
        <v>304</v>
      </c>
      <c r="AC206" s="24" t="str">
        <f>VLOOKUP(G206,'Sheet 1 (2)'!$H$4:$AF$536,25,FALSE)</f>
        <v/>
      </c>
      <c r="AD206" s="24" t="s">
        <v>632</v>
      </c>
      <c r="AE206" s="24" t="str">
        <f t="shared" si="25"/>
        <v/>
      </c>
      <c r="AF206" s="24" t="s">
        <v>304</v>
      </c>
      <c r="AG206" s="24" t="str">
        <f>VLOOKUP(G206,'Sheet 1 (2)'!$H$4:$AG$536,26,FALSE)</f>
        <v/>
      </c>
      <c r="AH206" s="24" t="s">
        <v>329</v>
      </c>
      <c r="AI206" s="24" t="s">
        <v>304</v>
      </c>
      <c r="AJ206" s="24" t="str">
        <f>VLOOKUP(G206,'Sheet 1 (2)'!$H$4:$AH$536,27,FALSE)</f>
        <v/>
      </c>
      <c r="AK206" s="24" t="str">
        <f t="shared" si="22"/>
        <v/>
      </c>
      <c r="AL206" s="27">
        <v>1</v>
      </c>
      <c r="AM206" s="27">
        <f t="shared" si="21"/>
        <v>1</v>
      </c>
    </row>
    <row r="207" spans="1:39" ht="15.75" customHeight="1">
      <c r="A207" s="24" t="s">
        <v>634</v>
      </c>
      <c r="B207" s="24" t="s">
        <v>34</v>
      </c>
      <c r="C207" s="24" t="s">
        <v>912</v>
      </c>
      <c r="D207" s="24" t="s">
        <v>63</v>
      </c>
      <c r="E207" s="24" t="s">
        <v>913</v>
      </c>
      <c r="F207" s="24" t="s">
        <v>64</v>
      </c>
      <c r="G207" s="24" t="s">
        <v>939</v>
      </c>
      <c r="H207" s="24" t="s">
        <v>940</v>
      </c>
      <c r="I207" s="24" t="s">
        <v>329</v>
      </c>
      <c r="J207" s="24" t="s">
        <v>388</v>
      </c>
      <c r="K207" s="24" t="s">
        <v>941</v>
      </c>
      <c r="L207" s="24" t="s">
        <v>304</v>
      </c>
      <c r="M207" s="24" t="str">
        <f>VLOOKUP(G207,'Sheet 1 (2)'!$H$4:$M$536,6,FALSE)</f>
        <v/>
      </c>
      <c r="N207" s="24" t="str">
        <f t="shared" si="23"/>
        <v/>
      </c>
      <c r="O207" s="24"/>
      <c r="P207" s="24" t="s">
        <v>917</v>
      </c>
      <c r="Q207" s="24" t="s">
        <v>304</v>
      </c>
      <c r="R207" s="24" t="str">
        <f>VLOOKUP(G207,'Sheet 1 (2)'!$H$4:$O$536,8,FALSE)</f>
        <v/>
      </c>
      <c r="S207" s="24" t="str">
        <f t="shared" si="24"/>
        <v/>
      </c>
      <c r="T207" s="24" t="s">
        <v>651</v>
      </c>
      <c r="U207" s="24" t="s">
        <v>304</v>
      </c>
      <c r="V207" s="24" t="str">
        <f>VLOOKUP(G207,'Sheet 1 (2)'!$H$4:$Q$536,10,FALSE)</f>
        <v/>
      </c>
      <c r="W207" s="24" t="str">
        <f t="shared" si="20"/>
        <v/>
      </c>
      <c r="X207" s="24" t="s">
        <v>942</v>
      </c>
      <c r="Y207" s="24" t="s">
        <v>304</v>
      </c>
      <c r="Z207" s="24" t="str">
        <f>VLOOKUP(G207,'Sheet 1 (2)'!$H$4:$S$536,12,FALSE)</f>
        <v/>
      </c>
      <c r="AA207" s="24" t="str">
        <f t="shared" si="19"/>
        <v/>
      </c>
      <c r="AB207" s="24" t="s">
        <v>304</v>
      </c>
      <c r="AC207" s="24" t="str">
        <f>VLOOKUP(G207,'Sheet 1 (2)'!$H$4:$AF$536,25,FALSE)</f>
        <v/>
      </c>
      <c r="AD207" s="24" t="s">
        <v>632</v>
      </c>
      <c r="AE207" s="24" t="str">
        <f t="shared" si="25"/>
        <v/>
      </c>
      <c r="AF207" s="24" t="s">
        <v>304</v>
      </c>
      <c r="AG207" s="24" t="str">
        <f>VLOOKUP(G207,'Sheet 1 (2)'!$H$4:$AG$536,26,FALSE)</f>
        <v/>
      </c>
      <c r="AH207" s="24" t="s">
        <v>329</v>
      </c>
      <c r="AI207" s="24" t="s">
        <v>304</v>
      </c>
      <c r="AJ207" s="24" t="str">
        <f>VLOOKUP(G207,'Sheet 1 (2)'!$H$4:$AH$536,27,FALSE)</f>
        <v/>
      </c>
      <c r="AK207" s="24" t="str">
        <f t="shared" si="22"/>
        <v/>
      </c>
      <c r="AL207" s="27">
        <v>1</v>
      </c>
      <c r="AM207" s="27">
        <f t="shared" si="21"/>
        <v>1</v>
      </c>
    </row>
    <row r="208" spans="1:39" ht="15.75" customHeight="1">
      <c r="A208" s="24" t="s">
        <v>634</v>
      </c>
      <c r="B208" s="24" t="s">
        <v>34</v>
      </c>
      <c r="C208" s="24" t="s">
        <v>912</v>
      </c>
      <c r="D208" s="24" t="s">
        <v>63</v>
      </c>
      <c r="E208" s="24" t="s">
        <v>913</v>
      </c>
      <c r="F208" s="24" t="s">
        <v>64</v>
      </c>
      <c r="G208" s="24" t="s">
        <v>943</v>
      </c>
      <c r="H208" s="24" t="s">
        <v>944</v>
      </c>
      <c r="I208" s="24" t="s">
        <v>329</v>
      </c>
      <c r="J208" s="24" t="s">
        <v>388</v>
      </c>
      <c r="K208" s="24" t="s">
        <v>945</v>
      </c>
      <c r="L208" s="24" t="s">
        <v>304</v>
      </c>
      <c r="M208" s="24" t="str">
        <f>VLOOKUP(G208,'Sheet 1 (2)'!$H$4:$M$536,6,FALSE)</f>
        <v/>
      </c>
      <c r="N208" s="24" t="s">
        <v>946</v>
      </c>
      <c r="O208" s="24"/>
      <c r="P208" s="24" t="s">
        <v>917</v>
      </c>
      <c r="Q208" s="24" t="s">
        <v>304</v>
      </c>
      <c r="R208" s="24" t="str">
        <f>VLOOKUP(G208,'Sheet 1 (2)'!$H$4:$O$536,8,FALSE)</f>
        <v/>
      </c>
      <c r="S208" s="24" t="s">
        <v>498</v>
      </c>
      <c r="T208" s="24" t="s">
        <v>651</v>
      </c>
      <c r="U208" s="24" t="s">
        <v>304</v>
      </c>
      <c r="V208" s="24" t="str">
        <f>VLOOKUP(G208,'Sheet 1 (2)'!$H$4:$Q$536,10,FALSE)</f>
        <v/>
      </c>
      <c r="W208" s="24" t="str">
        <f t="shared" si="20"/>
        <v/>
      </c>
      <c r="X208" s="24" t="s">
        <v>947</v>
      </c>
      <c r="Y208" s="24" t="s">
        <v>304</v>
      </c>
      <c r="Z208" s="24" t="str">
        <f>VLOOKUP(G208,'Sheet 1 (2)'!$H$4:$S$536,12,FALSE)</f>
        <v/>
      </c>
      <c r="AA208" s="24" t="str">
        <f t="shared" si="19"/>
        <v/>
      </c>
      <c r="AB208" s="24" t="s">
        <v>304</v>
      </c>
      <c r="AC208" s="24" t="str">
        <f>VLOOKUP(G208,'Sheet 1 (2)'!$H$4:$AF$536,25,FALSE)</f>
        <v/>
      </c>
      <c r="AD208" s="24" t="s">
        <v>632</v>
      </c>
      <c r="AE208" s="24" t="str">
        <f t="shared" si="25"/>
        <v/>
      </c>
      <c r="AF208" s="24" t="s">
        <v>304</v>
      </c>
      <c r="AG208" s="24" t="str">
        <f>VLOOKUP(G208,'Sheet 1 (2)'!$H$4:$AG$536,26,FALSE)</f>
        <v/>
      </c>
      <c r="AH208" s="24" t="s">
        <v>329</v>
      </c>
      <c r="AI208" s="24" t="s">
        <v>304</v>
      </c>
      <c r="AJ208" s="24" t="str">
        <f>VLOOKUP(G208,'Sheet 1 (2)'!$H$4:$AH$536,27,FALSE)</f>
        <v/>
      </c>
      <c r="AK208" s="24" t="str">
        <f t="shared" si="22"/>
        <v/>
      </c>
      <c r="AL208" s="27">
        <v>1</v>
      </c>
      <c r="AM208" s="27">
        <f t="shared" si="21"/>
        <v>1</v>
      </c>
    </row>
    <row r="209" spans="1:39" ht="15.75" customHeight="1">
      <c r="A209" s="24" t="s">
        <v>634</v>
      </c>
      <c r="B209" s="24" t="s">
        <v>34</v>
      </c>
      <c r="C209" s="24" t="s">
        <v>912</v>
      </c>
      <c r="D209" s="24" t="s">
        <v>63</v>
      </c>
      <c r="E209" s="24" t="s">
        <v>913</v>
      </c>
      <c r="F209" s="24" t="s">
        <v>64</v>
      </c>
      <c r="G209" s="24" t="s">
        <v>948</v>
      </c>
      <c r="H209" s="24" t="s">
        <v>949</v>
      </c>
      <c r="I209" s="24" t="s">
        <v>329</v>
      </c>
      <c r="J209" s="24" t="s">
        <v>388</v>
      </c>
      <c r="K209" s="24" t="s">
        <v>945</v>
      </c>
      <c r="L209" s="24" t="s">
        <v>304</v>
      </c>
      <c r="M209" s="24" t="str">
        <f>VLOOKUP(G209,'Sheet 1 (2)'!$H$4:$M$536,6,FALSE)</f>
        <v/>
      </c>
      <c r="N209" s="24" t="str">
        <f t="shared" ref="N209:N390" si="26">IF(L209&lt;&gt;"",L209,M209)</f>
        <v/>
      </c>
      <c r="O209" s="24"/>
      <c r="P209" s="24" t="s">
        <v>917</v>
      </c>
      <c r="Q209" s="24" t="s">
        <v>304</v>
      </c>
      <c r="R209" s="24" t="str">
        <f>VLOOKUP(G209,'Sheet 1 (2)'!$H$4:$O$536,8,FALSE)</f>
        <v/>
      </c>
      <c r="S209" s="24" t="str">
        <f t="shared" ref="S209:S226" si="27">IF(Q209&lt;&gt;"",Q209,R209)</f>
        <v/>
      </c>
      <c r="T209" s="24" t="s">
        <v>651</v>
      </c>
      <c r="U209" s="24" t="s">
        <v>304</v>
      </c>
      <c r="V209" s="24" t="str">
        <f>VLOOKUP(G209,'Sheet 1 (2)'!$H$4:$Q$536,10,FALSE)</f>
        <v/>
      </c>
      <c r="W209" s="24" t="str">
        <f t="shared" si="20"/>
        <v/>
      </c>
      <c r="X209" s="24" t="s">
        <v>950</v>
      </c>
      <c r="Y209" s="24" t="s">
        <v>304</v>
      </c>
      <c r="Z209" s="24" t="str">
        <f>VLOOKUP(G209,'Sheet 1 (2)'!$H$4:$S$536,12,FALSE)</f>
        <v/>
      </c>
      <c r="AA209" s="24" t="str">
        <f t="shared" si="19"/>
        <v/>
      </c>
      <c r="AB209" s="24" t="s">
        <v>304</v>
      </c>
      <c r="AC209" s="24" t="str">
        <f>VLOOKUP(G209,'Sheet 1 (2)'!$H$4:$AF$536,25,FALSE)</f>
        <v/>
      </c>
      <c r="AD209" s="24" t="s">
        <v>632</v>
      </c>
      <c r="AE209" s="24" t="str">
        <f t="shared" si="25"/>
        <v/>
      </c>
      <c r="AF209" s="24" t="s">
        <v>304</v>
      </c>
      <c r="AG209" s="24" t="str">
        <f>VLOOKUP(G209,'Sheet 1 (2)'!$H$4:$AG$536,26,FALSE)</f>
        <v/>
      </c>
      <c r="AH209" s="24" t="s">
        <v>329</v>
      </c>
      <c r="AI209" s="24" t="s">
        <v>304</v>
      </c>
      <c r="AJ209" s="24" t="str">
        <f>VLOOKUP(G209,'Sheet 1 (2)'!$H$4:$AH$536,27,FALSE)</f>
        <v/>
      </c>
      <c r="AK209" s="24" t="str">
        <f t="shared" si="22"/>
        <v/>
      </c>
      <c r="AL209" s="27">
        <v>1</v>
      </c>
      <c r="AM209" s="27">
        <f t="shared" si="21"/>
        <v>1</v>
      </c>
    </row>
    <row r="210" spans="1:39" ht="15.75" customHeight="1">
      <c r="A210" s="24" t="s">
        <v>634</v>
      </c>
      <c r="B210" s="24" t="s">
        <v>34</v>
      </c>
      <c r="C210" s="24" t="s">
        <v>912</v>
      </c>
      <c r="D210" s="24" t="s">
        <v>63</v>
      </c>
      <c r="E210" s="24" t="s">
        <v>913</v>
      </c>
      <c r="F210" s="24" t="s">
        <v>64</v>
      </c>
      <c r="G210" s="24" t="s">
        <v>951</v>
      </c>
      <c r="H210" s="24" t="s">
        <v>952</v>
      </c>
      <c r="I210" s="24" t="s">
        <v>329</v>
      </c>
      <c r="J210" s="24" t="s">
        <v>388</v>
      </c>
      <c r="K210" s="24" t="s">
        <v>953</v>
      </c>
      <c r="L210" s="24" t="s">
        <v>304</v>
      </c>
      <c r="M210" s="24" t="str">
        <f>VLOOKUP(G210,'Sheet 1 (2)'!$H$4:$M$536,6,FALSE)</f>
        <v/>
      </c>
      <c r="N210" s="24" t="str">
        <f t="shared" si="26"/>
        <v/>
      </c>
      <c r="O210" s="24"/>
      <c r="P210" s="24" t="s">
        <v>954</v>
      </c>
      <c r="Q210" s="24" t="s">
        <v>304</v>
      </c>
      <c r="R210" s="24" t="str">
        <f>VLOOKUP(G210,'Sheet 1 (2)'!$H$4:$O$536,8,FALSE)</f>
        <v/>
      </c>
      <c r="S210" s="24" t="str">
        <f t="shared" si="27"/>
        <v/>
      </c>
      <c r="T210" s="24" t="s">
        <v>651</v>
      </c>
      <c r="U210" s="24" t="s">
        <v>304</v>
      </c>
      <c r="V210" s="24" t="str">
        <f>VLOOKUP(G210,'Sheet 1 (2)'!$H$4:$Q$536,10,FALSE)</f>
        <v/>
      </c>
      <c r="W210" s="24" t="str">
        <f t="shared" si="20"/>
        <v/>
      </c>
      <c r="X210" s="24" t="s">
        <v>955</v>
      </c>
      <c r="Y210" s="24" t="s">
        <v>304</v>
      </c>
      <c r="Z210" s="24" t="str">
        <f>VLOOKUP(G210,'Sheet 1 (2)'!$H$4:$S$536,12,FALSE)</f>
        <v/>
      </c>
      <c r="AA210" s="24" t="str">
        <f t="shared" si="19"/>
        <v/>
      </c>
      <c r="AB210" s="24" t="s">
        <v>304</v>
      </c>
      <c r="AC210" s="24" t="str">
        <f>VLOOKUP(G210,'Sheet 1 (2)'!$H$4:$AF$536,25,FALSE)</f>
        <v/>
      </c>
      <c r="AD210" s="24" t="s">
        <v>429</v>
      </c>
      <c r="AE210" s="24" t="str">
        <f t="shared" si="25"/>
        <v/>
      </c>
      <c r="AF210" s="24" t="s">
        <v>304</v>
      </c>
      <c r="AG210" s="24" t="str">
        <f>VLOOKUP(G210,'Sheet 1 (2)'!$H$4:$AG$536,26,FALSE)</f>
        <v/>
      </c>
      <c r="AH210" s="24" t="s">
        <v>329</v>
      </c>
      <c r="AI210" s="24" t="s">
        <v>304</v>
      </c>
      <c r="AJ210" s="24" t="str">
        <f>VLOOKUP(G210,'Sheet 1 (2)'!$H$4:$AH$536,27,FALSE)</f>
        <v/>
      </c>
      <c r="AK210" s="24" t="str">
        <f t="shared" si="22"/>
        <v/>
      </c>
      <c r="AL210" s="27">
        <v>1</v>
      </c>
      <c r="AM210" s="27">
        <f t="shared" si="21"/>
        <v>1</v>
      </c>
    </row>
    <row r="211" spans="1:39" ht="15.75" customHeight="1">
      <c r="A211" s="24" t="s">
        <v>634</v>
      </c>
      <c r="B211" s="24" t="s">
        <v>34</v>
      </c>
      <c r="C211" s="24" t="s">
        <v>912</v>
      </c>
      <c r="D211" s="24" t="s">
        <v>63</v>
      </c>
      <c r="E211" s="24" t="s">
        <v>913</v>
      </c>
      <c r="F211" s="24" t="s">
        <v>64</v>
      </c>
      <c r="G211" s="24" t="s">
        <v>956</v>
      </c>
      <c r="H211" s="24" t="s">
        <v>957</v>
      </c>
      <c r="I211" s="24" t="s">
        <v>329</v>
      </c>
      <c r="J211" s="24" t="s">
        <v>388</v>
      </c>
      <c r="K211" s="24" t="s">
        <v>958</v>
      </c>
      <c r="L211" s="24" t="s">
        <v>304</v>
      </c>
      <c r="M211" s="24" t="str">
        <f>VLOOKUP(G211,'Sheet 1 (2)'!$H$4:$M$536,6,FALSE)</f>
        <v/>
      </c>
      <c r="N211" s="24" t="str">
        <f t="shared" si="26"/>
        <v/>
      </c>
      <c r="O211" s="24"/>
      <c r="P211" s="24" t="s">
        <v>917</v>
      </c>
      <c r="Q211" s="24" t="s">
        <v>304</v>
      </c>
      <c r="R211" s="24" t="str">
        <f>VLOOKUP(G211,'Sheet 1 (2)'!$H$4:$O$536,8,FALSE)</f>
        <v/>
      </c>
      <c r="S211" s="24" t="str">
        <f t="shared" si="27"/>
        <v/>
      </c>
      <c r="T211" s="24" t="s">
        <v>651</v>
      </c>
      <c r="U211" s="24" t="s">
        <v>304</v>
      </c>
      <c r="V211" s="24" t="str">
        <f>VLOOKUP(G211,'Sheet 1 (2)'!$H$4:$Q$536,10,FALSE)</f>
        <v/>
      </c>
      <c r="W211" s="24" t="str">
        <f t="shared" si="20"/>
        <v/>
      </c>
      <c r="X211" s="24" t="s">
        <v>959</v>
      </c>
      <c r="Y211" s="24" t="s">
        <v>304</v>
      </c>
      <c r="Z211" s="24" t="str">
        <f>VLOOKUP(G211,'Sheet 1 (2)'!$H$4:$S$536,12,FALSE)</f>
        <v/>
      </c>
      <c r="AA211" s="24" t="str">
        <f t="shared" si="19"/>
        <v/>
      </c>
      <c r="AB211" s="24" t="s">
        <v>304</v>
      </c>
      <c r="AC211" s="24" t="str">
        <f>VLOOKUP(G211,'Sheet 1 (2)'!$H$4:$AF$536,25,FALSE)</f>
        <v/>
      </c>
      <c r="AD211" s="24" t="s">
        <v>429</v>
      </c>
      <c r="AE211" s="24" t="str">
        <f t="shared" si="25"/>
        <v/>
      </c>
      <c r="AF211" s="24" t="s">
        <v>304</v>
      </c>
      <c r="AG211" s="24" t="str">
        <f>VLOOKUP(G211,'Sheet 1 (2)'!$H$4:$AG$536,26,FALSE)</f>
        <v/>
      </c>
      <c r="AH211" s="24" t="s">
        <v>329</v>
      </c>
      <c r="AI211" s="24" t="s">
        <v>304</v>
      </c>
      <c r="AJ211" s="24" t="str">
        <f>VLOOKUP(G211,'Sheet 1 (2)'!$H$4:$AH$536,27,FALSE)</f>
        <v/>
      </c>
      <c r="AK211" s="24" t="str">
        <f t="shared" si="22"/>
        <v/>
      </c>
      <c r="AL211" s="27">
        <v>1</v>
      </c>
      <c r="AM211" s="27">
        <f t="shared" si="21"/>
        <v>1</v>
      </c>
    </row>
    <row r="212" spans="1:39" ht="15.75" customHeight="1">
      <c r="A212" s="24" t="s">
        <v>634</v>
      </c>
      <c r="B212" s="24" t="s">
        <v>34</v>
      </c>
      <c r="C212" s="24" t="s">
        <v>912</v>
      </c>
      <c r="D212" s="24" t="s">
        <v>63</v>
      </c>
      <c r="E212" s="24" t="s">
        <v>913</v>
      </c>
      <c r="F212" s="24" t="s">
        <v>64</v>
      </c>
      <c r="G212" s="24" t="s">
        <v>960</v>
      </c>
      <c r="H212" s="24" t="s">
        <v>961</v>
      </c>
      <c r="I212" s="24" t="s">
        <v>329</v>
      </c>
      <c r="J212" s="24" t="s">
        <v>388</v>
      </c>
      <c r="K212" s="24" t="s">
        <v>945</v>
      </c>
      <c r="L212" s="24" t="s">
        <v>304</v>
      </c>
      <c r="M212" s="24" t="str">
        <f>VLOOKUP(G212,'Sheet 1 (2)'!$H$4:$M$536,6,FALSE)</f>
        <v/>
      </c>
      <c r="N212" s="24" t="str">
        <f t="shared" si="26"/>
        <v/>
      </c>
      <c r="O212" s="24"/>
      <c r="P212" s="24" t="s">
        <v>954</v>
      </c>
      <c r="Q212" s="24" t="s">
        <v>304</v>
      </c>
      <c r="R212" s="24" t="str">
        <f>VLOOKUP(G212,'Sheet 1 (2)'!$H$4:$O$536,8,FALSE)</f>
        <v/>
      </c>
      <c r="S212" s="24" t="str">
        <f t="shared" si="27"/>
        <v/>
      </c>
      <c r="T212" s="24" t="s">
        <v>651</v>
      </c>
      <c r="U212" s="24" t="s">
        <v>304</v>
      </c>
      <c r="V212" s="24" t="str">
        <f>VLOOKUP(G212,'Sheet 1 (2)'!$H$4:$Q$536,10,FALSE)</f>
        <v/>
      </c>
      <c r="W212" s="24" t="str">
        <f t="shared" si="20"/>
        <v/>
      </c>
      <c r="X212" s="24" t="s">
        <v>962</v>
      </c>
      <c r="Y212" s="24" t="s">
        <v>304</v>
      </c>
      <c r="Z212" s="24" t="str">
        <f>VLOOKUP(G212,'Sheet 1 (2)'!$H$4:$S$536,12,FALSE)</f>
        <v/>
      </c>
      <c r="AA212" s="24" t="str">
        <f t="shared" si="19"/>
        <v/>
      </c>
      <c r="AB212" s="24" t="s">
        <v>304</v>
      </c>
      <c r="AC212" s="24" t="str">
        <f>VLOOKUP(G212,'Sheet 1 (2)'!$H$4:$AF$536,25,FALSE)</f>
        <v/>
      </c>
      <c r="AD212" s="24" t="s">
        <v>632</v>
      </c>
      <c r="AE212" s="24" t="str">
        <f t="shared" si="25"/>
        <v/>
      </c>
      <c r="AF212" s="24" t="s">
        <v>304</v>
      </c>
      <c r="AG212" s="24" t="str">
        <f>VLOOKUP(G212,'Sheet 1 (2)'!$H$4:$AG$536,26,FALSE)</f>
        <v/>
      </c>
      <c r="AH212" s="24" t="s">
        <v>329</v>
      </c>
      <c r="AI212" s="24" t="s">
        <v>304</v>
      </c>
      <c r="AJ212" s="24" t="str">
        <f>VLOOKUP(G212,'Sheet 1 (2)'!$H$4:$AH$536,27,FALSE)</f>
        <v/>
      </c>
      <c r="AK212" s="24" t="str">
        <f t="shared" si="22"/>
        <v/>
      </c>
      <c r="AL212" s="27">
        <v>1</v>
      </c>
      <c r="AM212" s="27">
        <f t="shared" si="21"/>
        <v>1</v>
      </c>
    </row>
    <row r="213" spans="1:39" ht="15.75" customHeight="1">
      <c r="A213" s="24" t="s">
        <v>634</v>
      </c>
      <c r="B213" s="24" t="s">
        <v>34</v>
      </c>
      <c r="C213" s="24" t="s">
        <v>912</v>
      </c>
      <c r="D213" s="24" t="s">
        <v>63</v>
      </c>
      <c r="E213" s="24" t="s">
        <v>913</v>
      </c>
      <c r="F213" s="24" t="s">
        <v>64</v>
      </c>
      <c r="G213" s="24" t="s">
        <v>963</v>
      </c>
      <c r="H213" s="24" t="s">
        <v>964</v>
      </c>
      <c r="I213" s="24" t="s">
        <v>329</v>
      </c>
      <c r="J213" s="24" t="s">
        <v>388</v>
      </c>
      <c r="K213" s="24" t="s">
        <v>945</v>
      </c>
      <c r="L213" s="24" t="s">
        <v>304</v>
      </c>
      <c r="M213" s="24" t="str">
        <f>VLOOKUP(G213,'Sheet 1 (2)'!$H$4:$M$536,6,FALSE)</f>
        <v/>
      </c>
      <c r="N213" s="24" t="str">
        <f t="shared" si="26"/>
        <v/>
      </c>
      <c r="O213" s="24"/>
      <c r="P213" s="24" t="s">
        <v>954</v>
      </c>
      <c r="Q213" s="24" t="s">
        <v>304</v>
      </c>
      <c r="R213" s="24" t="str">
        <f>VLOOKUP(G213,'Sheet 1 (2)'!$H$4:$O$536,8,FALSE)</f>
        <v/>
      </c>
      <c r="S213" s="24" t="str">
        <f t="shared" si="27"/>
        <v/>
      </c>
      <c r="T213" s="24" t="s">
        <v>651</v>
      </c>
      <c r="U213" s="24" t="s">
        <v>304</v>
      </c>
      <c r="V213" s="24" t="str">
        <f>VLOOKUP(G213,'Sheet 1 (2)'!$H$4:$Q$536,10,FALSE)</f>
        <v/>
      </c>
      <c r="W213" s="24" t="str">
        <f t="shared" si="20"/>
        <v/>
      </c>
      <c r="X213" s="24" t="s">
        <v>965</v>
      </c>
      <c r="Y213" s="24" t="s">
        <v>304</v>
      </c>
      <c r="Z213" s="24" t="str">
        <f>VLOOKUP(G213,'Sheet 1 (2)'!$H$4:$S$536,12,FALSE)</f>
        <v/>
      </c>
      <c r="AA213" s="24" t="str">
        <f t="shared" si="19"/>
        <v/>
      </c>
      <c r="AB213" s="24" t="s">
        <v>304</v>
      </c>
      <c r="AC213" s="24" t="str">
        <f>VLOOKUP(G213,'Sheet 1 (2)'!$H$4:$AF$536,25,FALSE)</f>
        <v/>
      </c>
      <c r="AD213" s="24" t="s">
        <v>429</v>
      </c>
      <c r="AE213" s="24" t="str">
        <f t="shared" si="25"/>
        <v/>
      </c>
      <c r="AF213" s="24" t="s">
        <v>304</v>
      </c>
      <c r="AG213" s="24" t="str">
        <f>VLOOKUP(G213,'Sheet 1 (2)'!$H$4:$AG$536,26,FALSE)</f>
        <v/>
      </c>
      <c r="AH213" s="24" t="s">
        <v>329</v>
      </c>
      <c r="AI213" s="24" t="s">
        <v>304</v>
      </c>
      <c r="AJ213" s="24" t="str">
        <f>VLOOKUP(G213,'Sheet 1 (2)'!$H$4:$AH$536,27,FALSE)</f>
        <v/>
      </c>
      <c r="AK213" s="24" t="str">
        <f t="shared" si="22"/>
        <v/>
      </c>
      <c r="AL213" s="27">
        <v>1</v>
      </c>
      <c r="AM213" s="27">
        <f t="shared" si="21"/>
        <v>1</v>
      </c>
    </row>
    <row r="214" spans="1:39" ht="15.75" customHeight="1">
      <c r="A214" s="24" t="s">
        <v>634</v>
      </c>
      <c r="B214" s="24" t="s">
        <v>34</v>
      </c>
      <c r="C214" s="24" t="s">
        <v>912</v>
      </c>
      <c r="D214" s="24" t="s">
        <v>63</v>
      </c>
      <c r="E214" s="24" t="s">
        <v>913</v>
      </c>
      <c r="F214" s="24" t="s">
        <v>64</v>
      </c>
      <c r="G214" s="24" t="s">
        <v>966</v>
      </c>
      <c r="H214" s="24" t="s">
        <v>967</v>
      </c>
      <c r="I214" s="24" t="s">
        <v>329</v>
      </c>
      <c r="J214" s="24" t="s">
        <v>388</v>
      </c>
      <c r="K214" s="24" t="s">
        <v>916</v>
      </c>
      <c r="L214" s="24" t="s">
        <v>304</v>
      </c>
      <c r="M214" s="24" t="str">
        <f>VLOOKUP(G214,'Sheet 1 (2)'!$H$4:$M$536,6,FALSE)</f>
        <v/>
      </c>
      <c r="N214" s="24" t="str">
        <f t="shared" si="26"/>
        <v/>
      </c>
      <c r="O214" s="24"/>
      <c r="P214" s="24" t="s">
        <v>917</v>
      </c>
      <c r="Q214" s="24" t="s">
        <v>304</v>
      </c>
      <c r="R214" s="24" t="str">
        <f>VLOOKUP(G214,'Sheet 1 (2)'!$H$4:$O$536,8,FALSE)</f>
        <v/>
      </c>
      <c r="S214" s="24" t="str">
        <f t="shared" si="27"/>
        <v/>
      </c>
      <c r="T214" s="24" t="s">
        <v>651</v>
      </c>
      <c r="U214" s="24" t="s">
        <v>304</v>
      </c>
      <c r="V214" s="24" t="str">
        <f>VLOOKUP(G214,'Sheet 1 (2)'!$H$4:$Q$536,10,FALSE)</f>
        <v/>
      </c>
      <c r="W214" s="24" t="str">
        <f t="shared" si="20"/>
        <v/>
      </c>
      <c r="X214" s="24" t="s">
        <v>968</v>
      </c>
      <c r="Y214" s="24" t="s">
        <v>304</v>
      </c>
      <c r="Z214" s="24" t="str">
        <f>VLOOKUP(G214,'Sheet 1 (2)'!$H$4:$S$536,12,FALSE)</f>
        <v/>
      </c>
      <c r="AA214" s="24" t="str">
        <f t="shared" si="19"/>
        <v/>
      </c>
      <c r="AB214" s="24" t="s">
        <v>304</v>
      </c>
      <c r="AC214" s="24" t="str">
        <f>VLOOKUP(G214,'Sheet 1 (2)'!$H$4:$AF$536,25,FALSE)</f>
        <v/>
      </c>
      <c r="AD214" s="24" t="s">
        <v>429</v>
      </c>
      <c r="AE214" s="24" t="str">
        <f t="shared" si="25"/>
        <v/>
      </c>
      <c r="AF214" s="24" t="s">
        <v>304</v>
      </c>
      <c r="AG214" s="24" t="str">
        <f>VLOOKUP(G214,'Sheet 1 (2)'!$H$4:$AG$536,26,FALSE)</f>
        <v/>
      </c>
      <c r="AH214" s="24" t="s">
        <v>329</v>
      </c>
      <c r="AI214" s="24" t="s">
        <v>304</v>
      </c>
      <c r="AJ214" s="24" t="str">
        <f>VLOOKUP(G214,'Sheet 1 (2)'!$H$4:$AH$536,27,FALSE)</f>
        <v/>
      </c>
      <c r="AK214" s="24" t="str">
        <f t="shared" si="22"/>
        <v/>
      </c>
      <c r="AL214" s="27">
        <v>1</v>
      </c>
      <c r="AM214" s="27">
        <f t="shared" si="21"/>
        <v>1</v>
      </c>
    </row>
    <row r="215" spans="1:39" ht="15.75" customHeight="1">
      <c r="A215" s="24" t="s">
        <v>634</v>
      </c>
      <c r="B215" s="24" t="s">
        <v>34</v>
      </c>
      <c r="C215" s="24" t="s">
        <v>912</v>
      </c>
      <c r="D215" s="24" t="s">
        <v>63</v>
      </c>
      <c r="E215" s="24" t="s">
        <v>913</v>
      </c>
      <c r="F215" s="24" t="s">
        <v>64</v>
      </c>
      <c r="G215" s="24" t="s">
        <v>969</v>
      </c>
      <c r="H215" s="24" t="s">
        <v>970</v>
      </c>
      <c r="I215" s="24" t="s">
        <v>329</v>
      </c>
      <c r="J215" s="24" t="s">
        <v>388</v>
      </c>
      <c r="K215" s="24" t="s">
        <v>945</v>
      </c>
      <c r="L215" s="24" t="s">
        <v>304</v>
      </c>
      <c r="M215" s="24" t="str">
        <f>VLOOKUP(G215,'Sheet 1 (2)'!$H$4:$M$536,6,FALSE)</f>
        <v/>
      </c>
      <c r="N215" s="24" t="str">
        <f t="shared" si="26"/>
        <v/>
      </c>
      <c r="O215" s="24"/>
      <c r="P215" s="24" t="s">
        <v>917</v>
      </c>
      <c r="Q215" s="24" t="s">
        <v>304</v>
      </c>
      <c r="R215" s="24" t="str">
        <f>VLOOKUP(G215,'Sheet 1 (2)'!$H$4:$O$536,8,FALSE)</f>
        <v/>
      </c>
      <c r="S215" s="24" t="str">
        <f t="shared" si="27"/>
        <v/>
      </c>
      <c r="T215" s="24" t="s">
        <v>651</v>
      </c>
      <c r="U215" s="24" t="s">
        <v>304</v>
      </c>
      <c r="V215" s="24" t="str">
        <f>VLOOKUP(G215,'Sheet 1 (2)'!$H$4:$Q$536,10,FALSE)</f>
        <v/>
      </c>
      <c r="W215" s="24" t="str">
        <f t="shared" si="20"/>
        <v/>
      </c>
      <c r="X215" s="24" t="s">
        <v>971</v>
      </c>
      <c r="Y215" s="24" t="s">
        <v>304</v>
      </c>
      <c r="Z215" s="24" t="str">
        <f>VLOOKUP(G215,'Sheet 1 (2)'!$H$4:$S$536,12,FALSE)</f>
        <v/>
      </c>
      <c r="AA215" s="24" t="str">
        <f t="shared" si="19"/>
        <v/>
      </c>
      <c r="AB215" s="24" t="s">
        <v>304</v>
      </c>
      <c r="AC215" s="24" t="str">
        <f>VLOOKUP(G215,'Sheet 1 (2)'!$H$4:$AF$536,25,FALSE)</f>
        <v/>
      </c>
      <c r="AD215" s="24" t="s">
        <v>632</v>
      </c>
      <c r="AE215" s="24" t="str">
        <f t="shared" si="25"/>
        <v/>
      </c>
      <c r="AF215" s="24" t="s">
        <v>304</v>
      </c>
      <c r="AG215" s="24" t="str">
        <f>VLOOKUP(G215,'Sheet 1 (2)'!$H$4:$AG$536,26,FALSE)</f>
        <v/>
      </c>
      <c r="AH215" s="24" t="s">
        <v>329</v>
      </c>
      <c r="AI215" s="24" t="s">
        <v>304</v>
      </c>
      <c r="AJ215" s="24" t="str">
        <f>VLOOKUP(G215,'Sheet 1 (2)'!$H$4:$AH$536,27,FALSE)</f>
        <v/>
      </c>
      <c r="AK215" s="24" t="str">
        <f t="shared" si="22"/>
        <v/>
      </c>
      <c r="AL215" s="27">
        <v>1</v>
      </c>
      <c r="AM215" s="27">
        <f t="shared" si="21"/>
        <v>1</v>
      </c>
    </row>
    <row r="216" spans="1:39" ht="15.75" customHeight="1">
      <c r="A216" s="24" t="s">
        <v>634</v>
      </c>
      <c r="B216" s="24" t="s">
        <v>34</v>
      </c>
      <c r="C216" s="24" t="s">
        <v>912</v>
      </c>
      <c r="D216" s="24" t="s">
        <v>63</v>
      </c>
      <c r="E216" s="24" t="s">
        <v>913</v>
      </c>
      <c r="F216" s="24" t="s">
        <v>64</v>
      </c>
      <c r="G216" s="24" t="s">
        <v>972</v>
      </c>
      <c r="H216" s="24" t="s">
        <v>973</v>
      </c>
      <c r="I216" s="24" t="s">
        <v>329</v>
      </c>
      <c r="J216" s="24" t="s">
        <v>388</v>
      </c>
      <c r="K216" s="24" t="s">
        <v>916</v>
      </c>
      <c r="L216" s="24" t="s">
        <v>304</v>
      </c>
      <c r="M216" s="24" t="str">
        <f>VLOOKUP(G216,'Sheet 1 (2)'!$H$4:$M$536,6,FALSE)</f>
        <v/>
      </c>
      <c r="N216" s="24" t="str">
        <f t="shared" si="26"/>
        <v/>
      </c>
      <c r="O216" s="24"/>
      <c r="P216" s="24" t="s">
        <v>917</v>
      </c>
      <c r="Q216" s="24" t="s">
        <v>304</v>
      </c>
      <c r="R216" s="24" t="str">
        <f>VLOOKUP(G216,'Sheet 1 (2)'!$H$4:$O$536,8,FALSE)</f>
        <v/>
      </c>
      <c r="S216" s="24" t="str">
        <f t="shared" si="27"/>
        <v/>
      </c>
      <c r="T216" s="24" t="s">
        <v>651</v>
      </c>
      <c r="U216" s="24" t="s">
        <v>304</v>
      </c>
      <c r="V216" s="24" t="str">
        <f>VLOOKUP(G216,'Sheet 1 (2)'!$H$4:$Q$536,10,FALSE)</f>
        <v/>
      </c>
      <c r="W216" s="24" t="str">
        <f t="shared" si="20"/>
        <v/>
      </c>
      <c r="X216" s="24" t="s">
        <v>974</v>
      </c>
      <c r="Y216" s="24" t="s">
        <v>304</v>
      </c>
      <c r="Z216" s="24" t="str">
        <f>VLOOKUP(G216,'Sheet 1 (2)'!$H$4:$S$536,12,FALSE)</f>
        <v/>
      </c>
      <c r="AA216" s="24" t="str">
        <f t="shared" si="19"/>
        <v/>
      </c>
      <c r="AB216" s="24" t="s">
        <v>304</v>
      </c>
      <c r="AC216" s="24" t="str">
        <f>VLOOKUP(G216,'Sheet 1 (2)'!$H$4:$AF$536,25,FALSE)</f>
        <v/>
      </c>
      <c r="AD216" s="24" t="s">
        <v>429</v>
      </c>
      <c r="AE216" s="24" t="str">
        <f t="shared" si="25"/>
        <v/>
      </c>
      <c r="AF216" s="24" t="s">
        <v>304</v>
      </c>
      <c r="AG216" s="24" t="str">
        <f>VLOOKUP(G216,'Sheet 1 (2)'!$H$4:$AG$536,26,FALSE)</f>
        <v/>
      </c>
      <c r="AH216" s="24" t="s">
        <v>329</v>
      </c>
      <c r="AI216" s="24" t="s">
        <v>304</v>
      </c>
      <c r="AJ216" s="24" t="str">
        <f>VLOOKUP(G216,'Sheet 1 (2)'!$H$4:$AH$536,27,FALSE)</f>
        <v/>
      </c>
      <c r="AK216" s="24" t="str">
        <f t="shared" si="22"/>
        <v/>
      </c>
      <c r="AL216" s="27">
        <v>1</v>
      </c>
      <c r="AM216" s="27">
        <f t="shared" si="21"/>
        <v>1</v>
      </c>
    </row>
    <row r="217" spans="1:39" ht="15.75" customHeight="1">
      <c r="A217" s="24" t="s">
        <v>634</v>
      </c>
      <c r="B217" s="24" t="s">
        <v>34</v>
      </c>
      <c r="C217" s="24" t="s">
        <v>912</v>
      </c>
      <c r="D217" s="24" t="s">
        <v>63</v>
      </c>
      <c r="E217" s="24" t="s">
        <v>913</v>
      </c>
      <c r="F217" s="24" t="s">
        <v>64</v>
      </c>
      <c r="G217" s="24" t="s">
        <v>975</v>
      </c>
      <c r="H217" s="24" t="s">
        <v>976</v>
      </c>
      <c r="I217" s="24" t="s">
        <v>329</v>
      </c>
      <c r="J217" s="24" t="s">
        <v>388</v>
      </c>
      <c r="K217" s="24" t="s">
        <v>916</v>
      </c>
      <c r="L217" s="24" t="s">
        <v>304</v>
      </c>
      <c r="M217" s="24" t="str">
        <f>VLOOKUP(G217,'Sheet 1 (2)'!$H$4:$M$536,6,FALSE)</f>
        <v/>
      </c>
      <c r="N217" s="24" t="str">
        <f t="shared" si="26"/>
        <v/>
      </c>
      <c r="O217" s="24"/>
      <c r="P217" s="24" t="s">
        <v>917</v>
      </c>
      <c r="Q217" s="24" t="s">
        <v>304</v>
      </c>
      <c r="R217" s="24" t="str">
        <f>VLOOKUP(G217,'Sheet 1 (2)'!$H$4:$O$536,8,FALSE)</f>
        <v/>
      </c>
      <c r="S217" s="24" t="str">
        <f t="shared" si="27"/>
        <v/>
      </c>
      <c r="T217" s="24" t="s">
        <v>651</v>
      </c>
      <c r="U217" s="24" t="s">
        <v>304</v>
      </c>
      <c r="V217" s="24" t="str">
        <f>VLOOKUP(G217,'Sheet 1 (2)'!$H$4:$Q$536,10,FALSE)</f>
        <v/>
      </c>
      <c r="W217" s="24" t="str">
        <f t="shared" si="20"/>
        <v/>
      </c>
      <c r="X217" s="24" t="s">
        <v>977</v>
      </c>
      <c r="Y217" s="24" t="s">
        <v>304</v>
      </c>
      <c r="Z217" s="24" t="str">
        <f>VLOOKUP(G217,'Sheet 1 (2)'!$H$4:$S$536,12,FALSE)</f>
        <v/>
      </c>
      <c r="AA217" s="24" t="str">
        <f t="shared" si="19"/>
        <v/>
      </c>
      <c r="AB217" s="24" t="s">
        <v>304</v>
      </c>
      <c r="AC217" s="24" t="str">
        <f>VLOOKUP(G217,'Sheet 1 (2)'!$H$4:$AF$536,25,FALSE)</f>
        <v/>
      </c>
      <c r="AD217" s="24" t="s">
        <v>429</v>
      </c>
      <c r="AE217" s="24" t="str">
        <f t="shared" si="25"/>
        <v/>
      </c>
      <c r="AF217" s="24" t="s">
        <v>304</v>
      </c>
      <c r="AG217" s="24" t="str">
        <f>VLOOKUP(G217,'Sheet 1 (2)'!$H$4:$AG$536,26,FALSE)</f>
        <v/>
      </c>
      <c r="AH217" s="24" t="s">
        <v>329</v>
      </c>
      <c r="AI217" s="24" t="s">
        <v>304</v>
      </c>
      <c r="AJ217" s="24" t="str">
        <f>VLOOKUP(G217,'Sheet 1 (2)'!$H$4:$AH$536,27,FALSE)</f>
        <v/>
      </c>
      <c r="AK217" s="24" t="str">
        <f t="shared" si="22"/>
        <v/>
      </c>
      <c r="AL217" s="27">
        <v>1</v>
      </c>
      <c r="AM217" s="27">
        <f t="shared" si="21"/>
        <v>1</v>
      </c>
    </row>
    <row r="218" spans="1:39" ht="15.75" customHeight="1">
      <c r="A218" s="24" t="s">
        <v>634</v>
      </c>
      <c r="B218" s="24" t="s">
        <v>34</v>
      </c>
      <c r="C218" s="24" t="s">
        <v>912</v>
      </c>
      <c r="D218" s="24" t="s">
        <v>63</v>
      </c>
      <c r="E218" s="24" t="s">
        <v>913</v>
      </c>
      <c r="F218" s="24" t="s">
        <v>64</v>
      </c>
      <c r="G218" s="24" t="s">
        <v>978</v>
      </c>
      <c r="H218" s="24" t="s">
        <v>979</v>
      </c>
      <c r="I218" s="24" t="s">
        <v>329</v>
      </c>
      <c r="J218" s="24" t="s">
        <v>388</v>
      </c>
      <c r="K218" s="24" t="s">
        <v>980</v>
      </c>
      <c r="L218" s="24" t="s">
        <v>304</v>
      </c>
      <c r="M218" s="24" t="str">
        <f>VLOOKUP(G218,'Sheet 1 (2)'!$H$4:$M$536,6,FALSE)</f>
        <v/>
      </c>
      <c r="N218" s="24" t="str">
        <f t="shared" si="26"/>
        <v/>
      </c>
      <c r="O218" s="24"/>
      <c r="P218" s="24" t="s">
        <v>917</v>
      </c>
      <c r="Q218" s="24" t="s">
        <v>304</v>
      </c>
      <c r="R218" s="24" t="str">
        <f>VLOOKUP(G218,'Sheet 1 (2)'!$H$4:$O$536,8,FALSE)</f>
        <v/>
      </c>
      <c r="S218" s="24" t="str">
        <f t="shared" si="27"/>
        <v/>
      </c>
      <c r="T218" s="24" t="s">
        <v>651</v>
      </c>
      <c r="U218" s="24" t="s">
        <v>304</v>
      </c>
      <c r="V218" s="24" t="str">
        <f>VLOOKUP(G218,'Sheet 1 (2)'!$H$4:$Q$536,10,FALSE)</f>
        <v/>
      </c>
      <c r="W218" s="24" t="str">
        <f t="shared" si="20"/>
        <v/>
      </c>
      <c r="X218" s="24" t="s">
        <v>981</v>
      </c>
      <c r="Y218" s="24" t="s">
        <v>304</v>
      </c>
      <c r="Z218" s="24" t="str">
        <f>VLOOKUP(G218,'Sheet 1 (2)'!$H$4:$S$536,12,FALSE)</f>
        <v/>
      </c>
      <c r="AA218" s="24" t="str">
        <f t="shared" si="19"/>
        <v/>
      </c>
      <c r="AB218" s="24" t="s">
        <v>304</v>
      </c>
      <c r="AC218" s="24" t="str">
        <f>VLOOKUP(G218,'Sheet 1 (2)'!$H$4:$AF$536,25,FALSE)</f>
        <v/>
      </c>
      <c r="AD218" s="24" t="s">
        <v>429</v>
      </c>
      <c r="AE218" s="24" t="str">
        <f t="shared" si="25"/>
        <v/>
      </c>
      <c r="AF218" s="24" t="s">
        <v>304</v>
      </c>
      <c r="AG218" s="24" t="str">
        <f>VLOOKUP(G218,'Sheet 1 (2)'!$H$4:$AG$536,26,FALSE)</f>
        <v/>
      </c>
      <c r="AH218" s="24" t="s">
        <v>329</v>
      </c>
      <c r="AI218" s="24" t="s">
        <v>304</v>
      </c>
      <c r="AJ218" s="24" t="str">
        <f>VLOOKUP(G218,'Sheet 1 (2)'!$H$4:$AH$536,27,FALSE)</f>
        <v/>
      </c>
      <c r="AK218" s="24" t="str">
        <f t="shared" si="22"/>
        <v/>
      </c>
      <c r="AL218" s="27">
        <v>1</v>
      </c>
      <c r="AM218" s="27">
        <f t="shared" si="21"/>
        <v>1</v>
      </c>
    </row>
    <row r="219" spans="1:39" ht="15.75" customHeight="1">
      <c r="A219" s="24" t="s">
        <v>634</v>
      </c>
      <c r="B219" s="24" t="s">
        <v>34</v>
      </c>
      <c r="C219" s="24" t="s">
        <v>912</v>
      </c>
      <c r="D219" s="24" t="s">
        <v>63</v>
      </c>
      <c r="E219" s="24" t="s">
        <v>913</v>
      </c>
      <c r="F219" s="24" t="s">
        <v>64</v>
      </c>
      <c r="G219" s="24" t="s">
        <v>982</v>
      </c>
      <c r="H219" s="24" t="s">
        <v>983</v>
      </c>
      <c r="I219" s="24" t="s">
        <v>329</v>
      </c>
      <c r="J219" s="24" t="s">
        <v>887</v>
      </c>
      <c r="K219" s="24" t="s">
        <v>984</v>
      </c>
      <c r="L219" s="24" t="s">
        <v>304</v>
      </c>
      <c r="M219" s="24" t="str">
        <f>VLOOKUP(G219,'Sheet 1 (2)'!$H$4:$M$536,6,FALSE)</f>
        <v/>
      </c>
      <c r="N219" s="24" t="str">
        <f t="shared" si="26"/>
        <v/>
      </c>
      <c r="O219" s="24"/>
      <c r="P219" s="24" t="s">
        <v>985</v>
      </c>
      <c r="Q219" s="24" t="s">
        <v>304</v>
      </c>
      <c r="R219" s="24" t="str">
        <f>VLOOKUP(G219,'Sheet 1 (2)'!$H$4:$O$536,8,FALSE)</f>
        <v/>
      </c>
      <c r="S219" s="24" t="str">
        <f t="shared" si="27"/>
        <v/>
      </c>
      <c r="T219" s="24" t="s">
        <v>651</v>
      </c>
      <c r="U219" s="24" t="s">
        <v>304</v>
      </c>
      <c r="V219" s="24" t="str">
        <f>VLOOKUP(G219,'Sheet 1 (2)'!$H$4:$Q$536,10,FALSE)</f>
        <v/>
      </c>
      <c r="W219" s="24" t="str">
        <f t="shared" si="20"/>
        <v/>
      </c>
      <c r="X219" s="24" t="s">
        <v>918</v>
      </c>
      <c r="Y219" s="24" t="s">
        <v>304</v>
      </c>
      <c r="Z219" s="24" t="str">
        <f>VLOOKUP(G219,'Sheet 1 (2)'!$H$4:$S$536,12,FALSE)</f>
        <v/>
      </c>
      <c r="AA219" s="24" t="str">
        <f t="shared" si="19"/>
        <v/>
      </c>
      <c r="AB219" s="24" t="s">
        <v>304</v>
      </c>
      <c r="AC219" s="24" t="str">
        <f>VLOOKUP(G219,'Sheet 1 (2)'!$H$4:$AF$536,25,FALSE)</f>
        <v/>
      </c>
      <c r="AD219" s="24" t="s">
        <v>863</v>
      </c>
      <c r="AE219" s="24" t="str">
        <f t="shared" si="25"/>
        <v/>
      </c>
      <c r="AF219" s="24" t="s">
        <v>304</v>
      </c>
      <c r="AG219" s="24" t="str">
        <f>VLOOKUP(G219,'Sheet 1 (2)'!$H$4:$AG$536,26,FALSE)</f>
        <v/>
      </c>
      <c r="AH219" s="24" t="s">
        <v>329</v>
      </c>
      <c r="AI219" s="24" t="s">
        <v>304</v>
      </c>
      <c r="AJ219" s="24" t="str">
        <f>VLOOKUP(G219,'Sheet 1 (2)'!$H$4:$AH$536,27,FALSE)</f>
        <v/>
      </c>
      <c r="AK219" s="24" t="str">
        <f t="shared" si="22"/>
        <v/>
      </c>
      <c r="AL219" s="27">
        <v>1</v>
      </c>
      <c r="AM219" s="27">
        <f t="shared" si="21"/>
        <v>1</v>
      </c>
    </row>
    <row r="220" spans="1:39" ht="15.75" customHeight="1">
      <c r="A220" s="24" t="s">
        <v>634</v>
      </c>
      <c r="B220" s="24" t="s">
        <v>34</v>
      </c>
      <c r="C220" s="24" t="s">
        <v>986</v>
      </c>
      <c r="D220" s="24" t="s">
        <v>65</v>
      </c>
      <c r="E220" s="24" t="s">
        <v>987</v>
      </c>
      <c r="F220" s="24" t="s">
        <v>66</v>
      </c>
      <c r="G220" s="24" t="s">
        <v>988</v>
      </c>
      <c r="H220" s="24" t="s">
        <v>989</v>
      </c>
      <c r="I220" s="24" t="s">
        <v>329</v>
      </c>
      <c r="J220" s="24" t="s">
        <v>388</v>
      </c>
      <c r="K220" s="24" t="s">
        <v>990</v>
      </c>
      <c r="L220" s="24" t="s">
        <v>304</v>
      </c>
      <c r="M220" s="24" t="str">
        <f>VLOOKUP(G220,'Sheet 1 (2)'!$H$4:$M$536,6,FALSE)</f>
        <v/>
      </c>
      <c r="N220" s="24" t="str">
        <f t="shared" si="26"/>
        <v/>
      </c>
      <c r="O220" s="24"/>
      <c r="P220" s="24" t="s">
        <v>991</v>
      </c>
      <c r="Q220" s="24" t="s">
        <v>304</v>
      </c>
      <c r="R220" s="24" t="str">
        <f>VLOOKUP(G220,'Sheet 1 (2)'!$H$4:$O$536,8,FALSE)</f>
        <v/>
      </c>
      <c r="S220" s="24" t="str">
        <f t="shared" si="27"/>
        <v/>
      </c>
      <c r="T220" s="24" t="s">
        <v>651</v>
      </c>
      <c r="U220" s="24" t="s">
        <v>304</v>
      </c>
      <c r="V220" s="24" t="str">
        <f>VLOOKUP(G220,'Sheet 1 (2)'!$H$4:$Q$536,10,FALSE)</f>
        <v/>
      </c>
      <c r="W220" s="24" t="str">
        <f t="shared" si="20"/>
        <v/>
      </c>
      <c r="X220" s="24" t="s">
        <v>918</v>
      </c>
      <c r="Y220" s="24" t="s">
        <v>304</v>
      </c>
      <c r="Z220" s="24" t="str">
        <f>VLOOKUP(G220,'Sheet 1 (2)'!$H$4:$S$536,12,FALSE)</f>
        <v/>
      </c>
      <c r="AA220" s="24" t="str">
        <f t="shared" si="19"/>
        <v/>
      </c>
      <c r="AB220" s="24" t="s">
        <v>304</v>
      </c>
      <c r="AC220" s="24" t="str">
        <f>VLOOKUP(G220,'Sheet 1 (2)'!$H$4:$AF$536,25,FALSE)</f>
        <v/>
      </c>
      <c r="AD220" s="24" t="s">
        <v>863</v>
      </c>
      <c r="AE220" s="24" t="str">
        <f t="shared" si="25"/>
        <v/>
      </c>
      <c r="AF220" s="24" t="s">
        <v>304</v>
      </c>
      <c r="AG220" s="24" t="str">
        <f>VLOOKUP(G220,'Sheet 1 (2)'!$H$4:$AG$536,26,FALSE)</f>
        <v/>
      </c>
      <c r="AH220" s="24" t="s">
        <v>329</v>
      </c>
      <c r="AI220" s="24" t="s">
        <v>304</v>
      </c>
      <c r="AJ220" s="24" t="str">
        <f>VLOOKUP(G220,'Sheet 1 (2)'!$H$4:$AH$536,27,FALSE)</f>
        <v/>
      </c>
      <c r="AK220" s="24" t="str">
        <f t="shared" si="22"/>
        <v/>
      </c>
      <c r="AL220" s="27">
        <v>1</v>
      </c>
      <c r="AM220" s="27">
        <f t="shared" si="21"/>
        <v>1</v>
      </c>
    </row>
    <row r="221" spans="1:39" ht="15.75" customHeight="1">
      <c r="A221" s="24" t="s">
        <v>634</v>
      </c>
      <c r="B221" s="24" t="s">
        <v>34</v>
      </c>
      <c r="C221" s="24" t="s">
        <v>986</v>
      </c>
      <c r="D221" s="24" t="s">
        <v>65</v>
      </c>
      <c r="E221" s="24" t="s">
        <v>987</v>
      </c>
      <c r="F221" s="24" t="s">
        <v>66</v>
      </c>
      <c r="G221" s="24" t="s">
        <v>994</v>
      </c>
      <c r="H221" s="24" t="s">
        <v>995</v>
      </c>
      <c r="I221" s="24" t="s">
        <v>329</v>
      </c>
      <c r="J221" s="24" t="s">
        <v>388</v>
      </c>
      <c r="K221" s="24" t="s">
        <v>996</v>
      </c>
      <c r="L221" s="24" t="s">
        <v>304</v>
      </c>
      <c r="M221" s="24" t="str">
        <f>VLOOKUP(G221,'Sheet 1 (2)'!$H$4:$M$536,6,FALSE)</f>
        <v/>
      </c>
      <c r="N221" s="24" t="str">
        <f t="shared" si="26"/>
        <v/>
      </c>
      <c r="O221" s="24"/>
      <c r="P221" s="24" t="s">
        <v>991</v>
      </c>
      <c r="Q221" s="24" t="s">
        <v>304</v>
      </c>
      <c r="R221" s="24" t="str">
        <f>VLOOKUP(G221,'Sheet 1 (2)'!$H$4:$O$536,8,FALSE)</f>
        <v/>
      </c>
      <c r="S221" s="24" t="str">
        <f t="shared" si="27"/>
        <v/>
      </c>
      <c r="T221" s="24" t="s">
        <v>651</v>
      </c>
      <c r="U221" s="24" t="s">
        <v>304</v>
      </c>
      <c r="V221" s="24" t="str">
        <f>VLOOKUP(G221,'Sheet 1 (2)'!$H$4:$Q$536,10,FALSE)</f>
        <v/>
      </c>
      <c r="W221" s="24" t="str">
        <f t="shared" si="20"/>
        <v/>
      </c>
      <c r="X221" s="24" t="s">
        <v>997</v>
      </c>
      <c r="Y221" s="24" t="s">
        <v>304</v>
      </c>
      <c r="Z221" s="24" t="str">
        <f>VLOOKUP(G221,'Sheet 1 (2)'!$H$4:$S$536,12,FALSE)</f>
        <v/>
      </c>
      <c r="AA221" s="24" t="str">
        <f t="shared" si="19"/>
        <v/>
      </c>
      <c r="AB221" s="24" t="s">
        <v>304</v>
      </c>
      <c r="AC221" s="24" t="str">
        <f>VLOOKUP(G221,'Sheet 1 (2)'!$H$4:$AF$536,25,FALSE)</f>
        <v/>
      </c>
      <c r="AD221" s="24" t="s">
        <v>863</v>
      </c>
      <c r="AE221" s="24" t="str">
        <f t="shared" si="25"/>
        <v/>
      </c>
      <c r="AF221" s="24" t="s">
        <v>304</v>
      </c>
      <c r="AG221" s="24" t="str">
        <f>VLOOKUP(G221,'Sheet 1 (2)'!$H$4:$AG$536,26,FALSE)</f>
        <v/>
      </c>
      <c r="AH221" s="24" t="s">
        <v>329</v>
      </c>
      <c r="AI221" s="24" t="s">
        <v>304</v>
      </c>
      <c r="AJ221" s="24" t="str">
        <f>VLOOKUP(G221,'Sheet 1 (2)'!$H$4:$AH$536,27,FALSE)</f>
        <v/>
      </c>
      <c r="AK221" s="24" t="str">
        <f t="shared" si="22"/>
        <v/>
      </c>
      <c r="AL221" s="27">
        <v>1</v>
      </c>
      <c r="AM221" s="27">
        <f t="shared" si="21"/>
        <v>1</v>
      </c>
    </row>
    <row r="222" spans="1:39" ht="15.75" customHeight="1">
      <c r="A222" s="24" t="s">
        <v>634</v>
      </c>
      <c r="B222" s="24" t="s">
        <v>34</v>
      </c>
      <c r="C222" s="24" t="s">
        <v>986</v>
      </c>
      <c r="D222" s="24" t="s">
        <v>65</v>
      </c>
      <c r="E222" s="24" t="s">
        <v>987</v>
      </c>
      <c r="F222" s="24" t="s">
        <v>66</v>
      </c>
      <c r="G222" s="24" t="s">
        <v>998</v>
      </c>
      <c r="H222" s="24" t="s">
        <v>999</v>
      </c>
      <c r="I222" s="24" t="s">
        <v>329</v>
      </c>
      <c r="J222" s="24" t="s">
        <v>388</v>
      </c>
      <c r="K222" s="24" t="s">
        <v>990</v>
      </c>
      <c r="L222" s="24" t="s">
        <v>304</v>
      </c>
      <c r="M222" s="24" t="str">
        <f>VLOOKUP(G222,'Sheet 1 (2)'!$H$4:$M$536,6,FALSE)</f>
        <v/>
      </c>
      <c r="N222" s="24" t="str">
        <f t="shared" si="26"/>
        <v/>
      </c>
      <c r="O222" s="24"/>
      <c r="P222" s="24" t="s">
        <v>991</v>
      </c>
      <c r="Q222" s="24" t="s">
        <v>304</v>
      </c>
      <c r="R222" s="24" t="str">
        <f>VLOOKUP(G222,'Sheet 1 (2)'!$H$4:$O$536,8,FALSE)</f>
        <v/>
      </c>
      <c r="S222" s="24" t="str">
        <f t="shared" si="27"/>
        <v/>
      </c>
      <c r="T222" s="24" t="s">
        <v>651</v>
      </c>
      <c r="U222" s="24" t="s">
        <v>304</v>
      </c>
      <c r="V222" s="24" t="str">
        <f>VLOOKUP(G222,'Sheet 1 (2)'!$H$4:$Q$536,10,FALSE)</f>
        <v/>
      </c>
      <c r="W222" s="24" t="str">
        <f t="shared" si="20"/>
        <v/>
      </c>
      <c r="X222" s="24" t="s">
        <v>1000</v>
      </c>
      <c r="Y222" s="24" t="s">
        <v>304</v>
      </c>
      <c r="Z222" s="24" t="str">
        <f>VLOOKUP(G222,'Sheet 1 (2)'!$H$4:$S$536,12,FALSE)</f>
        <v/>
      </c>
      <c r="AA222" s="24" t="str">
        <f t="shared" si="19"/>
        <v/>
      </c>
      <c r="AB222" s="24" t="s">
        <v>304</v>
      </c>
      <c r="AC222" s="24" t="str">
        <f>VLOOKUP(G222,'Sheet 1 (2)'!$H$4:$AF$536,25,FALSE)</f>
        <v/>
      </c>
      <c r="AD222" s="24" t="s">
        <v>863</v>
      </c>
      <c r="AE222" s="24" t="str">
        <f t="shared" si="25"/>
        <v/>
      </c>
      <c r="AF222" s="24" t="s">
        <v>304</v>
      </c>
      <c r="AG222" s="24" t="str">
        <f>VLOOKUP(G222,'Sheet 1 (2)'!$H$4:$AG$536,26,FALSE)</f>
        <v/>
      </c>
      <c r="AH222" s="24" t="s">
        <v>329</v>
      </c>
      <c r="AI222" s="24" t="s">
        <v>304</v>
      </c>
      <c r="AJ222" s="24" t="str">
        <f>VLOOKUP(G222,'Sheet 1 (2)'!$H$4:$AH$536,27,FALSE)</f>
        <v/>
      </c>
      <c r="AK222" s="24" t="str">
        <f t="shared" si="22"/>
        <v/>
      </c>
      <c r="AL222" s="27">
        <v>1</v>
      </c>
      <c r="AM222" s="27">
        <f t="shared" si="21"/>
        <v>1</v>
      </c>
    </row>
    <row r="223" spans="1:39" ht="15.75" customHeight="1">
      <c r="A223" s="24" t="s">
        <v>634</v>
      </c>
      <c r="B223" s="24" t="s">
        <v>34</v>
      </c>
      <c r="C223" s="24" t="s">
        <v>986</v>
      </c>
      <c r="D223" s="24" t="s">
        <v>65</v>
      </c>
      <c r="E223" s="24" t="s">
        <v>987</v>
      </c>
      <c r="F223" s="24" t="s">
        <v>66</v>
      </c>
      <c r="G223" s="24" t="s">
        <v>1001</v>
      </c>
      <c r="H223" s="24" t="s">
        <v>1002</v>
      </c>
      <c r="I223" s="24" t="s">
        <v>329</v>
      </c>
      <c r="J223" s="24" t="s">
        <v>388</v>
      </c>
      <c r="K223" s="24" t="s">
        <v>990</v>
      </c>
      <c r="L223" s="24" t="s">
        <v>304</v>
      </c>
      <c r="M223" s="24" t="str">
        <f>VLOOKUP(G223,'Sheet 1 (2)'!$H$4:$M$536,6,FALSE)</f>
        <v/>
      </c>
      <c r="N223" s="24" t="str">
        <f t="shared" si="26"/>
        <v/>
      </c>
      <c r="O223" s="24"/>
      <c r="P223" s="24" t="s">
        <v>991</v>
      </c>
      <c r="Q223" s="24" t="s">
        <v>304</v>
      </c>
      <c r="R223" s="24" t="str">
        <f>VLOOKUP(G223,'Sheet 1 (2)'!$H$4:$O$536,8,FALSE)</f>
        <v/>
      </c>
      <c r="S223" s="24" t="str">
        <f t="shared" si="27"/>
        <v/>
      </c>
      <c r="T223" s="24" t="s">
        <v>651</v>
      </c>
      <c r="U223" s="24" t="s">
        <v>304</v>
      </c>
      <c r="V223" s="24" t="str">
        <f>VLOOKUP(G223,'Sheet 1 (2)'!$H$4:$Q$536,10,FALSE)</f>
        <v/>
      </c>
      <c r="W223" s="24" t="str">
        <f t="shared" si="20"/>
        <v/>
      </c>
      <c r="X223" s="24" t="s">
        <v>1003</v>
      </c>
      <c r="Y223" s="24" t="s">
        <v>304</v>
      </c>
      <c r="Z223" s="24" t="str">
        <f>VLOOKUP(G223,'Sheet 1 (2)'!$H$4:$S$536,12,FALSE)</f>
        <v/>
      </c>
      <c r="AA223" s="24" t="str">
        <f t="shared" si="19"/>
        <v/>
      </c>
      <c r="AB223" s="24" t="s">
        <v>304</v>
      </c>
      <c r="AC223" s="24" t="str">
        <f>VLOOKUP(G223,'Sheet 1 (2)'!$H$4:$AF$536,25,FALSE)</f>
        <v/>
      </c>
      <c r="AD223" s="24" t="s">
        <v>863</v>
      </c>
      <c r="AE223" s="24" t="str">
        <f t="shared" si="25"/>
        <v/>
      </c>
      <c r="AF223" s="24" t="s">
        <v>304</v>
      </c>
      <c r="AG223" s="24" t="str">
        <f>VLOOKUP(G223,'Sheet 1 (2)'!$H$4:$AG$536,26,FALSE)</f>
        <v/>
      </c>
      <c r="AH223" s="24" t="s">
        <v>329</v>
      </c>
      <c r="AI223" s="24" t="s">
        <v>304</v>
      </c>
      <c r="AJ223" s="24" t="str">
        <f>VLOOKUP(G223,'Sheet 1 (2)'!$H$4:$AH$536,27,FALSE)</f>
        <v/>
      </c>
      <c r="AK223" s="24" t="str">
        <f t="shared" si="22"/>
        <v/>
      </c>
      <c r="AL223" s="27">
        <v>1</v>
      </c>
      <c r="AM223" s="27">
        <f t="shared" si="21"/>
        <v>1</v>
      </c>
    </row>
    <row r="224" spans="1:39" ht="15.75" customHeight="1">
      <c r="A224" s="24" t="s">
        <v>634</v>
      </c>
      <c r="B224" s="24" t="s">
        <v>34</v>
      </c>
      <c r="C224" s="24" t="s">
        <v>986</v>
      </c>
      <c r="D224" s="24" t="s">
        <v>65</v>
      </c>
      <c r="E224" s="24" t="s">
        <v>987</v>
      </c>
      <c r="F224" s="24" t="s">
        <v>66</v>
      </c>
      <c r="G224" s="24" t="s">
        <v>1004</v>
      </c>
      <c r="H224" s="24" t="s">
        <v>1005</v>
      </c>
      <c r="I224" s="24" t="s">
        <v>329</v>
      </c>
      <c r="J224" s="24" t="s">
        <v>388</v>
      </c>
      <c r="K224" s="24" t="s">
        <v>990</v>
      </c>
      <c r="L224" s="24" t="s">
        <v>304</v>
      </c>
      <c r="M224" s="24" t="str">
        <f>VLOOKUP(G224,'Sheet 1 (2)'!$H$4:$M$536,6,FALSE)</f>
        <v/>
      </c>
      <c r="N224" s="24" t="str">
        <f t="shared" si="26"/>
        <v/>
      </c>
      <c r="O224" s="24"/>
      <c r="P224" s="24" t="s">
        <v>991</v>
      </c>
      <c r="Q224" s="24" t="s">
        <v>304</v>
      </c>
      <c r="R224" s="24" t="str">
        <f>VLOOKUP(G224,'Sheet 1 (2)'!$H$4:$O$536,8,FALSE)</f>
        <v/>
      </c>
      <c r="S224" s="24" t="str">
        <f t="shared" si="27"/>
        <v/>
      </c>
      <c r="T224" s="24" t="s">
        <v>651</v>
      </c>
      <c r="U224" s="24" t="s">
        <v>304</v>
      </c>
      <c r="V224" s="24" t="str">
        <f>VLOOKUP(G224,'Sheet 1 (2)'!$H$4:$Q$536,10,FALSE)</f>
        <v/>
      </c>
      <c r="W224" s="24" t="str">
        <f t="shared" si="20"/>
        <v/>
      </c>
      <c r="X224" s="24" t="s">
        <v>1006</v>
      </c>
      <c r="Y224" s="24" t="s">
        <v>304</v>
      </c>
      <c r="Z224" s="24" t="str">
        <f>VLOOKUP(G224,'Sheet 1 (2)'!$H$4:$S$536,12,FALSE)</f>
        <v/>
      </c>
      <c r="AA224" s="24" t="str">
        <f t="shared" si="19"/>
        <v/>
      </c>
      <c r="AB224" s="24" t="s">
        <v>304</v>
      </c>
      <c r="AC224" s="24" t="str">
        <f>VLOOKUP(G224,'Sheet 1 (2)'!$H$4:$AF$536,25,FALSE)</f>
        <v/>
      </c>
      <c r="AD224" s="24" t="s">
        <v>863</v>
      </c>
      <c r="AE224" s="24" t="str">
        <f t="shared" si="25"/>
        <v/>
      </c>
      <c r="AF224" s="24" t="s">
        <v>304</v>
      </c>
      <c r="AG224" s="24" t="str">
        <f>VLOOKUP(G224,'Sheet 1 (2)'!$H$4:$AG$536,26,FALSE)</f>
        <v/>
      </c>
      <c r="AH224" s="24" t="s">
        <v>329</v>
      </c>
      <c r="AI224" s="24" t="s">
        <v>304</v>
      </c>
      <c r="AJ224" s="24" t="str">
        <f>VLOOKUP(G224,'Sheet 1 (2)'!$H$4:$AH$536,27,FALSE)</f>
        <v/>
      </c>
      <c r="AK224" s="24" t="str">
        <f t="shared" si="22"/>
        <v/>
      </c>
      <c r="AL224" s="27">
        <v>1</v>
      </c>
      <c r="AM224" s="27">
        <f t="shared" si="21"/>
        <v>1</v>
      </c>
    </row>
    <row r="225" spans="1:39" ht="15.75" customHeight="1">
      <c r="A225" s="24" t="s">
        <v>634</v>
      </c>
      <c r="B225" s="24" t="s">
        <v>34</v>
      </c>
      <c r="C225" s="24" t="s">
        <v>986</v>
      </c>
      <c r="D225" s="24" t="s">
        <v>65</v>
      </c>
      <c r="E225" s="24" t="s">
        <v>987</v>
      </c>
      <c r="F225" s="24" t="s">
        <v>66</v>
      </c>
      <c r="G225" s="24" t="s">
        <v>1007</v>
      </c>
      <c r="H225" s="24" t="s">
        <v>1008</v>
      </c>
      <c r="I225" s="24" t="s">
        <v>329</v>
      </c>
      <c r="J225" s="24" t="s">
        <v>388</v>
      </c>
      <c r="K225" s="24" t="s">
        <v>990</v>
      </c>
      <c r="L225" s="24" t="s">
        <v>304</v>
      </c>
      <c r="M225" s="24" t="str">
        <f>VLOOKUP(G225,'Sheet 1 (2)'!$H$4:$M$536,6,FALSE)</f>
        <v/>
      </c>
      <c r="N225" s="24" t="str">
        <f t="shared" si="26"/>
        <v/>
      </c>
      <c r="O225" s="24"/>
      <c r="P225" s="24" t="s">
        <v>991</v>
      </c>
      <c r="Q225" s="24" t="s">
        <v>304</v>
      </c>
      <c r="R225" s="24" t="str">
        <f>VLOOKUP(G225,'Sheet 1 (2)'!$H$4:$O$536,8,FALSE)</f>
        <v/>
      </c>
      <c r="S225" s="24" t="str">
        <f t="shared" si="27"/>
        <v/>
      </c>
      <c r="T225" s="24" t="s">
        <v>651</v>
      </c>
      <c r="U225" s="24" t="s">
        <v>304</v>
      </c>
      <c r="V225" s="24" t="str">
        <f>VLOOKUP(G225,'Sheet 1 (2)'!$H$4:$Q$536,10,FALSE)</f>
        <v/>
      </c>
      <c r="W225" s="24" t="str">
        <f t="shared" si="20"/>
        <v/>
      </c>
      <c r="X225" s="24" t="s">
        <v>1009</v>
      </c>
      <c r="Y225" s="24" t="s">
        <v>304</v>
      </c>
      <c r="Z225" s="24" t="str">
        <f>VLOOKUP(G225,'Sheet 1 (2)'!$H$4:$S$536,12,FALSE)</f>
        <v/>
      </c>
      <c r="AA225" s="24" t="str">
        <f t="shared" si="19"/>
        <v/>
      </c>
      <c r="AB225" s="24" t="s">
        <v>304</v>
      </c>
      <c r="AC225" s="24" t="str">
        <f>VLOOKUP(G225,'Sheet 1 (2)'!$H$4:$AF$536,25,FALSE)</f>
        <v/>
      </c>
      <c r="AD225" s="24" t="s">
        <v>863</v>
      </c>
      <c r="AE225" s="24" t="str">
        <f t="shared" si="25"/>
        <v/>
      </c>
      <c r="AF225" s="24" t="s">
        <v>304</v>
      </c>
      <c r="AG225" s="24" t="str">
        <f>VLOOKUP(G225,'Sheet 1 (2)'!$H$4:$AG$536,26,FALSE)</f>
        <v/>
      </c>
      <c r="AH225" s="24" t="s">
        <v>329</v>
      </c>
      <c r="AI225" s="24" t="s">
        <v>304</v>
      </c>
      <c r="AJ225" s="24" t="str">
        <f>VLOOKUP(G225,'Sheet 1 (2)'!$H$4:$AH$536,27,FALSE)</f>
        <v/>
      </c>
      <c r="AK225" s="24" t="str">
        <f t="shared" si="22"/>
        <v/>
      </c>
      <c r="AL225" s="27">
        <v>1</v>
      </c>
      <c r="AM225" s="27">
        <f t="shared" si="21"/>
        <v>1</v>
      </c>
    </row>
    <row r="226" spans="1:39" ht="15.75" customHeight="1">
      <c r="A226" s="24" t="s">
        <v>634</v>
      </c>
      <c r="B226" s="24" t="s">
        <v>34</v>
      </c>
      <c r="C226" s="24" t="s">
        <v>986</v>
      </c>
      <c r="D226" s="24" t="s">
        <v>65</v>
      </c>
      <c r="E226" s="24" t="s">
        <v>987</v>
      </c>
      <c r="F226" s="24" t="s">
        <v>66</v>
      </c>
      <c r="G226" s="24" t="s">
        <v>1010</v>
      </c>
      <c r="H226" s="24" t="s">
        <v>1011</v>
      </c>
      <c r="I226" s="24" t="s">
        <v>329</v>
      </c>
      <c r="J226" s="24" t="s">
        <v>388</v>
      </c>
      <c r="K226" s="24" t="s">
        <v>1012</v>
      </c>
      <c r="L226" s="24" t="s">
        <v>304</v>
      </c>
      <c r="M226" s="24" t="str">
        <f>VLOOKUP(G226,'Sheet 1 (2)'!$H$4:$M$536,6,FALSE)</f>
        <v/>
      </c>
      <c r="N226" s="24" t="str">
        <f t="shared" si="26"/>
        <v/>
      </c>
      <c r="O226" s="24"/>
      <c r="P226" s="24" t="s">
        <v>991</v>
      </c>
      <c r="Q226" s="24" t="s">
        <v>304</v>
      </c>
      <c r="R226" s="24" t="str">
        <f>VLOOKUP(G226,'Sheet 1 (2)'!$H$4:$O$536,8,FALSE)</f>
        <v/>
      </c>
      <c r="S226" s="24" t="str">
        <f t="shared" si="27"/>
        <v/>
      </c>
      <c r="T226" s="24" t="s">
        <v>651</v>
      </c>
      <c r="U226" s="24" t="s">
        <v>304</v>
      </c>
      <c r="V226" s="24" t="str">
        <f>VLOOKUP(G226,'Sheet 1 (2)'!$H$4:$Q$536,10,FALSE)</f>
        <v/>
      </c>
      <c r="W226" s="24" t="str">
        <f t="shared" si="20"/>
        <v/>
      </c>
      <c r="X226" s="24" t="s">
        <v>1013</v>
      </c>
      <c r="Y226" s="24" t="s">
        <v>304</v>
      </c>
      <c r="Z226" s="24" t="str">
        <f>VLOOKUP(G226,'Sheet 1 (2)'!$H$4:$S$536,12,FALSE)</f>
        <v/>
      </c>
      <c r="AA226" s="24" t="str">
        <f t="shared" si="19"/>
        <v/>
      </c>
      <c r="AB226" s="24" t="s">
        <v>304</v>
      </c>
      <c r="AC226" s="24" t="str">
        <f>VLOOKUP(G226,'Sheet 1 (2)'!$H$4:$AF$536,25,FALSE)</f>
        <v/>
      </c>
      <c r="AD226" s="24" t="s">
        <v>1014</v>
      </c>
      <c r="AE226" s="24" t="str">
        <f t="shared" si="25"/>
        <v/>
      </c>
      <c r="AF226" s="24" t="s">
        <v>304</v>
      </c>
      <c r="AG226" s="24" t="str">
        <f>VLOOKUP(G226,'Sheet 1 (2)'!$H$4:$AG$536,26,FALSE)</f>
        <v/>
      </c>
      <c r="AH226" s="24" t="s">
        <v>329</v>
      </c>
      <c r="AI226" s="24" t="s">
        <v>304</v>
      </c>
      <c r="AJ226" s="24" t="str">
        <f>VLOOKUP(G226,'Sheet 1 (2)'!$H$4:$AH$536,27,FALSE)</f>
        <v/>
      </c>
      <c r="AK226" s="24" t="str">
        <f t="shared" si="22"/>
        <v/>
      </c>
      <c r="AL226" s="27">
        <v>1</v>
      </c>
      <c r="AM226" s="27">
        <f t="shared" si="21"/>
        <v>1</v>
      </c>
    </row>
    <row r="227" spans="1:39" ht="15.75" customHeight="1">
      <c r="A227" s="24" t="s">
        <v>634</v>
      </c>
      <c r="B227" s="24" t="s">
        <v>34</v>
      </c>
      <c r="C227" s="24" t="s">
        <v>986</v>
      </c>
      <c r="D227" s="24" t="s">
        <v>65</v>
      </c>
      <c r="E227" s="24" t="s">
        <v>987</v>
      </c>
      <c r="F227" s="24" t="s">
        <v>66</v>
      </c>
      <c r="G227" s="24" t="s">
        <v>1015</v>
      </c>
      <c r="H227" s="24" t="s">
        <v>1016</v>
      </c>
      <c r="I227" s="24" t="s">
        <v>329</v>
      </c>
      <c r="J227" s="24" t="s">
        <v>388</v>
      </c>
      <c r="K227" s="24" t="s">
        <v>1017</v>
      </c>
      <c r="L227" s="24" t="s">
        <v>304</v>
      </c>
      <c r="M227" s="24" t="str">
        <f>VLOOKUP(G227,'Sheet 1 (2)'!$H$4:$M$536,6,FALSE)</f>
        <v/>
      </c>
      <c r="N227" s="24" t="str">
        <f t="shared" si="26"/>
        <v/>
      </c>
      <c r="O227" s="24"/>
      <c r="P227" s="24" t="s">
        <v>991</v>
      </c>
      <c r="Q227" s="24" t="s">
        <v>304</v>
      </c>
      <c r="R227" s="24" t="str">
        <f>VLOOKUP(G227,'Sheet 1 (2)'!$H$4:$O$536,8,FALSE)</f>
        <v/>
      </c>
      <c r="S227" s="24" t="s">
        <v>3220</v>
      </c>
      <c r="T227" s="24" t="s">
        <v>651</v>
      </c>
      <c r="U227" s="24" t="s">
        <v>304</v>
      </c>
      <c r="V227" s="24" t="str">
        <f>VLOOKUP(G227,'Sheet 1 (2)'!$H$4:$Q$536,10,FALSE)</f>
        <v/>
      </c>
      <c r="W227" s="24" t="str">
        <f t="shared" si="20"/>
        <v/>
      </c>
      <c r="X227" s="24" t="s">
        <v>1018</v>
      </c>
      <c r="Y227" s="24" t="s">
        <v>304</v>
      </c>
      <c r="Z227" s="24" t="str">
        <f>VLOOKUP(G227,'Sheet 1 (2)'!$H$4:$S$536,12,FALSE)</f>
        <v/>
      </c>
      <c r="AA227" s="24" t="str">
        <f t="shared" si="19"/>
        <v/>
      </c>
      <c r="AB227" s="24" t="s">
        <v>304</v>
      </c>
      <c r="AC227" s="24" t="str">
        <f>VLOOKUP(G227,'Sheet 1 (2)'!$H$4:$AF$536,25,FALSE)</f>
        <v/>
      </c>
      <c r="AD227" s="24" t="s">
        <v>863</v>
      </c>
      <c r="AE227" s="24" t="str">
        <f t="shared" si="25"/>
        <v/>
      </c>
      <c r="AF227" s="24" t="s">
        <v>304</v>
      </c>
      <c r="AG227" s="24" t="str">
        <f>VLOOKUP(G227,'Sheet 1 (2)'!$H$4:$AG$536,26,FALSE)</f>
        <v/>
      </c>
      <c r="AH227" s="24" t="s">
        <v>329</v>
      </c>
      <c r="AI227" s="24" t="s">
        <v>304</v>
      </c>
      <c r="AJ227" s="24" t="str">
        <f>VLOOKUP(G227,'Sheet 1 (2)'!$H$4:$AH$536,27,FALSE)</f>
        <v/>
      </c>
      <c r="AK227" s="24" t="str">
        <f t="shared" si="22"/>
        <v/>
      </c>
      <c r="AL227" s="27">
        <v>1</v>
      </c>
      <c r="AM227" s="27">
        <f t="shared" si="21"/>
        <v>1</v>
      </c>
    </row>
    <row r="228" spans="1:39" ht="15.75" customHeight="1">
      <c r="A228" s="24" t="s">
        <v>634</v>
      </c>
      <c r="B228" s="24" t="s">
        <v>34</v>
      </c>
      <c r="C228" s="24" t="s">
        <v>986</v>
      </c>
      <c r="D228" s="24" t="s">
        <v>65</v>
      </c>
      <c r="E228" s="24" t="s">
        <v>987</v>
      </c>
      <c r="F228" s="24" t="s">
        <v>66</v>
      </c>
      <c r="G228" s="24" t="s">
        <v>1019</v>
      </c>
      <c r="H228" s="24" t="s">
        <v>1020</v>
      </c>
      <c r="I228" s="24" t="s">
        <v>329</v>
      </c>
      <c r="J228" s="24" t="s">
        <v>388</v>
      </c>
      <c r="K228" s="24" t="s">
        <v>990</v>
      </c>
      <c r="L228" s="24" t="s">
        <v>304</v>
      </c>
      <c r="M228" s="24" t="str">
        <f>VLOOKUP(G228,'Sheet 1 (2)'!$H$4:$M$536,6,FALSE)</f>
        <v/>
      </c>
      <c r="N228" s="24" t="str">
        <f t="shared" si="26"/>
        <v/>
      </c>
      <c r="O228" s="24"/>
      <c r="P228" s="24" t="s">
        <v>991</v>
      </c>
      <c r="Q228" s="24" t="s">
        <v>304</v>
      </c>
      <c r="R228" s="24" t="str">
        <f>VLOOKUP(G228,'Sheet 1 (2)'!$H$4:$O$536,8,FALSE)</f>
        <v/>
      </c>
      <c r="S228" s="24" t="s">
        <v>3220</v>
      </c>
      <c r="T228" s="24" t="s">
        <v>651</v>
      </c>
      <c r="U228" s="24" t="s">
        <v>304</v>
      </c>
      <c r="V228" s="24" t="str">
        <f>VLOOKUP(G228,'Sheet 1 (2)'!$H$4:$Q$536,10,FALSE)</f>
        <v/>
      </c>
      <c r="W228" s="24" t="str">
        <f t="shared" si="20"/>
        <v/>
      </c>
      <c r="X228" s="24" t="s">
        <v>1021</v>
      </c>
      <c r="Y228" s="24" t="s">
        <v>304</v>
      </c>
      <c r="Z228" s="24" t="str">
        <f>VLOOKUP(G228,'Sheet 1 (2)'!$H$4:$S$536,12,FALSE)</f>
        <v/>
      </c>
      <c r="AA228" s="24" t="str">
        <f t="shared" si="19"/>
        <v/>
      </c>
      <c r="AB228" s="24" t="s">
        <v>304</v>
      </c>
      <c r="AC228" s="24" t="str">
        <f>VLOOKUP(G228,'Sheet 1 (2)'!$H$4:$AF$536,25,FALSE)</f>
        <v/>
      </c>
      <c r="AD228" s="24" t="s">
        <v>863</v>
      </c>
      <c r="AE228" s="24" t="str">
        <f t="shared" si="25"/>
        <v/>
      </c>
      <c r="AF228" s="24" t="s">
        <v>304</v>
      </c>
      <c r="AG228" s="24" t="str">
        <f>VLOOKUP(G228,'Sheet 1 (2)'!$H$4:$AG$536,26,FALSE)</f>
        <v/>
      </c>
      <c r="AH228" s="24" t="s">
        <v>329</v>
      </c>
      <c r="AI228" s="24" t="s">
        <v>304</v>
      </c>
      <c r="AJ228" s="24" t="str">
        <f>VLOOKUP(G228,'Sheet 1 (2)'!$H$4:$AH$536,27,FALSE)</f>
        <v/>
      </c>
      <c r="AK228" s="24" t="str">
        <f t="shared" si="22"/>
        <v/>
      </c>
      <c r="AL228" s="27">
        <v>1</v>
      </c>
      <c r="AM228" s="27">
        <f t="shared" si="21"/>
        <v>1</v>
      </c>
    </row>
    <row r="229" spans="1:39" ht="15.75" customHeight="1">
      <c r="A229" s="24" t="s">
        <v>634</v>
      </c>
      <c r="B229" s="24" t="s">
        <v>34</v>
      </c>
      <c r="C229" s="24" t="s">
        <v>986</v>
      </c>
      <c r="D229" s="24" t="s">
        <v>65</v>
      </c>
      <c r="E229" s="24" t="s">
        <v>987</v>
      </c>
      <c r="F229" s="24" t="s">
        <v>66</v>
      </c>
      <c r="G229" s="24" t="s">
        <v>1022</v>
      </c>
      <c r="H229" s="24" t="s">
        <v>1023</v>
      </c>
      <c r="I229" s="24" t="s">
        <v>329</v>
      </c>
      <c r="J229" s="24" t="s">
        <v>388</v>
      </c>
      <c r="K229" s="24" t="s">
        <v>990</v>
      </c>
      <c r="L229" s="24" t="s">
        <v>304</v>
      </c>
      <c r="M229" s="24" t="str">
        <f>VLOOKUP(G229,'Sheet 1 (2)'!$H$4:$M$536,6,FALSE)</f>
        <v/>
      </c>
      <c r="N229" s="24" t="str">
        <f t="shared" si="26"/>
        <v/>
      </c>
      <c r="O229" s="24"/>
      <c r="P229" s="24" t="s">
        <v>991</v>
      </c>
      <c r="Q229" s="24" t="s">
        <v>304</v>
      </c>
      <c r="R229" s="24" t="str">
        <f>VLOOKUP(G229,'Sheet 1 (2)'!$H$4:$O$536,8,FALSE)</f>
        <v/>
      </c>
      <c r="S229" s="24" t="s">
        <v>3220</v>
      </c>
      <c r="T229" s="24" t="s">
        <v>651</v>
      </c>
      <c r="U229" s="24" t="s">
        <v>304</v>
      </c>
      <c r="V229" s="24" t="str">
        <f>VLOOKUP(G229,'Sheet 1 (2)'!$H$4:$Q$536,10,FALSE)</f>
        <v/>
      </c>
      <c r="W229" s="24" t="str">
        <f t="shared" si="20"/>
        <v/>
      </c>
      <c r="X229" s="24" t="s">
        <v>1024</v>
      </c>
      <c r="Y229" s="24" t="s">
        <v>304</v>
      </c>
      <c r="Z229" s="24" t="str">
        <f>VLOOKUP(G229,'Sheet 1 (2)'!$H$4:$S$536,12,FALSE)</f>
        <v/>
      </c>
      <c r="AA229" s="24" t="str">
        <f t="shared" si="19"/>
        <v/>
      </c>
      <c r="AB229" s="24" t="s">
        <v>304</v>
      </c>
      <c r="AC229" s="24" t="str">
        <f>VLOOKUP(G229,'Sheet 1 (2)'!$H$4:$AF$536,25,FALSE)</f>
        <v/>
      </c>
      <c r="AD229" s="24" t="s">
        <v>863</v>
      </c>
      <c r="AE229" s="24" t="str">
        <f t="shared" si="25"/>
        <v/>
      </c>
      <c r="AF229" s="24" t="s">
        <v>304</v>
      </c>
      <c r="AG229" s="24" t="str">
        <f>VLOOKUP(G229,'Sheet 1 (2)'!$H$4:$AG$536,26,FALSE)</f>
        <v/>
      </c>
      <c r="AH229" s="24" t="s">
        <v>329</v>
      </c>
      <c r="AI229" s="24" t="s">
        <v>304</v>
      </c>
      <c r="AJ229" s="24" t="str">
        <f>VLOOKUP(G229,'Sheet 1 (2)'!$H$4:$AH$536,27,FALSE)</f>
        <v/>
      </c>
      <c r="AK229" s="24" t="str">
        <f t="shared" si="22"/>
        <v/>
      </c>
      <c r="AL229" s="27">
        <v>1</v>
      </c>
      <c r="AM229" s="27">
        <f t="shared" si="21"/>
        <v>1</v>
      </c>
    </row>
    <row r="230" spans="1:39" ht="15.75" customHeight="1">
      <c r="A230" s="24" t="s">
        <v>296</v>
      </c>
      <c r="B230" s="24" t="s">
        <v>3</v>
      </c>
      <c r="C230" s="24" t="s">
        <v>493</v>
      </c>
      <c r="D230" s="24" t="s">
        <v>20</v>
      </c>
      <c r="E230" s="24" t="s">
        <v>494</v>
      </c>
      <c r="F230" s="24" t="s">
        <v>21</v>
      </c>
      <c r="G230" s="24" t="s">
        <v>495</v>
      </c>
      <c r="H230" s="24" t="s">
        <v>496</v>
      </c>
      <c r="I230" s="24" t="s">
        <v>329</v>
      </c>
      <c r="J230" s="24" t="s">
        <v>388</v>
      </c>
      <c r="K230" s="24" t="s">
        <v>497</v>
      </c>
      <c r="L230" s="24" t="s">
        <v>304</v>
      </c>
      <c r="M230" s="24" t="str">
        <f>VLOOKUP(G230,'Sheet 1 (2)'!$H$4:$M$536,6,FALSE)</f>
        <v/>
      </c>
      <c r="N230" s="24" t="str">
        <f t="shared" si="26"/>
        <v/>
      </c>
      <c r="O230" s="24"/>
      <c r="P230" s="24" t="s">
        <v>498</v>
      </c>
      <c r="Q230" s="24" t="s">
        <v>304</v>
      </c>
      <c r="R230" s="24" t="str">
        <f>VLOOKUP(G230,'Sheet 1 (2)'!$H$4:$O$536,8,FALSE)</f>
        <v/>
      </c>
      <c r="S230" s="24" t="str">
        <f t="shared" ref="S230:S390" si="28">IF(Q230&lt;&gt;"",Q230,R230)</f>
        <v/>
      </c>
      <c r="T230" s="24"/>
      <c r="U230" s="24" t="s">
        <v>304</v>
      </c>
      <c r="V230" s="24" t="str">
        <f>VLOOKUP(G230,'Sheet 1 (2)'!$H$4:$Q$536,10,FALSE)</f>
        <v/>
      </c>
      <c r="W230" s="24" t="str">
        <f t="shared" si="20"/>
        <v/>
      </c>
      <c r="X230" s="24" t="s">
        <v>499</v>
      </c>
      <c r="Y230" s="24" t="s">
        <v>304</v>
      </c>
      <c r="Z230" s="24" t="str">
        <f>VLOOKUP(G230,'Sheet 1 (2)'!$H$4:$S$536,12,FALSE)</f>
        <v/>
      </c>
      <c r="AA230" s="24" t="str">
        <f t="shared" si="19"/>
        <v/>
      </c>
      <c r="AB230" s="24" t="s">
        <v>304</v>
      </c>
      <c r="AC230" s="24" t="str">
        <f>VLOOKUP(G230,'Sheet 1 (2)'!$H$4:$AF$536,25,FALSE)</f>
        <v/>
      </c>
      <c r="AD230" s="24" t="s">
        <v>364</v>
      </c>
      <c r="AE230" s="24" t="str">
        <f t="shared" si="25"/>
        <v/>
      </c>
      <c r="AF230" s="24" t="s">
        <v>304</v>
      </c>
      <c r="AG230" s="24" t="str">
        <f>VLOOKUP(G230,'Sheet 1 (2)'!$H$4:$AG$536,26,FALSE)</f>
        <v>SI</v>
      </c>
      <c r="AH230" s="24" t="s">
        <v>329</v>
      </c>
      <c r="AI230" s="24" t="s">
        <v>304</v>
      </c>
      <c r="AJ230" s="24" t="str">
        <f>VLOOKUP(G230,'Sheet 1 (2)'!$H$4:$AH$536,27,FALSE)</f>
        <v/>
      </c>
      <c r="AK230" s="24" t="str">
        <f t="shared" si="22"/>
        <v/>
      </c>
      <c r="AL230" s="27">
        <v>1</v>
      </c>
      <c r="AM230" s="27">
        <f t="shared" si="21"/>
        <v>1</v>
      </c>
    </row>
    <row r="231" spans="1:39" ht="15.75" customHeight="1">
      <c r="A231" s="24" t="s">
        <v>296</v>
      </c>
      <c r="B231" s="24" t="s">
        <v>3</v>
      </c>
      <c r="C231" s="24" t="s">
        <v>493</v>
      </c>
      <c r="D231" s="24" t="s">
        <v>20</v>
      </c>
      <c r="E231" s="24" t="s">
        <v>494</v>
      </c>
      <c r="F231" s="24" t="s">
        <v>21</v>
      </c>
      <c r="G231" s="24" t="s">
        <v>500</v>
      </c>
      <c r="H231" s="24" t="s">
        <v>501</v>
      </c>
      <c r="I231" s="24" t="s">
        <v>329</v>
      </c>
      <c r="J231" s="24" t="s">
        <v>388</v>
      </c>
      <c r="K231" s="24" t="s">
        <v>502</v>
      </c>
      <c r="L231" s="24" t="s">
        <v>304</v>
      </c>
      <c r="M231" s="24" t="str">
        <f>VLOOKUP(G231,'Sheet 1 (2)'!$H$4:$M$536,6,FALSE)</f>
        <v>Programar como mínimo los casos de infección respiratoria aguda en menores de 05 años, registrados con los siguientes diagnósticos: J02, J02.0, J02.9, J03, J03.0, J03.8, J03.9, correspondientes a las atenciones ambulatorias en los últimos 3 años (considerando el año con mayor número de atenciones).</v>
      </c>
      <c r="N231" s="24" t="str">
        <f t="shared" si="26"/>
        <v>Programar como mínimo los casos de infección respiratoria aguda en menores de 05 años, registrados con los siguientes diagnósticos: J02, J02.0, J02.9, J03, J03.0, J03.8, J03.9, correspondientes a las atenciones ambulatorias en los últimos 3 años (considerando el año con mayor número de atenciones).</v>
      </c>
      <c r="O231" s="24"/>
      <c r="P231" s="24" t="s">
        <v>498</v>
      </c>
      <c r="Q231" s="24" t="s">
        <v>304</v>
      </c>
      <c r="R231" s="24" t="str">
        <f>VLOOKUP(G231,'Sheet 1 (2)'!$H$4:$O$536,8,FALSE)</f>
        <v/>
      </c>
      <c r="S231" s="24" t="str">
        <f t="shared" si="28"/>
        <v/>
      </c>
      <c r="T231" s="24"/>
      <c r="U231" s="24" t="s">
        <v>304</v>
      </c>
      <c r="V231" s="24" t="str">
        <f>VLOOKUP(G231,'Sheet 1 (2)'!$H$4:$Q$536,10,FALSE)</f>
        <v/>
      </c>
      <c r="W231" s="24" t="str">
        <f t="shared" si="20"/>
        <v/>
      </c>
      <c r="X231" s="24" t="s">
        <v>503</v>
      </c>
      <c r="Y231" s="24" t="s">
        <v>304</v>
      </c>
      <c r="Z231" s="24" t="str">
        <f>VLOOKUP(G231,'Sheet 1 (2)'!$H$4:$S$536,12,FALSE)</f>
        <v/>
      </c>
      <c r="AA231" s="24" t="str">
        <f t="shared" si="19"/>
        <v/>
      </c>
      <c r="AB231" s="24" t="s">
        <v>304</v>
      </c>
      <c r="AC231" s="24" t="str">
        <f>VLOOKUP(G231,'Sheet 1 (2)'!$H$4:$AF$536,25,FALSE)</f>
        <v/>
      </c>
      <c r="AD231" s="24" t="s">
        <v>504</v>
      </c>
      <c r="AE231" s="24" t="str">
        <f t="shared" si="25"/>
        <v/>
      </c>
      <c r="AF231" s="24" t="s">
        <v>304</v>
      </c>
      <c r="AG231" s="24" t="str">
        <f>VLOOKUP(G231,'Sheet 1 (2)'!$H$4:$AG$536,26,FALSE)</f>
        <v>SI</v>
      </c>
      <c r="AH231" s="24" t="s">
        <v>329</v>
      </c>
      <c r="AI231" s="24" t="s">
        <v>304</v>
      </c>
      <c r="AJ231" s="24" t="str">
        <f>VLOOKUP(G231,'Sheet 1 (2)'!$H$4:$AH$536,27,FALSE)</f>
        <v/>
      </c>
      <c r="AK231" s="24" t="str">
        <f t="shared" si="22"/>
        <v/>
      </c>
      <c r="AL231" s="27">
        <v>1</v>
      </c>
      <c r="AM231" s="27">
        <f t="shared" si="21"/>
        <v>1</v>
      </c>
    </row>
    <row r="232" spans="1:39" ht="15.75" customHeight="1">
      <c r="A232" s="24" t="s">
        <v>296</v>
      </c>
      <c r="B232" s="24" t="s">
        <v>3</v>
      </c>
      <c r="C232" s="24" t="s">
        <v>493</v>
      </c>
      <c r="D232" s="24" t="s">
        <v>20</v>
      </c>
      <c r="E232" s="24" t="s">
        <v>494</v>
      </c>
      <c r="F232" s="24" t="s">
        <v>21</v>
      </c>
      <c r="G232" s="24" t="s">
        <v>506</v>
      </c>
      <c r="H232" s="24" t="s">
        <v>507</v>
      </c>
      <c r="I232" s="24" t="s">
        <v>329</v>
      </c>
      <c r="J232" s="24" t="s">
        <v>388</v>
      </c>
      <c r="K232" s="24" t="s">
        <v>508</v>
      </c>
      <c r="L232" s="24" t="s">
        <v>304</v>
      </c>
      <c r="M232" s="24" t="str">
        <f>VLOOKUP(G232,'Sheet 1 (2)'!$H$4:$M$536,6,FALSE)</f>
        <v>Programar como mínimo los casos de infecciones agudas del oído medio en menores de 05 años, registrados con los siguientes diagnósticos: H65, H65.0, H65.1, H66.0, H66.9 correspondientes a las atenciones ambulatorias en los últimos 3 años (considerando el año con mayor número de atenciones).</v>
      </c>
      <c r="N232" s="24" t="str">
        <f t="shared" si="26"/>
        <v>Programar como mínimo los casos de infecciones agudas del oído medio en menores de 05 años, registrados con los siguientes diagnósticos: H65, H65.0, H65.1, H66.0, H66.9 correspondientes a las atenciones ambulatorias en los últimos 3 años (considerando el año con mayor número de atenciones).</v>
      </c>
      <c r="O232" s="24"/>
      <c r="P232" s="24" t="s">
        <v>498</v>
      </c>
      <c r="Q232" s="24" t="s">
        <v>304</v>
      </c>
      <c r="R232" s="24" t="str">
        <f>VLOOKUP(G232,'Sheet 1 (2)'!$H$4:$O$536,8,FALSE)</f>
        <v/>
      </c>
      <c r="S232" s="24" t="str">
        <f t="shared" si="28"/>
        <v/>
      </c>
      <c r="T232" s="24"/>
      <c r="U232" s="24" t="s">
        <v>304</v>
      </c>
      <c r="V232" s="24" t="str">
        <f>VLOOKUP(G232,'Sheet 1 (2)'!$H$4:$Q$536,10,FALSE)</f>
        <v/>
      </c>
      <c r="W232" s="24" t="str">
        <f t="shared" si="20"/>
        <v/>
      </c>
      <c r="X232" s="24" t="s">
        <v>509</v>
      </c>
      <c r="Y232" s="24" t="s">
        <v>304</v>
      </c>
      <c r="Z232" s="24" t="str">
        <f>VLOOKUP(G232,'Sheet 1 (2)'!$H$4:$S$536,12,FALSE)</f>
        <v/>
      </c>
      <c r="AA232" s="24" t="str">
        <f t="shared" si="19"/>
        <v/>
      </c>
      <c r="AB232" s="24" t="s">
        <v>304</v>
      </c>
      <c r="AC232" s="24" t="str">
        <f>VLOOKUP(G232,'Sheet 1 (2)'!$H$4:$AF$536,25,FALSE)</f>
        <v/>
      </c>
      <c r="AD232" s="24" t="s">
        <v>504</v>
      </c>
      <c r="AE232" s="24" t="str">
        <f t="shared" si="25"/>
        <v/>
      </c>
      <c r="AF232" s="24" t="s">
        <v>304</v>
      </c>
      <c r="AG232" s="24" t="str">
        <f>VLOOKUP(G232,'Sheet 1 (2)'!$H$4:$AG$536,26,FALSE)</f>
        <v>SI</v>
      </c>
      <c r="AH232" s="24" t="s">
        <v>329</v>
      </c>
      <c r="AI232" s="24" t="s">
        <v>304</v>
      </c>
      <c r="AJ232" s="24" t="str">
        <f>VLOOKUP(G232,'Sheet 1 (2)'!$H$4:$AH$536,27,FALSE)</f>
        <v/>
      </c>
      <c r="AK232" s="24" t="str">
        <f t="shared" si="22"/>
        <v/>
      </c>
      <c r="AL232" s="27">
        <v>1</v>
      </c>
      <c r="AM232" s="27">
        <f t="shared" si="21"/>
        <v>1</v>
      </c>
    </row>
    <row r="233" spans="1:39" ht="15.75" customHeight="1">
      <c r="A233" s="24" t="s">
        <v>296</v>
      </c>
      <c r="B233" s="24" t="s">
        <v>3</v>
      </c>
      <c r="C233" s="24" t="s">
        <v>493</v>
      </c>
      <c r="D233" s="24" t="s">
        <v>20</v>
      </c>
      <c r="E233" s="24" t="s">
        <v>494</v>
      </c>
      <c r="F233" s="24" t="s">
        <v>21</v>
      </c>
      <c r="G233" s="24" t="s">
        <v>510</v>
      </c>
      <c r="H233" s="24" t="s">
        <v>511</v>
      </c>
      <c r="I233" s="24" t="s">
        <v>329</v>
      </c>
      <c r="J233" s="24" t="s">
        <v>388</v>
      </c>
      <c r="K233" s="24" t="s">
        <v>512</v>
      </c>
      <c r="L233" s="24" t="s">
        <v>304</v>
      </c>
      <c r="M233" s="24" t="str">
        <f>VLOOKUP(G233,'Sheet 1 (2)'!$H$4:$M$536,6,FALSE)</f>
        <v>Programar como mínimo los casos de sinusitis aguda en menores de 5 años, registrados con el siguiente diagnóstico: J01, J01.0, J01.1, J01.2, J01.3, J01.4, J01.9, correspondientes a las atenciones ambulatorias en los últimos 3 años (considerando el año con mayor número de atenciones).</v>
      </c>
      <c r="N233" s="24" t="str">
        <f t="shared" si="26"/>
        <v>Programar como mínimo los casos de sinusitis aguda en menores de 5 años, registrados con el siguiente diagnóstico: J01, J01.0, J01.1, J01.2, J01.3, J01.4, J01.9, correspondientes a las atenciones ambulatorias en los últimos 3 años (considerando el año con mayor número de atenciones).</v>
      </c>
      <c r="O233" s="24"/>
      <c r="P233" s="24" t="s">
        <v>498</v>
      </c>
      <c r="Q233" s="24" t="s">
        <v>304</v>
      </c>
      <c r="R233" s="24" t="str">
        <f>VLOOKUP(G233,'Sheet 1 (2)'!$H$4:$O$536,8,FALSE)</f>
        <v/>
      </c>
      <c r="S233" s="24" t="str">
        <f t="shared" si="28"/>
        <v/>
      </c>
      <c r="T233" s="24"/>
      <c r="U233" s="24" t="s">
        <v>304</v>
      </c>
      <c r="V233" s="24" t="str">
        <f>VLOOKUP(G233,'Sheet 1 (2)'!$H$4:$Q$536,10,FALSE)</f>
        <v/>
      </c>
      <c r="W233" s="24" t="str">
        <f t="shared" si="20"/>
        <v/>
      </c>
      <c r="X233" s="24" t="s">
        <v>513</v>
      </c>
      <c r="Y233" s="24" t="s">
        <v>304</v>
      </c>
      <c r="Z233" s="24" t="str">
        <f>VLOOKUP(G233,'Sheet 1 (2)'!$H$4:$S$536,12,FALSE)</f>
        <v/>
      </c>
      <c r="AA233" s="24" t="str">
        <f t="shared" si="19"/>
        <v/>
      </c>
      <c r="AB233" s="24" t="s">
        <v>304</v>
      </c>
      <c r="AC233" s="24" t="str">
        <f>VLOOKUP(G233,'Sheet 1 (2)'!$H$4:$AF$536,25,FALSE)</f>
        <v/>
      </c>
      <c r="AD233" s="24" t="s">
        <v>364</v>
      </c>
      <c r="AE233" s="24" t="str">
        <f t="shared" si="25"/>
        <v/>
      </c>
      <c r="AF233" s="24" t="s">
        <v>304</v>
      </c>
      <c r="AG233" s="24" t="str">
        <f>VLOOKUP(G233,'Sheet 1 (2)'!$H$4:$AG$536,26,FALSE)</f>
        <v>SI</v>
      </c>
      <c r="AH233" s="24" t="s">
        <v>329</v>
      </c>
      <c r="AI233" s="24" t="s">
        <v>304</v>
      </c>
      <c r="AJ233" s="24" t="str">
        <f>VLOOKUP(G233,'Sheet 1 (2)'!$H$4:$AH$536,27,FALSE)</f>
        <v/>
      </c>
      <c r="AK233" s="24" t="str">
        <f t="shared" si="22"/>
        <v/>
      </c>
      <c r="AL233" s="27">
        <v>1</v>
      </c>
      <c r="AM233" s="27">
        <f t="shared" si="21"/>
        <v>1</v>
      </c>
    </row>
    <row r="234" spans="1:39" ht="15.75" customHeight="1">
      <c r="A234" s="24" t="s">
        <v>296</v>
      </c>
      <c r="B234" s="24" t="s">
        <v>3</v>
      </c>
      <c r="C234" s="24" t="s">
        <v>493</v>
      </c>
      <c r="D234" s="24" t="s">
        <v>20</v>
      </c>
      <c r="E234" s="24" t="s">
        <v>494</v>
      </c>
      <c r="F234" s="24" t="s">
        <v>21</v>
      </c>
      <c r="G234" s="24" t="s">
        <v>514</v>
      </c>
      <c r="H234" s="24" t="s">
        <v>515</v>
      </c>
      <c r="I234" s="24" t="s">
        <v>329</v>
      </c>
      <c r="J234" s="24" t="s">
        <v>388</v>
      </c>
      <c r="K234" s="24" t="s">
        <v>516</v>
      </c>
      <c r="L234" s="24" t="s">
        <v>304</v>
      </c>
      <c r="M234" s="24" t="str">
        <f>VLOOKUP(G234,'Sheet 1 (2)'!$H$4:$M$536,6,FALSE)</f>
        <v>Programar como mínimo los casos de infección respiratoria aguda no complicada en menores de 05 años, registrados con los diagnósticos: J12, J12.9, J15, J15.9, J18.9, correspondientes a las atenciones ambulatorias en los últimos 3 años (considerando el año con mayor número de atenciones).</v>
      </c>
      <c r="N234" s="24" t="str">
        <f t="shared" si="26"/>
        <v>Programar como mínimo los casos de infección respiratoria aguda no complicada en menores de 05 años, registrados con los diagnósticos: J12, J12.9, J15, J15.9, J18.9, correspondientes a las atenciones ambulatorias en los últimos 3 años (considerando el año con mayor número de atenciones).</v>
      </c>
      <c r="O234" s="24"/>
      <c r="P234" s="24" t="s">
        <v>498</v>
      </c>
      <c r="Q234" s="24" t="s">
        <v>304</v>
      </c>
      <c r="R234" s="24" t="str">
        <f>VLOOKUP(G234,'Sheet 1 (2)'!$H$4:$O$536,8,FALSE)</f>
        <v/>
      </c>
      <c r="S234" s="24" t="str">
        <f t="shared" si="28"/>
        <v/>
      </c>
      <c r="T234" s="24"/>
      <c r="U234" s="24" t="s">
        <v>304</v>
      </c>
      <c r="V234" s="24" t="str">
        <f>VLOOKUP(G234,'Sheet 1 (2)'!$H$4:$Q$536,10,FALSE)</f>
        <v/>
      </c>
      <c r="W234" s="24" t="str">
        <f t="shared" si="20"/>
        <v/>
      </c>
      <c r="X234" s="24" t="s">
        <v>517</v>
      </c>
      <c r="Y234" s="24" t="s">
        <v>304</v>
      </c>
      <c r="Z234" s="24" t="str">
        <f>VLOOKUP(G234,'Sheet 1 (2)'!$H$4:$S$536,12,FALSE)</f>
        <v/>
      </c>
      <c r="AA234" s="24" t="str">
        <f t="shared" si="19"/>
        <v/>
      </c>
      <c r="AB234" s="24" t="s">
        <v>304</v>
      </c>
      <c r="AC234" s="24" t="str">
        <f>VLOOKUP(G234,'Sheet 1 (2)'!$H$4:$AF$536,25,FALSE)</f>
        <v/>
      </c>
      <c r="AD234" s="24" t="s">
        <v>364</v>
      </c>
      <c r="AE234" s="24" t="str">
        <f t="shared" si="25"/>
        <v/>
      </c>
      <c r="AF234" s="24" t="s">
        <v>304</v>
      </c>
      <c r="AG234" s="24" t="str">
        <f>VLOOKUP(G234,'Sheet 1 (2)'!$H$4:$AG$536,26,FALSE)</f>
        <v>SI</v>
      </c>
      <c r="AH234" s="24" t="s">
        <v>329</v>
      </c>
      <c r="AI234" s="24" t="s">
        <v>304</v>
      </c>
      <c r="AJ234" s="24" t="str">
        <f>VLOOKUP(G234,'Sheet 1 (2)'!$H$4:$AH$536,27,FALSE)</f>
        <v/>
      </c>
      <c r="AK234" s="24" t="str">
        <f t="shared" si="22"/>
        <v/>
      </c>
      <c r="AL234" s="27">
        <v>1</v>
      </c>
      <c r="AM234" s="27">
        <f t="shared" si="21"/>
        <v>1</v>
      </c>
    </row>
    <row r="235" spans="1:39" ht="15.75" customHeight="1">
      <c r="A235" s="24" t="s">
        <v>296</v>
      </c>
      <c r="B235" s="24" t="s">
        <v>3</v>
      </c>
      <c r="C235" s="24" t="s">
        <v>518</v>
      </c>
      <c r="D235" s="24" t="s">
        <v>22</v>
      </c>
      <c r="E235" s="24" t="s">
        <v>519</v>
      </c>
      <c r="F235" s="24" t="s">
        <v>23</v>
      </c>
      <c r="G235" s="24" t="s">
        <v>520</v>
      </c>
      <c r="H235" s="24" t="s">
        <v>521</v>
      </c>
      <c r="I235" s="24" t="s">
        <v>329</v>
      </c>
      <c r="J235" s="24" t="s">
        <v>388</v>
      </c>
      <c r="K235" s="24" t="s">
        <v>522</v>
      </c>
      <c r="L235" s="24" t="s">
        <v>304</v>
      </c>
      <c r="M235" s="24" t="str">
        <f>VLOOKUP(G235,'Sheet 1 (2)'!$H$4:$M$536,6,FALSE)</f>
        <v/>
      </c>
      <c r="N235" s="24" t="str">
        <f t="shared" si="26"/>
        <v/>
      </c>
      <c r="O235" s="24"/>
      <c r="P235" s="24" t="s">
        <v>498</v>
      </c>
      <c r="Q235" s="24" t="s">
        <v>304</v>
      </c>
      <c r="R235" s="24" t="str">
        <f>VLOOKUP(G235,'Sheet 1 (2)'!$H$4:$O$536,8,FALSE)</f>
        <v/>
      </c>
      <c r="S235" s="24" t="str">
        <f t="shared" si="28"/>
        <v/>
      </c>
      <c r="T235" s="24"/>
      <c r="U235" s="24" t="s">
        <v>304</v>
      </c>
      <c r="V235" s="24" t="str">
        <f>VLOOKUP(G235,'Sheet 1 (2)'!$H$4:$Q$536,10,FALSE)</f>
        <v/>
      </c>
      <c r="W235" s="24" t="str">
        <f t="shared" si="20"/>
        <v/>
      </c>
      <c r="X235" s="24" t="s">
        <v>523</v>
      </c>
      <c r="Y235" s="24" t="s">
        <v>304</v>
      </c>
      <c r="Z235" s="24" t="str">
        <f>VLOOKUP(G235,'Sheet 1 (2)'!$H$4:$S$536,12,FALSE)</f>
        <v/>
      </c>
      <c r="AA235" s="24" t="str">
        <f t="shared" ref="AA235:AA298" si="29">IF(Y235&lt;&gt;"",Y235,Z235)</f>
        <v/>
      </c>
      <c r="AB235" s="24" t="s">
        <v>304</v>
      </c>
      <c r="AC235" s="24" t="str">
        <f>VLOOKUP(G235,'Sheet 1 (2)'!$H$4:$AF$536,25,FALSE)</f>
        <v/>
      </c>
      <c r="AD235" s="24" t="s">
        <v>364</v>
      </c>
      <c r="AE235" s="24" t="str">
        <f t="shared" si="25"/>
        <v/>
      </c>
      <c r="AF235" s="24" t="s">
        <v>304</v>
      </c>
      <c r="AG235" s="24" t="str">
        <f>VLOOKUP(G235,'Sheet 1 (2)'!$H$4:$AG$536,26,FALSE)</f>
        <v>SI</v>
      </c>
      <c r="AH235" s="24" t="s">
        <v>329</v>
      </c>
      <c r="AI235" s="24" t="s">
        <v>304</v>
      </c>
      <c r="AJ235" s="24" t="str">
        <f>VLOOKUP(G235,'Sheet 1 (2)'!$H$4:$AH$536,27,FALSE)</f>
        <v/>
      </c>
      <c r="AK235" s="24" t="str">
        <f t="shared" si="22"/>
        <v/>
      </c>
      <c r="AL235" s="27">
        <v>1</v>
      </c>
      <c r="AM235" s="27">
        <f t="shared" si="21"/>
        <v>1</v>
      </c>
    </row>
    <row r="236" spans="1:39" ht="15.75" customHeight="1">
      <c r="A236" s="24" t="s">
        <v>296</v>
      </c>
      <c r="B236" s="24" t="s">
        <v>3</v>
      </c>
      <c r="C236" s="24" t="s">
        <v>518</v>
      </c>
      <c r="D236" s="24" t="s">
        <v>22</v>
      </c>
      <c r="E236" s="24" t="s">
        <v>519</v>
      </c>
      <c r="F236" s="24" t="s">
        <v>23</v>
      </c>
      <c r="G236" s="24" t="s">
        <v>524</v>
      </c>
      <c r="H236" s="24" t="s">
        <v>525</v>
      </c>
      <c r="I236" s="24" t="s">
        <v>329</v>
      </c>
      <c r="J236" s="24" t="s">
        <v>388</v>
      </c>
      <c r="K236" s="24" t="s">
        <v>526</v>
      </c>
      <c r="L236" s="24" t="s">
        <v>304</v>
      </c>
      <c r="M236" s="24" t="str">
        <f>VLOOKUP(G236,'Sheet 1 (2)'!$H$4:$M$536,6,FALSE)</f>
        <v>Programar como mínimo los casos de EDA disentérica en menores de 05 años, registrados con los siguientes diagnósticos: A03, A03.0 A03.9, A04.2, A04.3, A04.5, A06.0, correspondientes a las atenciones ambulatorias, en los últimos 3 años (considerando el año con mayor número de atenciones).</v>
      </c>
      <c r="N236" s="24" t="str">
        <f t="shared" si="26"/>
        <v>Programar como mínimo los casos de EDA disentérica en menores de 05 años, registrados con los siguientes diagnósticos: A03, A03.0 A03.9, A04.2, A04.3, A04.5, A06.0, correspondientes a las atenciones ambulatorias, en los últimos 3 años (considerando el año con mayor número de atenciones).</v>
      </c>
      <c r="O236" s="24"/>
      <c r="P236" s="24" t="s">
        <v>498</v>
      </c>
      <c r="Q236" s="24" t="s">
        <v>304</v>
      </c>
      <c r="R236" s="24" t="str">
        <f>VLOOKUP(G236,'Sheet 1 (2)'!$H$4:$O$536,8,FALSE)</f>
        <v/>
      </c>
      <c r="S236" s="24" t="str">
        <f t="shared" si="28"/>
        <v/>
      </c>
      <c r="T236" s="24"/>
      <c r="U236" s="24" t="s">
        <v>304</v>
      </c>
      <c r="V236" s="24" t="str">
        <f>VLOOKUP(G236,'Sheet 1 (2)'!$H$4:$Q$536,10,FALSE)</f>
        <v/>
      </c>
      <c r="W236" s="24" t="str">
        <f t="shared" si="20"/>
        <v/>
      </c>
      <c r="X236" s="24" t="s">
        <v>527</v>
      </c>
      <c r="Y236" s="24" t="s">
        <v>304</v>
      </c>
      <c r="Z236" s="24" t="str">
        <f>VLOOKUP(G236,'Sheet 1 (2)'!$H$4:$S$536,12,FALSE)</f>
        <v/>
      </c>
      <c r="AA236" s="24" t="str">
        <f t="shared" si="29"/>
        <v/>
      </c>
      <c r="AB236" s="24" t="s">
        <v>304</v>
      </c>
      <c r="AC236" s="24" t="str">
        <f>VLOOKUP(G236,'Sheet 1 (2)'!$H$4:$AF$536,25,FALSE)</f>
        <v/>
      </c>
      <c r="AD236" s="24" t="s">
        <v>504</v>
      </c>
      <c r="AE236" s="24" t="str">
        <f t="shared" si="25"/>
        <v/>
      </c>
      <c r="AF236" s="24" t="s">
        <v>304</v>
      </c>
      <c r="AG236" s="24" t="str">
        <f>VLOOKUP(G236,'Sheet 1 (2)'!$H$4:$AG$536,26,FALSE)</f>
        <v>SI</v>
      </c>
      <c r="AH236" s="24" t="s">
        <v>329</v>
      </c>
      <c r="AI236" s="24" t="s">
        <v>304</v>
      </c>
      <c r="AJ236" s="24" t="str">
        <f>VLOOKUP(G236,'Sheet 1 (2)'!$H$4:$AH$536,27,FALSE)</f>
        <v/>
      </c>
      <c r="AK236" s="24" t="str">
        <f t="shared" si="22"/>
        <v/>
      </c>
      <c r="AL236" s="27">
        <v>1</v>
      </c>
      <c r="AM236" s="27">
        <f t="shared" si="21"/>
        <v>1</v>
      </c>
    </row>
    <row r="237" spans="1:39" ht="15.75" customHeight="1">
      <c r="A237" s="24" t="s">
        <v>296</v>
      </c>
      <c r="B237" s="24" t="s">
        <v>3</v>
      </c>
      <c r="C237" s="24" t="s">
        <v>518</v>
      </c>
      <c r="D237" s="24" t="s">
        <v>22</v>
      </c>
      <c r="E237" s="24" t="s">
        <v>519</v>
      </c>
      <c r="F237" s="24" t="s">
        <v>23</v>
      </c>
      <c r="G237" s="24" t="s">
        <v>528</v>
      </c>
      <c r="H237" s="24" t="s">
        <v>529</v>
      </c>
      <c r="I237" s="24" t="s">
        <v>329</v>
      </c>
      <c r="J237" s="24" t="s">
        <v>388</v>
      </c>
      <c r="K237" s="24" t="s">
        <v>530</v>
      </c>
      <c r="L237" s="24" t="s">
        <v>304</v>
      </c>
      <c r="M237" s="24" t="str">
        <f>VLOOKUP(G237,'Sheet 1 (2)'!$H$4:$M$536,6,FALSE)</f>
        <v>Programar como mínimo los casos de EDA persistente en menores de 5 años, registrado con el siguiente diagnóstico: A09.X,  correspondientes a las atenciones ambulatorias,  en los últimos 3 años (considerando el año con mayor número de atenciones).</v>
      </c>
      <c r="N237" s="24" t="str">
        <f t="shared" si="26"/>
        <v>Programar como mínimo los casos de EDA persistente en menores de 5 años, registrado con el siguiente diagnóstico: A09.X,  correspondientes a las atenciones ambulatorias,  en los últimos 3 años (considerando el año con mayor número de atenciones).</v>
      </c>
      <c r="O237" s="24"/>
      <c r="P237" s="24" t="s">
        <v>498</v>
      </c>
      <c r="Q237" s="24" t="s">
        <v>304</v>
      </c>
      <c r="R237" s="24" t="str">
        <f>VLOOKUP(G237,'Sheet 1 (2)'!$H$4:$O$536,8,FALSE)</f>
        <v/>
      </c>
      <c r="S237" s="24" t="str">
        <f t="shared" si="28"/>
        <v/>
      </c>
      <c r="T237" s="24"/>
      <c r="U237" s="24" t="s">
        <v>304</v>
      </c>
      <c r="V237" s="24" t="str">
        <f>VLOOKUP(G237,'Sheet 1 (2)'!$H$4:$Q$536,10,FALSE)</f>
        <v/>
      </c>
      <c r="W237" s="24" t="str">
        <f t="shared" si="20"/>
        <v/>
      </c>
      <c r="X237" s="24" t="s">
        <v>531</v>
      </c>
      <c r="Y237" s="24" t="s">
        <v>304</v>
      </c>
      <c r="Z237" s="24" t="str">
        <f>VLOOKUP(G237,'Sheet 1 (2)'!$H$4:$S$536,12,FALSE)</f>
        <v/>
      </c>
      <c r="AA237" s="24" t="str">
        <f t="shared" si="29"/>
        <v/>
      </c>
      <c r="AB237" s="24" t="s">
        <v>304</v>
      </c>
      <c r="AC237" s="24" t="str">
        <f>VLOOKUP(G237,'Sheet 1 (2)'!$H$4:$AF$536,25,FALSE)</f>
        <v/>
      </c>
      <c r="AD237" s="24" t="s">
        <v>504</v>
      </c>
      <c r="AE237" s="24" t="str">
        <f t="shared" si="25"/>
        <v/>
      </c>
      <c r="AF237" s="24" t="s">
        <v>304</v>
      </c>
      <c r="AG237" s="24" t="str">
        <f>VLOOKUP(G237,'Sheet 1 (2)'!$H$4:$AG$536,26,FALSE)</f>
        <v>SI</v>
      </c>
      <c r="AH237" s="24" t="s">
        <v>329</v>
      </c>
      <c r="AI237" s="24" t="s">
        <v>304</v>
      </c>
      <c r="AJ237" s="24" t="str">
        <f>VLOOKUP(G237,'Sheet 1 (2)'!$H$4:$AH$536,27,FALSE)</f>
        <v/>
      </c>
      <c r="AK237" s="24" t="str">
        <f t="shared" si="22"/>
        <v/>
      </c>
      <c r="AL237" s="27">
        <v>1</v>
      </c>
      <c r="AM237" s="27">
        <f t="shared" si="21"/>
        <v>1</v>
      </c>
    </row>
    <row r="238" spans="1:39" ht="15.75" customHeight="1">
      <c r="A238" s="24" t="s">
        <v>296</v>
      </c>
      <c r="B238" s="24" t="s">
        <v>3</v>
      </c>
      <c r="C238" s="24" t="s">
        <v>532</v>
      </c>
      <c r="D238" s="24" t="s">
        <v>24</v>
      </c>
      <c r="E238" s="24" t="s">
        <v>533</v>
      </c>
      <c r="F238" s="24" t="s">
        <v>25</v>
      </c>
      <c r="G238" s="24" t="s">
        <v>534</v>
      </c>
      <c r="H238" s="24" t="s">
        <v>535</v>
      </c>
      <c r="I238" s="24" t="s">
        <v>329</v>
      </c>
      <c r="J238" s="24" t="s">
        <v>388</v>
      </c>
      <c r="K238" s="24" t="s">
        <v>536</v>
      </c>
      <c r="L238" s="24" t="s">
        <v>304</v>
      </c>
      <c r="M238" s="24" t="str">
        <f>VLOOKUP(G238,'Sheet 1 (2)'!$H$4:$M$536,6,FALSE)</f>
        <v/>
      </c>
      <c r="N238" s="24" t="str">
        <f t="shared" si="26"/>
        <v/>
      </c>
      <c r="O238" s="24"/>
      <c r="P238" s="24" t="s">
        <v>498</v>
      </c>
      <c r="Q238" s="24" t="s">
        <v>304</v>
      </c>
      <c r="R238" s="24" t="str">
        <f>VLOOKUP(G238,'Sheet 1 (2)'!$H$4:$O$536,8,FALSE)</f>
        <v/>
      </c>
      <c r="S238" s="24" t="str">
        <f t="shared" si="28"/>
        <v/>
      </c>
      <c r="T238" s="24" t="s">
        <v>427</v>
      </c>
      <c r="U238" s="24" t="s">
        <v>304</v>
      </c>
      <c r="V238" s="24" t="str">
        <f>VLOOKUP(G238,'Sheet 1 (2)'!$H$4:$Q$536,10,FALSE)</f>
        <v/>
      </c>
      <c r="W238" s="24" t="str">
        <f t="shared" si="20"/>
        <v/>
      </c>
      <c r="X238" s="24" t="s">
        <v>537</v>
      </c>
      <c r="Y238" s="24" t="s">
        <v>304</v>
      </c>
      <c r="Z238" s="24" t="str">
        <f>VLOOKUP(G238,'Sheet 1 (2)'!$H$4:$S$536,12,FALSE)</f>
        <v/>
      </c>
      <c r="AA238" s="24" t="str">
        <f t="shared" si="29"/>
        <v/>
      </c>
      <c r="AB238" s="24" t="s">
        <v>304</v>
      </c>
      <c r="AC238" s="24" t="str">
        <f>VLOOKUP(G238,'Sheet 1 (2)'!$H$4:$AF$536,25,FALSE)</f>
        <v/>
      </c>
      <c r="AD238" s="24" t="s">
        <v>429</v>
      </c>
      <c r="AE238" s="24" t="str">
        <f t="shared" si="25"/>
        <v/>
      </c>
      <c r="AF238" s="24" t="s">
        <v>304</v>
      </c>
      <c r="AG238" s="24" t="str">
        <f>VLOOKUP(G238,'Sheet 1 (2)'!$H$4:$AG$536,26,FALSE)</f>
        <v>SI</v>
      </c>
      <c r="AH238" s="24" t="s">
        <v>329</v>
      </c>
      <c r="AI238" s="24" t="s">
        <v>304</v>
      </c>
      <c r="AJ238" s="24" t="str">
        <f>VLOOKUP(G238,'Sheet 1 (2)'!$H$4:$AH$536,27,FALSE)</f>
        <v/>
      </c>
      <c r="AK238" s="24" t="str">
        <f t="shared" si="22"/>
        <v/>
      </c>
      <c r="AL238" s="27">
        <v>1</v>
      </c>
      <c r="AM238" s="27">
        <f t="shared" si="21"/>
        <v>1</v>
      </c>
    </row>
    <row r="239" spans="1:39" ht="15.75" customHeight="1">
      <c r="A239" s="24" t="s">
        <v>296</v>
      </c>
      <c r="B239" s="24" t="s">
        <v>3</v>
      </c>
      <c r="C239" s="24" t="s">
        <v>532</v>
      </c>
      <c r="D239" s="24" t="s">
        <v>24</v>
      </c>
      <c r="E239" s="24" t="s">
        <v>533</v>
      </c>
      <c r="F239" s="24" t="s">
        <v>25</v>
      </c>
      <c r="G239" s="24" t="s">
        <v>538</v>
      </c>
      <c r="H239" s="24" t="s">
        <v>539</v>
      </c>
      <c r="I239" s="24" t="s">
        <v>329</v>
      </c>
      <c r="J239" s="24" t="s">
        <v>388</v>
      </c>
      <c r="K239" s="24" t="s">
        <v>540</v>
      </c>
      <c r="L239" s="24" t="s">
        <v>304</v>
      </c>
      <c r="M239" s="24" t="str">
        <f>VLOOKUP(G239,'Sheet 1 (2)'!$H$4:$M$536,6,FALSE)</f>
        <v>Programar como mínimo los casos de neumonía grave o enfermedad muy grave en niños menores de 2 meses,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N239" s="24" t="str">
        <f t="shared" si="26"/>
        <v>Programar como mínimo los casos de neumonía grave o enfermedad muy grave en niños menores de 2 meses,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O239" s="24"/>
      <c r="P239" s="24" t="s">
        <v>498</v>
      </c>
      <c r="Q239" s="24" t="s">
        <v>304</v>
      </c>
      <c r="R239" s="24" t="str">
        <f>VLOOKUP(G239,'Sheet 1 (2)'!$H$4:$O$536,8,FALSE)</f>
        <v/>
      </c>
      <c r="S239" s="24" t="str">
        <f t="shared" si="28"/>
        <v/>
      </c>
      <c r="T239" s="24" t="s">
        <v>427</v>
      </c>
      <c r="U239" s="24" t="s">
        <v>304</v>
      </c>
      <c r="V239" s="24" t="str">
        <f>VLOOKUP(G239,'Sheet 1 (2)'!$H$4:$Q$536,10,FALSE)</f>
        <v/>
      </c>
      <c r="W239" s="24" t="str">
        <f t="shared" si="20"/>
        <v/>
      </c>
      <c r="X239" s="24" t="s">
        <v>541</v>
      </c>
      <c r="Y239" s="24" t="s">
        <v>304</v>
      </c>
      <c r="Z239" s="24" t="str">
        <f>VLOOKUP(G239,'Sheet 1 (2)'!$H$4:$S$536,12,FALSE)</f>
        <v/>
      </c>
      <c r="AA239" s="24" t="str">
        <f t="shared" si="29"/>
        <v/>
      </c>
      <c r="AB239" s="24" t="s">
        <v>304</v>
      </c>
      <c r="AC239" s="24" t="str">
        <f>VLOOKUP(G239,'Sheet 1 (2)'!$H$4:$AF$536,25,FALSE)</f>
        <v/>
      </c>
      <c r="AD239" s="24" t="s">
        <v>429</v>
      </c>
      <c r="AE239" s="24" t="str">
        <f t="shared" si="25"/>
        <v/>
      </c>
      <c r="AF239" s="24" t="s">
        <v>304</v>
      </c>
      <c r="AG239" s="24" t="str">
        <f>VLOOKUP(G239,'Sheet 1 (2)'!$H$4:$AG$536,26,FALSE)</f>
        <v>SI</v>
      </c>
      <c r="AH239" s="24" t="s">
        <v>329</v>
      </c>
      <c r="AI239" s="24" t="s">
        <v>304</v>
      </c>
      <c r="AJ239" s="24" t="str">
        <f>VLOOKUP(G239,'Sheet 1 (2)'!$H$4:$AH$536,27,FALSE)</f>
        <v/>
      </c>
      <c r="AK239" s="24" t="str">
        <f t="shared" si="22"/>
        <v/>
      </c>
      <c r="AL239" s="27">
        <v>1</v>
      </c>
      <c r="AM239" s="27">
        <f t="shared" si="21"/>
        <v>1</v>
      </c>
    </row>
    <row r="240" spans="1:39" ht="15.75" customHeight="1">
      <c r="A240" s="24" t="s">
        <v>296</v>
      </c>
      <c r="B240" s="24" t="s">
        <v>3</v>
      </c>
      <c r="C240" s="24" t="s">
        <v>532</v>
      </c>
      <c r="D240" s="24" t="s">
        <v>24</v>
      </c>
      <c r="E240" s="24" t="s">
        <v>533</v>
      </c>
      <c r="F240" s="24" t="s">
        <v>25</v>
      </c>
      <c r="G240" s="24" t="s">
        <v>542</v>
      </c>
      <c r="H240" s="24" t="s">
        <v>543</v>
      </c>
      <c r="I240" s="24" t="s">
        <v>329</v>
      </c>
      <c r="J240" s="24" t="s">
        <v>388</v>
      </c>
      <c r="K240" s="24" t="s">
        <v>544</v>
      </c>
      <c r="L240" s="24" t="s">
        <v>304</v>
      </c>
      <c r="M240" s="24" t="str">
        <f>VLOOKUP(G240,'Sheet 1 (2)'!$H$4:$M$536,6,FALSE)</f>
        <v>Programar como mínimo los casos de neumonía o enfermedad muy grave en niños menores de 2 meses a 4 años,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N240" s="24" t="str">
        <f t="shared" si="26"/>
        <v>Programar como mínimo los casos de neumonía o enfermedad muy grave en niños menores de 2 meses a 4 años, registrados con los siguientes diagnósticos: J05.0, J05.1, J85.1, J86, J90, J93.9, J10.0, J11.0, J15.5, J15.6, J18, J18.0, J18.1, J18.2, J18.8 correspondientes a las atenciones ambulatorias por consultorio externo, por emergencia y hospitalización/internamiento en los últimos 3 años (considerando el año con mayor número de atenciones).</v>
      </c>
      <c r="O240" s="24"/>
      <c r="P240" s="24" t="s">
        <v>498</v>
      </c>
      <c r="Q240" s="24" t="s">
        <v>304</v>
      </c>
      <c r="R240" s="24" t="str">
        <f>VLOOKUP(G240,'Sheet 1 (2)'!$H$4:$O$536,8,FALSE)</f>
        <v/>
      </c>
      <c r="S240" s="24" t="str">
        <f t="shared" si="28"/>
        <v/>
      </c>
      <c r="T240" s="24" t="s">
        <v>427</v>
      </c>
      <c r="U240" s="24" t="s">
        <v>304</v>
      </c>
      <c r="V240" s="24" t="str">
        <f>VLOOKUP(G240,'Sheet 1 (2)'!$H$4:$Q$536,10,FALSE)</f>
        <v/>
      </c>
      <c r="W240" s="24" t="str">
        <f t="shared" si="20"/>
        <v/>
      </c>
      <c r="X240" s="24" t="s">
        <v>541</v>
      </c>
      <c r="Y240" s="24" t="s">
        <v>304</v>
      </c>
      <c r="Z240" s="24" t="str">
        <f>VLOOKUP(G240,'Sheet 1 (2)'!$H$4:$S$536,12,FALSE)</f>
        <v/>
      </c>
      <c r="AA240" s="24" t="str">
        <f t="shared" si="29"/>
        <v/>
      </c>
      <c r="AB240" s="24" t="s">
        <v>304</v>
      </c>
      <c r="AC240" s="24" t="str">
        <f>VLOOKUP(G240,'Sheet 1 (2)'!$H$4:$AF$536,25,FALSE)</f>
        <v/>
      </c>
      <c r="AD240" s="24" t="s">
        <v>429</v>
      </c>
      <c r="AE240" s="24" t="str">
        <f t="shared" si="25"/>
        <v/>
      </c>
      <c r="AF240" s="24" t="s">
        <v>304</v>
      </c>
      <c r="AG240" s="24" t="str">
        <f>VLOOKUP(G240,'Sheet 1 (2)'!$H$4:$AG$536,26,FALSE)</f>
        <v>SI</v>
      </c>
      <c r="AH240" s="24" t="s">
        <v>329</v>
      </c>
      <c r="AI240" s="24" t="s">
        <v>304</v>
      </c>
      <c r="AJ240" s="24" t="str">
        <f>VLOOKUP(G240,'Sheet 1 (2)'!$H$4:$AH$536,27,FALSE)</f>
        <v/>
      </c>
      <c r="AK240" s="24" t="str">
        <f t="shared" si="22"/>
        <v/>
      </c>
      <c r="AL240" s="27">
        <v>1</v>
      </c>
      <c r="AM240" s="27">
        <f t="shared" si="21"/>
        <v>1</v>
      </c>
    </row>
    <row r="241" spans="1:39" ht="15.75" customHeight="1">
      <c r="A241" s="24" t="s">
        <v>296</v>
      </c>
      <c r="B241" s="24" t="s">
        <v>3</v>
      </c>
      <c r="C241" s="24" t="s">
        <v>545</v>
      </c>
      <c r="D241" s="24" t="s">
        <v>26</v>
      </c>
      <c r="E241" s="24" t="s">
        <v>546</v>
      </c>
      <c r="F241" s="24" t="s">
        <v>27</v>
      </c>
      <c r="G241" s="24" t="s">
        <v>547</v>
      </c>
      <c r="H241" s="24" t="s">
        <v>548</v>
      </c>
      <c r="I241" s="24" t="s">
        <v>329</v>
      </c>
      <c r="J241" s="24" t="s">
        <v>388</v>
      </c>
      <c r="K241" s="24" t="s">
        <v>549</v>
      </c>
      <c r="L241" s="24" t="s">
        <v>304</v>
      </c>
      <c r="M241" s="24" t="str">
        <f>VLOOKUP(G241,'Sheet 1 (2)'!$H$4:$M$536,6,FALSE)</f>
        <v/>
      </c>
      <c r="N241" s="24" t="str">
        <f t="shared" si="26"/>
        <v/>
      </c>
      <c r="O241" s="24"/>
      <c r="P241" s="24" t="s">
        <v>498</v>
      </c>
      <c r="Q241" s="24" t="s">
        <v>304</v>
      </c>
      <c r="R241" s="24" t="str">
        <f>VLOOKUP(G241,'Sheet 1 (2)'!$H$4:$O$536,8,FALSE)</f>
        <v/>
      </c>
      <c r="S241" s="24" t="str">
        <f t="shared" si="28"/>
        <v/>
      </c>
      <c r="T241" s="24" t="s">
        <v>427</v>
      </c>
      <c r="U241" s="24" t="s">
        <v>304</v>
      </c>
      <c r="V241" s="24" t="str">
        <f>VLOOKUP(G241,'Sheet 1 (2)'!$H$4:$Q$536,10,FALSE)</f>
        <v/>
      </c>
      <c r="W241" s="24" t="str">
        <f t="shared" si="20"/>
        <v/>
      </c>
      <c r="X241" s="24" t="s">
        <v>550</v>
      </c>
      <c r="Y241" s="24" t="s">
        <v>304</v>
      </c>
      <c r="Z241" s="24" t="str">
        <f>VLOOKUP(G241,'Sheet 1 (2)'!$H$4:$S$536,12,FALSE)</f>
        <v/>
      </c>
      <c r="AA241" s="24" t="str">
        <f t="shared" si="29"/>
        <v/>
      </c>
      <c r="AB241" s="24" t="s">
        <v>304</v>
      </c>
      <c r="AC241" s="24" t="str">
        <f>VLOOKUP(G241,'Sheet 1 (2)'!$H$4:$AF$536,25,FALSE)</f>
        <v/>
      </c>
      <c r="AD241" s="24" t="s">
        <v>391</v>
      </c>
      <c r="AE241" s="24" t="str">
        <f t="shared" si="25"/>
        <v/>
      </c>
      <c r="AF241" s="24" t="s">
        <v>304</v>
      </c>
      <c r="AG241" s="24" t="str">
        <f>VLOOKUP(G241,'Sheet 1 (2)'!$H$4:$AG$536,26,FALSE)</f>
        <v>SI</v>
      </c>
      <c r="AH241" s="24" t="s">
        <v>329</v>
      </c>
      <c r="AI241" s="24" t="s">
        <v>304</v>
      </c>
      <c r="AJ241" s="24" t="str">
        <f>VLOOKUP(G241,'Sheet 1 (2)'!$H$4:$AH$536,27,FALSE)</f>
        <v/>
      </c>
      <c r="AK241" s="24" t="str">
        <f t="shared" si="22"/>
        <v/>
      </c>
      <c r="AL241" s="27">
        <v>1</v>
      </c>
      <c r="AM241" s="27">
        <f t="shared" si="21"/>
        <v>1</v>
      </c>
    </row>
    <row r="242" spans="1:39" ht="15.75" customHeight="1">
      <c r="A242" s="24" t="s">
        <v>296</v>
      </c>
      <c r="B242" s="24" t="s">
        <v>3</v>
      </c>
      <c r="C242" s="24" t="s">
        <v>545</v>
      </c>
      <c r="D242" s="24" t="s">
        <v>26</v>
      </c>
      <c r="E242" s="24" t="s">
        <v>546</v>
      </c>
      <c r="F242" s="24" t="s">
        <v>27</v>
      </c>
      <c r="G242" s="24" t="s">
        <v>551</v>
      </c>
      <c r="H242" s="24" t="s">
        <v>552</v>
      </c>
      <c r="I242" s="24" t="s">
        <v>329</v>
      </c>
      <c r="J242" s="24" t="s">
        <v>388</v>
      </c>
      <c r="K242" s="24" t="s">
        <v>553</v>
      </c>
      <c r="L242" s="24" t="s">
        <v>304</v>
      </c>
      <c r="M242" s="24" t="str">
        <f>VLOOKUP(G242,'Sheet 1 (2)'!$H$4:$M$536,6,FALSE)</f>
        <v/>
      </c>
      <c r="N242" s="24" t="str">
        <f t="shared" si="26"/>
        <v/>
      </c>
      <c r="O242" s="24"/>
      <c r="P242" s="24" t="s">
        <v>498</v>
      </c>
      <c r="Q242" s="24" t="s">
        <v>304</v>
      </c>
      <c r="R242" s="24" t="str">
        <f>VLOOKUP(G242,'Sheet 1 (2)'!$H$4:$O$536,8,FALSE)</f>
        <v/>
      </c>
      <c r="S242" s="24" t="str">
        <f t="shared" si="28"/>
        <v/>
      </c>
      <c r="T242" s="24" t="s">
        <v>427</v>
      </c>
      <c r="U242" s="24" t="s">
        <v>304</v>
      </c>
      <c r="V242" s="24" t="str">
        <f>VLOOKUP(G242,'Sheet 1 (2)'!$H$4:$Q$536,10,FALSE)</f>
        <v/>
      </c>
      <c r="W242" s="24" t="str">
        <f t="shared" si="20"/>
        <v/>
      </c>
      <c r="X242" s="24" t="s">
        <v>554</v>
      </c>
      <c r="Y242" s="24" t="s">
        <v>304</v>
      </c>
      <c r="Z242" s="24" t="str">
        <f>VLOOKUP(G242,'Sheet 1 (2)'!$H$4:$S$536,12,FALSE)</f>
        <v/>
      </c>
      <c r="AA242" s="24" t="str">
        <f t="shared" si="29"/>
        <v/>
      </c>
      <c r="AB242" s="24" t="s">
        <v>304</v>
      </c>
      <c r="AC242" s="24" t="str">
        <f>VLOOKUP(G242,'Sheet 1 (2)'!$H$4:$AF$536,25,FALSE)</f>
        <v/>
      </c>
      <c r="AD242" s="24" t="s">
        <v>555</v>
      </c>
      <c r="AE242" s="24" t="str">
        <f t="shared" si="25"/>
        <v/>
      </c>
      <c r="AF242" s="24" t="s">
        <v>304</v>
      </c>
      <c r="AG242" s="24" t="str">
        <f>VLOOKUP(G242,'Sheet 1 (2)'!$H$4:$AG$536,26,FALSE)</f>
        <v>SI</v>
      </c>
      <c r="AH242" s="24" t="s">
        <v>329</v>
      </c>
      <c r="AI242" s="24" t="s">
        <v>304</v>
      </c>
      <c r="AJ242" s="24" t="str">
        <f>VLOOKUP(G242,'Sheet 1 (2)'!$H$4:$AH$536,27,FALSE)</f>
        <v/>
      </c>
      <c r="AK242" s="24" t="str">
        <f t="shared" si="22"/>
        <v/>
      </c>
      <c r="AL242" s="27">
        <v>1</v>
      </c>
      <c r="AM242" s="27">
        <f t="shared" si="21"/>
        <v>1</v>
      </c>
    </row>
    <row r="243" spans="1:39" ht="357.75" customHeight="1">
      <c r="A243" s="24" t="s">
        <v>296</v>
      </c>
      <c r="B243" s="24" t="s">
        <v>3</v>
      </c>
      <c r="C243" s="24" t="s">
        <v>556</v>
      </c>
      <c r="D243" s="24" t="s">
        <v>28</v>
      </c>
      <c r="E243" s="24" t="s">
        <v>557</v>
      </c>
      <c r="F243" s="24" t="s">
        <v>29</v>
      </c>
      <c r="G243" s="24" t="s">
        <v>558</v>
      </c>
      <c r="H243" s="24" t="s">
        <v>559</v>
      </c>
      <c r="I243" s="24" t="s">
        <v>329</v>
      </c>
      <c r="J243" s="24" t="s">
        <v>388</v>
      </c>
      <c r="K243" s="26" t="s">
        <v>560</v>
      </c>
      <c r="L243" s="24" t="s">
        <v>304</v>
      </c>
      <c r="M243" s="24" t="str">
        <f>VLOOKUP(G243,'Sheet 1 (2)'!$H$4:$M$536,6,FALSE)</f>
        <v/>
      </c>
      <c r="N243" s="24" t="str">
        <f t="shared" si="26"/>
        <v/>
      </c>
      <c r="O243" s="24"/>
      <c r="P243" s="24" t="s">
        <v>340</v>
      </c>
      <c r="Q243" s="24" t="s">
        <v>304</v>
      </c>
      <c r="R243" s="24" t="str">
        <f>VLOOKUP(G243,'Sheet 1 (2)'!$H$4:$O$536,8,FALSE)</f>
        <v/>
      </c>
      <c r="S243" s="24" t="str">
        <f t="shared" si="28"/>
        <v/>
      </c>
      <c r="T243" s="24" t="s">
        <v>498</v>
      </c>
      <c r="U243" s="24" t="s">
        <v>304</v>
      </c>
      <c r="V243" s="24" t="str">
        <f>VLOOKUP(G243,'Sheet 1 (2)'!$H$4:$Q$536,10,FALSE)</f>
        <v/>
      </c>
      <c r="W243" s="24" t="str">
        <f t="shared" si="20"/>
        <v/>
      </c>
      <c r="X243" s="24" t="s">
        <v>561</v>
      </c>
      <c r="Y243" s="24" t="s">
        <v>304</v>
      </c>
      <c r="Z243" s="24" t="str">
        <f>VLOOKUP(G243,'Sheet 1 (2)'!$H$4:$S$536,12,FALSE)</f>
        <v/>
      </c>
      <c r="AA243" s="24" t="str">
        <f t="shared" si="29"/>
        <v/>
      </c>
      <c r="AB243" s="24" t="s">
        <v>304</v>
      </c>
      <c r="AC243" s="24" t="str">
        <f>VLOOKUP(G243,'Sheet 1 (2)'!$H$4:$AF$536,25,FALSE)</f>
        <v/>
      </c>
      <c r="AD243" s="24" t="s">
        <v>364</v>
      </c>
      <c r="AE243" s="24" t="str">
        <f t="shared" si="25"/>
        <v/>
      </c>
      <c r="AF243" s="24" t="s">
        <v>304</v>
      </c>
      <c r="AG243" s="96" t="str">
        <f>VLOOKUP(G243,'Sheet 1 (2)'!$H$4:$AG$536,26,FALSE)</f>
        <v>/</v>
      </c>
      <c r="AH243" s="24" t="s">
        <v>301</v>
      </c>
      <c r="AI243" s="24" t="s">
        <v>304</v>
      </c>
      <c r="AJ243" s="24" t="str">
        <f>VLOOKUP(G243,'Sheet 1 (2)'!$H$4:$AH$536,27,FALSE)</f>
        <v/>
      </c>
      <c r="AK243" s="24" t="str">
        <f t="shared" si="22"/>
        <v/>
      </c>
      <c r="AL243" s="27">
        <v>1</v>
      </c>
      <c r="AM243" s="27">
        <f t="shared" si="21"/>
        <v>0</v>
      </c>
    </row>
    <row r="244" spans="1:39" ht="15.75" customHeight="1">
      <c r="A244" s="24" t="s">
        <v>296</v>
      </c>
      <c r="B244" s="24" t="s">
        <v>3</v>
      </c>
      <c r="C244" s="24" t="s">
        <v>556</v>
      </c>
      <c r="D244" s="24" t="s">
        <v>28</v>
      </c>
      <c r="E244" s="24" t="s">
        <v>557</v>
      </c>
      <c r="F244" s="24" t="s">
        <v>29</v>
      </c>
      <c r="G244" s="24" t="s">
        <v>562</v>
      </c>
      <c r="H244" s="24" t="s">
        <v>563</v>
      </c>
      <c r="I244" s="24" t="s">
        <v>329</v>
      </c>
      <c r="J244" s="24" t="s">
        <v>388</v>
      </c>
      <c r="K244" s="24" t="s">
        <v>564</v>
      </c>
      <c r="L244" s="24" t="s">
        <v>304</v>
      </c>
      <c r="M244" s="24" t="str">
        <f>VLOOKUP(G244,'Sheet 1 (2)'!$H$4:$M$536,6,FALSE)</f>
        <v/>
      </c>
      <c r="N244" s="24" t="str">
        <f t="shared" si="26"/>
        <v/>
      </c>
      <c r="O244" s="24"/>
      <c r="P244" s="24" t="s">
        <v>498</v>
      </c>
      <c r="Q244" s="24" t="s">
        <v>304</v>
      </c>
      <c r="R244" s="24" t="str">
        <f>VLOOKUP(G244,'Sheet 1 (2)'!$H$4:$O$536,8,FALSE)</f>
        <v/>
      </c>
      <c r="S244" s="24" t="str">
        <f t="shared" si="28"/>
        <v/>
      </c>
      <c r="T244" s="24" t="s">
        <v>427</v>
      </c>
      <c r="U244" s="24" t="s">
        <v>304</v>
      </c>
      <c r="V244" s="24" t="str">
        <f>VLOOKUP(G244,'Sheet 1 (2)'!$H$4:$Q$536,10,FALSE)</f>
        <v/>
      </c>
      <c r="W244" s="24" t="str">
        <f t="shared" si="20"/>
        <v/>
      </c>
      <c r="X244" s="24" t="s">
        <v>565</v>
      </c>
      <c r="Y244" s="24" t="s">
        <v>304</v>
      </c>
      <c r="Z244" s="24" t="str">
        <f>VLOOKUP(G244,'Sheet 1 (2)'!$H$4:$S$536,12,FALSE)</f>
        <v/>
      </c>
      <c r="AA244" s="24" t="str">
        <f t="shared" si="29"/>
        <v/>
      </c>
      <c r="AB244" s="24" t="s">
        <v>304</v>
      </c>
      <c r="AC244" s="24" t="str">
        <f>VLOOKUP(G244,'Sheet 1 (2)'!$H$4:$AF$536,25,FALSE)</f>
        <v/>
      </c>
      <c r="AD244" s="24" t="s">
        <v>364</v>
      </c>
      <c r="AE244" s="24" t="str">
        <f t="shared" si="25"/>
        <v/>
      </c>
      <c r="AF244" s="24" t="s">
        <v>304</v>
      </c>
      <c r="AG244" s="24" t="str">
        <f>VLOOKUP(G244,'Sheet 1 (2)'!$H$4:$AG$536,26,FALSE)</f>
        <v>SI</v>
      </c>
      <c r="AH244" s="24" t="s">
        <v>329</v>
      </c>
      <c r="AI244" s="24" t="s">
        <v>304</v>
      </c>
      <c r="AJ244" s="24" t="str">
        <f>VLOOKUP(G244,'Sheet 1 (2)'!$H$4:$AH$536,27,FALSE)</f>
        <v/>
      </c>
      <c r="AK244" s="24" t="str">
        <f t="shared" si="22"/>
        <v/>
      </c>
      <c r="AL244" s="27">
        <v>1</v>
      </c>
      <c r="AM244" s="27">
        <f t="shared" si="21"/>
        <v>1</v>
      </c>
    </row>
    <row r="245" spans="1:39" ht="15.75" customHeight="1">
      <c r="A245" s="24" t="s">
        <v>296</v>
      </c>
      <c r="B245" s="24" t="s">
        <v>3</v>
      </c>
      <c r="C245" s="24" t="s">
        <v>556</v>
      </c>
      <c r="D245" s="24" t="s">
        <v>28</v>
      </c>
      <c r="E245" s="24" t="s">
        <v>557</v>
      </c>
      <c r="F245" s="24" t="s">
        <v>29</v>
      </c>
      <c r="G245" s="24" t="s">
        <v>566</v>
      </c>
      <c r="H245" s="24" t="s">
        <v>567</v>
      </c>
      <c r="I245" s="24" t="s">
        <v>329</v>
      </c>
      <c r="J245" s="24" t="s">
        <v>464</v>
      </c>
      <c r="K245" s="24" t="s">
        <v>568</v>
      </c>
      <c r="L245" s="24" t="s">
        <v>304</v>
      </c>
      <c r="M245" s="24" t="str">
        <f>VLOOKUP(G245,'Sheet 1 (2)'!$H$4:$M$536,6,FALSE)</f>
        <v/>
      </c>
      <c r="N245" s="24" t="str">
        <f t="shared" si="26"/>
        <v/>
      </c>
      <c r="O245" s="24"/>
      <c r="P245" s="24" t="s">
        <v>340</v>
      </c>
      <c r="Q245" s="24" t="s">
        <v>304</v>
      </c>
      <c r="R245" s="24" t="str">
        <f>VLOOKUP(G245,'Sheet 1 (2)'!$H$4:$O$536,8,FALSE)</f>
        <v/>
      </c>
      <c r="S245" s="24" t="str">
        <f t="shared" si="28"/>
        <v/>
      </c>
      <c r="T245" s="24" t="s">
        <v>498</v>
      </c>
      <c r="U245" s="24" t="s">
        <v>304</v>
      </c>
      <c r="V245" s="24" t="str">
        <f>VLOOKUP(G245,'Sheet 1 (2)'!$H$4:$Q$536,10,FALSE)</f>
        <v/>
      </c>
      <c r="W245" s="24" t="str">
        <f t="shared" si="20"/>
        <v/>
      </c>
      <c r="X245" s="24" t="s">
        <v>561</v>
      </c>
      <c r="Y245" s="24" t="s">
        <v>304</v>
      </c>
      <c r="Z245" s="24" t="str">
        <f>VLOOKUP(G245,'Sheet 1 (2)'!$H$4:$S$536,12,FALSE)</f>
        <v/>
      </c>
      <c r="AA245" s="24" t="str">
        <f t="shared" si="29"/>
        <v/>
      </c>
      <c r="AB245" s="24" t="s">
        <v>304</v>
      </c>
      <c r="AC245" s="24" t="str">
        <f>VLOOKUP(G245,'Sheet 1 (2)'!$H$4:$AF$536,25,FALSE)</f>
        <v/>
      </c>
      <c r="AD245" s="24" t="s">
        <v>364</v>
      </c>
      <c r="AE245" s="24" t="str">
        <f t="shared" si="25"/>
        <v/>
      </c>
      <c r="AF245" s="24" t="s">
        <v>304</v>
      </c>
      <c r="AG245" s="24" t="str">
        <f>VLOOKUP(G245,'Sheet 1 (2)'!$H$4:$AG$536,26,FALSE)</f>
        <v>NO</v>
      </c>
      <c r="AH245" s="24" t="s">
        <v>301</v>
      </c>
      <c r="AI245" s="24" t="s">
        <v>304</v>
      </c>
      <c r="AJ245" s="24" t="str">
        <f>VLOOKUP(G245,'Sheet 1 (2)'!$H$4:$AH$536,27,FALSE)</f>
        <v>Establecimientos de Salud con Población asignada</v>
      </c>
      <c r="AK245" s="24" t="str">
        <f t="shared" si="22"/>
        <v>Establecimientos de Salud con Población asignada</v>
      </c>
      <c r="AL245" s="27">
        <v>1</v>
      </c>
      <c r="AM245" s="27">
        <f t="shared" si="21"/>
        <v>0</v>
      </c>
    </row>
    <row r="246" spans="1:39" ht="15.75" customHeight="1">
      <c r="A246" s="24" t="s">
        <v>296</v>
      </c>
      <c r="B246" s="24" t="s">
        <v>3</v>
      </c>
      <c r="C246" s="24" t="s">
        <v>569</v>
      </c>
      <c r="D246" s="24" t="s">
        <v>30</v>
      </c>
      <c r="E246" s="24" t="s">
        <v>570</v>
      </c>
      <c r="F246" s="24" t="s">
        <v>31</v>
      </c>
      <c r="G246" s="24" t="s">
        <v>571</v>
      </c>
      <c r="H246" s="24" t="s">
        <v>572</v>
      </c>
      <c r="I246" s="24" t="s">
        <v>329</v>
      </c>
      <c r="J246" s="24" t="s">
        <v>573</v>
      </c>
      <c r="K246" s="24" t="s">
        <v>574</v>
      </c>
      <c r="L246" s="24" t="s">
        <v>304</v>
      </c>
      <c r="M246" s="24" t="str">
        <f>VLOOKUP(G246,'Sheet 1 (2)'!$H$4:$M$536,6,FALSE)</f>
        <v>Igual meta de atención prenatal reenfocada del PP002</v>
      </c>
      <c r="N246" s="24" t="str">
        <f t="shared" si="26"/>
        <v>Igual meta de atención prenatal reenfocada del PP002</v>
      </c>
      <c r="O246" s="24"/>
      <c r="P246" s="24" t="s">
        <v>575</v>
      </c>
      <c r="Q246" s="24" t="s">
        <v>304</v>
      </c>
      <c r="R246" s="24" t="str">
        <f>VLOOKUP(G246,'Sheet 1 (2)'!$H$4:$O$536,8,FALSE)</f>
        <v/>
      </c>
      <c r="S246" s="24" t="str">
        <f t="shared" si="28"/>
        <v/>
      </c>
      <c r="T246" s="24"/>
      <c r="U246" s="24" t="s">
        <v>304</v>
      </c>
      <c r="V246" s="24" t="str">
        <f>VLOOKUP(G246,'Sheet 1 (2)'!$H$4:$Q$536,10,FALSE)</f>
        <v/>
      </c>
      <c r="W246" s="24" t="str">
        <f t="shared" si="20"/>
        <v/>
      </c>
      <c r="X246" s="24"/>
      <c r="Y246" s="24" t="s">
        <v>304</v>
      </c>
      <c r="Z246" s="24" t="str">
        <f>VLOOKUP(G246,'Sheet 1 (2)'!$H$4:$S$536,12,FALSE)</f>
        <v/>
      </c>
      <c r="AA246" s="24" t="str">
        <f t="shared" si="29"/>
        <v/>
      </c>
      <c r="AB246" s="24" t="s">
        <v>304</v>
      </c>
      <c r="AC246" s="24" t="str">
        <f>VLOOKUP(G246,'Sheet 1 (2)'!$H$4:$AF$536,25,FALSE)</f>
        <v/>
      </c>
      <c r="AD246" s="24" t="s">
        <v>364</v>
      </c>
      <c r="AE246" s="24" t="str">
        <f t="shared" si="25"/>
        <v/>
      </c>
      <c r="AF246" s="24" t="s">
        <v>304</v>
      </c>
      <c r="AG246" s="24" t="str">
        <f>VLOOKUP(G246,'Sheet 1 (2)'!$H$4:$AG$536,26,FALSE)</f>
        <v>SI</v>
      </c>
      <c r="AH246" s="24" t="s">
        <v>329</v>
      </c>
      <c r="AI246" s="24" t="s">
        <v>304</v>
      </c>
      <c r="AJ246" s="24" t="str">
        <f>VLOOKUP(G246,'Sheet 1 (2)'!$H$4:$AH$536,27,FALSE)</f>
        <v/>
      </c>
      <c r="AK246" s="24" t="str">
        <f t="shared" si="22"/>
        <v/>
      </c>
      <c r="AL246" s="27">
        <v>1</v>
      </c>
      <c r="AM246" s="27">
        <f t="shared" si="21"/>
        <v>1</v>
      </c>
    </row>
    <row r="247" spans="1:39" ht="15.75" customHeight="1">
      <c r="A247" s="24" t="s">
        <v>634</v>
      </c>
      <c r="B247" s="24" t="s">
        <v>34</v>
      </c>
      <c r="C247" s="24" t="s">
        <v>1025</v>
      </c>
      <c r="D247" s="24" t="s">
        <v>67</v>
      </c>
      <c r="E247" s="24" t="s">
        <v>1026</v>
      </c>
      <c r="F247" s="24" t="s">
        <v>68</v>
      </c>
      <c r="G247" s="24" t="s">
        <v>1027</v>
      </c>
      <c r="H247" s="24" t="s">
        <v>1028</v>
      </c>
      <c r="I247" s="24" t="s">
        <v>301</v>
      </c>
      <c r="J247" s="24" t="s">
        <v>330</v>
      </c>
      <c r="K247" s="24" t="s">
        <v>1029</v>
      </c>
      <c r="L247" s="24" t="s">
        <v>304</v>
      </c>
      <c r="M247" s="24" t="str">
        <f>VLOOKUP(G247,'Sheet 1 (2)'!$H$4:$M$536,6,FALSE)</f>
        <v/>
      </c>
      <c r="N247" s="24" t="str">
        <f t="shared" si="26"/>
        <v/>
      </c>
      <c r="O247" s="24"/>
      <c r="P247" s="24" t="s">
        <v>1030</v>
      </c>
      <c r="Q247" s="24" t="s">
        <v>304</v>
      </c>
      <c r="R247" s="24" t="str">
        <f>VLOOKUP(G247,'Sheet 1 (2)'!$H$4:$O$536,8,FALSE)</f>
        <v/>
      </c>
      <c r="S247" s="24" t="str">
        <f t="shared" si="28"/>
        <v/>
      </c>
      <c r="T247" s="24"/>
      <c r="U247" s="24" t="s">
        <v>304</v>
      </c>
      <c r="V247" s="24" t="str">
        <f>VLOOKUP(G247,'Sheet 1 (2)'!$H$4:$Q$536,10,FALSE)</f>
        <v/>
      </c>
      <c r="W247" s="24" t="str">
        <f t="shared" si="20"/>
        <v/>
      </c>
      <c r="X247" s="24" t="s">
        <v>1031</v>
      </c>
      <c r="Y247" s="24" t="s">
        <v>304</v>
      </c>
      <c r="Z247" s="24" t="str">
        <f>VLOOKUP(G247,'Sheet 1 (2)'!$H$4:$S$536,12,FALSE)</f>
        <v/>
      </c>
      <c r="AA247" s="24" t="str">
        <f t="shared" si="29"/>
        <v/>
      </c>
      <c r="AB247" s="24" t="s">
        <v>304</v>
      </c>
      <c r="AC247" s="24" t="str">
        <f>VLOOKUP(G247,'Sheet 1 (2)'!$H$4:$AF$536,25,FALSE)</f>
        <v/>
      </c>
      <c r="AD247" s="24" t="s">
        <v>334</v>
      </c>
      <c r="AE247" s="24" t="str">
        <f t="shared" si="25"/>
        <v/>
      </c>
      <c r="AF247" s="24" t="s">
        <v>304</v>
      </c>
      <c r="AG247" s="24" t="str">
        <f>VLOOKUP(G247,'Sheet 1 (2)'!$H$4:$AG$536,26,FALSE)</f>
        <v/>
      </c>
      <c r="AH247" s="24" t="s">
        <v>301</v>
      </c>
      <c r="AI247" s="24" t="s">
        <v>304</v>
      </c>
      <c r="AJ247" s="24" t="str">
        <f>VLOOKUP(G247,'Sheet 1 (2)'!$H$4:$AH$536,27,FALSE)</f>
        <v/>
      </c>
      <c r="AK247" s="24" t="s">
        <v>1032</v>
      </c>
      <c r="AL247" s="27">
        <v>1</v>
      </c>
      <c r="AM247" s="27">
        <f t="shared" si="21"/>
        <v>0</v>
      </c>
    </row>
    <row r="248" spans="1:39" ht="15.75" customHeight="1">
      <c r="A248" s="24" t="s">
        <v>634</v>
      </c>
      <c r="B248" s="24" t="s">
        <v>34</v>
      </c>
      <c r="C248" s="24" t="s">
        <v>1025</v>
      </c>
      <c r="D248" s="24" t="s">
        <v>67</v>
      </c>
      <c r="E248" s="24" t="s">
        <v>1026</v>
      </c>
      <c r="F248" s="24" t="s">
        <v>68</v>
      </c>
      <c r="G248" s="24" t="s">
        <v>1033</v>
      </c>
      <c r="H248" s="24" t="s">
        <v>1034</v>
      </c>
      <c r="I248" s="24" t="s">
        <v>301</v>
      </c>
      <c r="J248" s="24" t="s">
        <v>338</v>
      </c>
      <c r="K248" s="24" t="s">
        <v>1035</v>
      </c>
      <c r="L248" s="24" t="s">
        <v>304</v>
      </c>
      <c r="M248" s="24" t="str">
        <f>VLOOKUP(G248,'Sheet 1 (2)'!$H$4:$M$536,6,FALSE)</f>
        <v/>
      </c>
      <c r="N248" s="24" t="str">
        <f t="shared" si="26"/>
        <v/>
      </c>
      <c r="O248" s="24"/>
      <c r="P248" s="24" t="s">
        <v>1036</v>
      </c>
      <c r="Q248" s="24" t="s">
        <v>304</v>
      </c>
      <c r="R248" s="24" t="str">
        <f>VLOOKUP(G248,'Sheet 1 (2)'!$H$4:$O$536,8,FALSE)</f>
        <v/>
      </c>
      <c r="S248" s="24" t="str">
        <f t="shared" si="28"/>
        <v/>
      </c>
      <c r="T248" s="24"/>
      <c r="U248" s="24" t="s">
        <v>304</v>
      </c>
      <c r="V248" s="24" t="str">
        <f>VLOOKUP(G248,'Sheet 1 (2)'!$H$4:$Q$536,10,FALSE)</f>
        <v/>
      </c>
      <c r="W248" s="24" t="str">
        <f t="shared" si="20"/>
        <v/>
      </c>
      <c r="X248" s="24" t="s">
        <v>1037</v>
      </c>
      <c r="Y248" s="24" t="s">
        <v>304</v>
      </c>
      <c r="Z248" s="24" t="str">
        <f>VLOOKUP(G248,'Sheet 1 (2)'!$H$4:$S$536,12,FALSE)</f>
        <v/>
      </c>
      <c r="AA248" s="24" t="str">
        <f t="shared" si="29"/>
        <v/>
      </c>
      <c r="AB248" s="24" t="s">
        <v>304</v>
      </c>
      <c r="AC248" s="24" t="str">
        <f>VLOOKUP(G248,'Sheet 1 (2)'!$H$4:$AF$536,25,FALSE)</f>
        <v/>
      </c>
      <c r="AD248" s="24" t="s">
        <v>334</v>
      </c>
      <c r="AE248" s="24" t="str">
        <f t="shared" si="25"/>
        <v/>
      </c>
      <c r="AF248" s="24" t="s">
        <v>304</v>
      </c>
      <c r="AG248" s="24" t="str">
        <f>VLOOKUP(G248,'Sheet 1 (2)'!$H$4:$AG$536,26,FALSE)</f>
        <v/>
      </c>
      <c r="AH248" s="24" t="s">
        <v>329</v>
      </c>
      <c r="AI248" s="24" t="s">
        <v>304</v>
      </c>
      <c r="AJ248" s="24" t="str">
        <f>VLOOKUP(G248,'Sheet 1 (2)'!$H$4:$AH$536,27,FALSE)</f>
        <v/>
      </c>
      <c r="AK248" s="24" t="str">
        <f>IF(AI248&lt;&gt;"",AI248,AJ248)</f>
        <v/>
      </c>
      <c r="AL248" s="27">
        <v>1</v>
      </c>
      <c r="AM248" s="27">
        <f t="shared" si="21"/>
        <v>1</v>
      </c>
    </row>
    <row r="249" spans="1:39" ht="15.75" customHeight="1">
      <c r="A249" s="24" t="s">
        <v>634</v>
      </c>
      <c r="B249" s="24" t="s">
        <v>34</v>
      </c>
      <c r="C249" s="24" t="s">
        <v>1025</v>
      </c>
      <c r="D249" s="24" t="s">
        <v>67</v>
      </c>
      <c r="E249" s="24" t="s">
        <v>1039</v>
      </c>
      <c r="F249" s="24" t="s">
        <v>69</v>
      </c>
      <c r="G249" s="24" t="s">
        <v>1040</v>
      </c>
      <c r="H249" s="24" t="s">
        <v>1041</v>
      </c>
      <c r="I249" s="24" t="s">
        <v>301</v>
      </c>
      <c r="J249" s="24" t="s">
        <v>1042</v>
      </c>
      <c r="K249" s="24" t="s">
        <v>1043</v>
      </c>
      <c r="L249" s="24" t="s">
        <v>304</v>
      </c>
      <c r="M249" s="24" t="str">
        <f>VLOOKUP(G249,'Sheet 1 (2)'!$H$4:$M$536,6,FALSE)</f>
        <v/>
      </c>
      <c r="N249" s="24" t="str">
        <f t="shared" si="26"/>
        <v/>
      </c>
      <c r="O249" s="24"/>
      <c r="P249" s="24" t="s">
        <v>1044</v>
      </c>
      <c r="Q249" s="24" t="s">
        <v>304</v>
      </c>
      <c r="R249" s="24" t="str">
        <f>VLOOKUP(G249,'Sheet 1 (2)'!$H$4:$O$536,8,FALSE)</f>
        <v/>
      </c>
      <c r="S249" s="24" t="str">
        <f t="shared" si="28"/>
        <v/>
      </c>
      <c r="T249" s="24"/>
      <c r="U249" s="24" t="s">
        <v>304</v>
      </c>
      <c r="V249" s="24" t="str">
        <f>VLOOKUP(G249,'Sheet 1 (2)'!$H$4:$Q$536,10,FALSE)</f>
        <v/>
      </c>
      <c r="W249" s="24" t="str">
        <f t="shared" si="20"/>
        <v/>
      </c>
      <c r="X249" s="24" t="s">
        <v>1045</v>
      </c>
      <c r="Y249" s="24" t="s">
        <v>304</v>
      </c>
      <c r="Z249" s="24" t="str">
        <f>VLOOKUP(G249,'Sheet 1 (2)'!$H$4:$S$536,12,FALSE)</f>
        <v/>
      </c>
      <c r="AA249" s="24" t="str">
        <f t="shared" si="29"/>
        <v/>
      </c>
      <c r="AB249" s="24" t="s">
        <v>304</v>
      </c>
      <c r="AC249" s="24" t="str">
        <f>VLOOKUP(G249,'Sheet 1 (2)'!$H$4:$AF$536,25,FALSE)</f>
        <v/>
      </c>
      <c r="AD249" s="24" t="s">
        <v>334</v>
      </c>
      <c r="AE249" s="24" t="str">
        <f t="shared" si="25"/>
        <v/>
      </c>
      <c r="AF249" s="24" t="s">
        <v>304</v>
      </c>
      <c r="AG249" s="24" t="str">
        <f>VLOOKUP(G249,'Sheet 1 (2)'!$H$4:$AG$536,26,FALSE)</f>
        <v/>
      </c>
      <c r="AH249" s="24" t="s">
        <v>301</v>
      </c>
      <c r="AI249" s="24" t="s">
        <v>304</v>
      </c>
      <c r="AJ249" s="24" t="str">
        <f>VLOOKUP(G249,'Sheet 1 (2)'!$H$4:$AH$536,27,FALSE)</f>
        <v/>
      </c>
      <c r="AK249" s="24" t="s">
        <v>1046</v>
      </c>
      <c r="AL249" s="27">
        <v>1</v>
      </c>
      <c r="AM249" s="27">
        <f t="shared" si="21"/>
        <v>0</v>
      </c>
    </row>
    <row r="250" spans="1:39" ht="15.75" customHeight="1">
      <c r="A250" s="24" t="s">
        <v>634</v>
      </c>
      <c r="B250" s="24" t="s">
        <v>34</v>
      </c>
      <c r="C250" s="24" t="s">
        <v>1025</v>
      </c>
      <c r="D250" s="24" t="s">
        <v>67</v>
      </c>
      <c r="E250" s="24" t="s">
        <v>1026</v>
      </c>
      <c r="F250" s="24" t="s">
        <v>68</v>
      </c>
      <c r="G250" s="24" t="s">
        <v>1047</v>
      </c>
      <c r="H250" s="24" t="s">
        <v>1048</v>
      </c>
      <c r="I250" s="24" t="s">
        <v>301</v>
      </c>
      <c r="J250" s="24" t="s">
        <v>338</v>
      </c>
      <c r="K250" s="24" t="s">
        <v>1049</v>
      </c>
      <c r="L250" s="24" t="s">
        <v>304</v>
      </c>
      <c r="M250" s="24" t="str">
        <f>VLOOKUP(G250,'Sheet 1 (2)'!$H$4:$M$536,6,FALSE)</f>
        <v/>
      </c>
      <c r="N250" s="24" t="str">
        <f t="shared" si="26"/>
        <v/>
      </c>
      <c r="O250" s="24"/>
      <c r="P250" s="24" t="s">
        <v>1050</v>
      </c>
      <c r="Q250" s="24" t="s">
        <v>304</v>
      </c>
      <c r="R250" s="24" t="str">
        <f>VLOOKUP(G250,'Sheet 1 (2)'!$H$4:$O$536,8,FALSE)</f>
        <v/>
      </c>
      <c r="S250" s="24" t="str">
        <f t="shared" si="28"/>
        <v/>
      </c>
      <c r="T250" s="24" t="s">
        <v>651</v>
      </c>
      <c r="U250" s="24" t="s">
        <v>304</v>
      </c>
      <c r="V250" s="24" t="str">
        <f>VLOOKUP(G250,'Sheet 1 (2)'!$H$4:$Q$536,10,FALSE)</f>
        <v/>
      </c>
      <c r="W250" s="24" t="str">
        <f t="shared" si="20"/>
        <v/>
      </c>
      <c r="X250" s="24" t="s">
        <v>1051</v>
      </c>
      <c r="Y250" s="24" t="s">
        <v>304</v>
      </c>
      <c r="Z250" s="24" t="str">
        <f>VLOOKUP(G250,'Sheet 1 (2)'!$H$4:$S$536,12,FALSE)</f>
        <v/>
      </c>
      <c r="AA250" s="24" t="str">
        <f t="shared" si="29"/>
        <v/>
      </c>
      <c r="AB250" s="24" t="s">
        <v>304</v>
      </c>
      <c r="AC250" s="24" t="str">
        <f>VLOOKUP(G250,'Sheet 1 (2)'!$H$4:$AF$536,25,FALSE)</f>
        <v/>
      </c>
      <c r="AD250" s="24" t="s">
        <v>334</v>
      </c>
      <c r="AE250" s="24" t="str">
        <f t="shared" si="25"/>
        <v/>
      </c>
      <c r="AF250" s="24" t="s">
        <v>304</v>
      </c>
      <c r="AG250" s="24" t="str">
        <f>VLOOKUP(G250,'Sheet 1 (2)'!$H$4:$AG$536,26,FALSE)</f>
        <v/>
      </c>
      <c r="AH250" s="24" t="s">
        <v>301</v>
      </c>
      <c r="AI250" s="24" t="s">
        <v>304</v>
      </c>
      <c r="AJ250" s="24" t="str">
        <f>VLOOKUP(G250,'Sheet 1 (2)'!$H$4:$AH$536,27,FALSE)</f>
        <v/>
      </c>
      <c r="AK250" s="24" t="s">
        <v>1052</v>
      </c>
      <c r="AL250" s="27">
        <v>1</v>
      </c>
      <c r="AM250" s="27">
        <f t="shared" si="21"/>
        <v>0</v>
      </c>
    </row>
    <row r="251" spans="1:39" ht="15.75" customHeight="1">
      <c r="A251" s="24" t="s">
        <v>634</v>
      </c>
      <c r="B251" s="24" t="s">
        <v>34</v>
      </c>
      <c r="C251" s="24" t="s">
        <v>1025</v>
      </c>
      <c r="D251" s="24" t="s">
        <v>67</v>
      </c>
      <c r="E251" s="24" t="s">
        <v>1039</v>
      </c>
      <c r="F251" s="24" t="s">
        <v>69</v>
      </c>
      <c r="G251" s="24" t="s">
        <v>1047</v>
      </c>
      <c r="H251" s="24" t="s">
        <v>1053</v>
      </c>
      <c r="I251" s="24" t="s">
        <v>301</v>
      </c>
      <c r="J251" s="24" t="s">
        <v>1054</v>
      </c>
      <c r="K251" s="24" t="s">
        <v>1055</v>
      </c>
      <c r="L251" s="24" t="s">
        <v>304</v>
      </c>
      <c r="M251" s="24" t="str">
        <f>VLOOKUP(G251,'Sheet 1 (2)'!$H$4:$M$536,6,FALSE)</f>
        <v/>
      </c>
      <c r="N251" s="24" t="str">
        <f t="shared" si="26"/>
        <v/>
      </c>
      <c r="O251" s="24"/>
      <c r="P251" s="24" t="s">
        <v>1056</v>
      </c>
      <c r="Q251" s="24" t="s">
        <v>304</v>
      </c>
      <c r="R251" s="24" t="str">
        <f>VLOOKUP(G251,'Sheet 1 (2)'!$H$4:$O$536,8,FALSE)</f>
        <v/>
      </c>
      <c r="S251" s="24" t="str">
        <f t="shared" si="28"/>
        <v/>
      </c>
      <c r="T251" s="24"/>
      <c r="U251" s="24" t="s">
        <v>304</v>
      </c>
      <c r="V251" s="24" t="str">
        <f>VLOOKUP(G251,'Sheet 1 (2)'!$H$4:$Q$536,10,FALSE)</f>
        <v/>
      </c>
      <c r="W251" s="24" t="str">
        <f t="shared" si="20"/>
        <v/>
      </c>
      <c r="X251" s="24" t="s">
        <v>1057</v>
      </c>
      <c r="Y251" s="24" t="s">
        <v>304</v>
      </c>
      <c r="Z251" s="24" t="str">
        <f>VLOOKUP(G251,'Sheet 1 (2)'!$H$4:$S$536,12,FALSE)</f>
        <v/>
      </c>
      <c r="AA251" s="24" t="str">
        <f t="shared" si="29"/>
        <v/>
      </c>
      <c r="AB251" s="24" t="s">
        <v>304</v>
      </c>
      <c r="AC251" s="24" t="str">
        <f>VLOOKUP(G251,'Sheet 1 (2)'!$H$4:$AF$536,25,FALSE)</f>
        <v/>
      </c>
      <c r="AD251" s="24" t="s">
        <v>334</v>
      </c>
      <c r="AE251" s="24" t="str">
        <f t="shared" si="25"/>
        <v/>
      </c>
      <c r="AF251" s="24" t="s">
        <v>304</v>
      </c>
      <c r="AG251" s="24" t="str">
        <f>VLOOKUP(G251,'Sheet 1 (2)'!$H$4:$AG$536,26,FALSE)</f>
        <v/>
      </c>
      <c r="AH251" s="24" t="s">
        <v>301</v>
      </c>
      <c r="AI251" s="24" t="s">
        <v>304</v>
      </c>
      <c r="AJ251" s="24" t="str">
        <f>VLOOKUP(G251,'Sheet 1 (2)'!$H$4:$AH$536,27,FALSE)</f>
        <v/>
      </c>
      <c r="AK251" s="24" t="s">
        <v>1046</v>
      </c>
      <c r="AL251" s="27">
        <v>1</v>
      </c>
      <c r="AM251" s="27">
        <f t="shared" si="21"/>
        <v>0</v>
      </c>
    </row>
    <row r="252" spans="1:39" ht="15.75" customHeight="1">
      <c r="A252" s="24" t="s">
        <v>296</v>
      </c>
      <c r="B252" s="24" t="s">
        <v>3</v>
      </c>
      <c r="C252" s="24" t="s">
        <v>576</v>
      </c>
      <c r="D252" s="24" t="s">
        <v>32</v>
      </c>
      <c r="E252" s="24" t="s">
        <v>577</v>
      </c>
      <c r="F252" s="24" t="s">
        <v>33</v>
      </c>
      <c r="G252" s="24" t="s">
        <v>578</v>
      </c>
      <c r="H252" s="24" t="s">
        <v>579</v>
      </c>
      <c r="I252" s="24" t="s">
        <v>329</v>
      </c>
      <c r="J252" s="24" t="s">
        <v>388</v>
      </c>
      <c r="K252" s="24" t="s">
        <v>580</v>
      </c>
      <c r="L252" s="24" t="s">
        <v>304</v>
      </c>
      <c r="M252" s="24" t="str">
        <f>VLOOKUP(G252,'Sheet 1 (2)'!$H$4:$M$536,6,FALSE)</f>
        <v>Promedio de los últimos 3 años de Niñas y niños  de 1 a 4 años.</v>
      </c>
      <c r="N252" s="24" t="str">
        <f t="shared" si="26"/>
        <v>Promedio de los últimos 3 años de Niñas y niños  de 1 a 4 años.</v>
      </c>
      <c r="O252" s="24"/>
      <c r="P252" s="24" t="s">
        <v>498</v>
      </c>
      <c r="Q252" s="24" t="s">
        <v>304</v>
      </c>
      <c r="R252" s="24" t="str">
        <f>VLOOKUP(G252,'Sheet 1 (2)'!$H$4:$O$536,8,FALSE)</f>
        <v/>
      </c>
      <c r="S252" s="24" t="str">
        <f t="shared" si="28"/>
        <v/>
      </c>
      <c r="T252" s="24"/>
      <c r="U252" s="24" t="s">
        <v>304</v>
      </c>
      <c r="V252" s="24" t="str">
        <f>VLOOKUP(G252,'Sheet 1 (2)'!$H$4:$Q$536,10,FALSE)</f>
        <v/>
      </c>
      <c r="W252" s="24" t="str">
        <f t="shared" si="20"/>
        <v/>
      </c>
      <c r="X252" s="24" t="s">
        <v>581</v>
      </c>
      <c r="Y252" s="24" t="s">
        <v>304</v>
      </c>
      <c r="Z252" s="24" t="str">
        <f>VLOOKUP(G252,'Sheet 1 (2)'!$H$4:$S$536,12,FALSE)</f>
        <v/>
      </c>
      <c r="AA252" s="24" t="str">
        <f t="shared" si="29"/>
        <v/>
      </c>
      <c r="AB252" s="24" t="s">
        <v>304</v>
      </c>
      <c r="AC252" s="24" t="str">
        <f>VLOOKUP(G252,'Sheet 1 (2)'!$H$4:$AF$536,25,FALSE)</f>
        <v/>
      </c>
      <c r="AD252" s="24" t="s">
        <v>582</v>
      </c>
      <c r="AE252" s="24" t="str">
        <f t="shared" si="25"/>
        <v/>
      </c>
      <c r="AF252" s="24" t="s">
        <v>304</v>
      </c>
      <c r="AG252" s="24" t="str">
        <f>VLOOKUP(G252,'Sheet 1 (2)'!$H$4:$AG$536,26,FALSE)</f>
        <v>SI</v>
      </c>
      <c r="AH252" s="24" t="s">
        <v>329</v>
      </c>
      <c r="AI252" s="24" t="s">
        <v>304</v>
      </c>
      <c r="AJ252" s="24" t="str">
        <f>VLOOKUP(G252,'Sheet 1 (2)'!$H$4:$AH$536,27,FALSE)</f>
        <v/>
      </c>
      <c r="AK252" s="24" t="str">
        <f t="shared" ref="AK252:AK261" si="30">IF(AI252&lt;&gt;"",AI252,AJ252)</f>
        <v/>
      </c>
      <c r="AL252" s="27">
        <v>1</v>
      </c>
      <c r="AM252" s="27">
        <f t="shared" si="21"/>
        <v>1</v>
      </c>
    </row>
    <row r="253" spans="1:39" ht="15.75" customHeight="1">
      <c r="A253" s="24" t="s">
        <v>1094</v>
      </c>
      <c r="B253" s="24" t="s">
        <v>70</v>
      </c>
      <c r="C253" s="24" t="s">
        <v>1095</v>
      </c>
      <c r="D253" s="24" t="s">
        <v>87</v>
      </c>
      <c r="E253" s="24" t="s">
        <v>1096</v>
      </c>
      <c r="F253" s="24" t="s">
        <v>88</v>
      </c>
      <c r="G253" s="24" t="s">
        <v>1097</v>
      </c>
      <c r="H253" s="24" t="s">
        <v>1098</v>
      </c>
      <c r="I253" s="24" t="s">
        <v>301</v>
      </c>
      <c r="J253" s="24" t="s">
        <v>338</v>
      </c>
      <c r="K253" s="24"/>
      <c r="L253" s="24" t="s">
        <v>304</v>
      </c>
      <c r="M253" s="24" t="str">
        <f>VLOOKUP(G253,'Sheet 1 (2)'!$H$4:$M$536,6,FALSE)</f>
        <v/>
      </c>
      <c r="N253" s="24" t="str">
        <f t="shared" si="26"/>
        <v/>
      </c>
      <c r="O253" s="24"/>
      <c r="P253" s="24" t="s">
        <v>498</v>
      </c>
      <c r="Q253" s="24" t="s">
        <v>304</v>
      </c>
      <c r="R253" s="24" t="str">
        <f>VLOOKUP(G253,'Sheet 1 (2)'!$H$4:$O$536,8,FALSE)</f>
        <v/>
      </c>
      <c r="S253" s="24" t="str">
        <f t="shared" si="28"/>
        <v/>
      </c>
      <c r="T253" s="24"/>
      <c r="U253" s="24" t="s">
        <v>304</v>
      </c>
      <c r="V253" s="24" t="str">
        <f>VLOOKUP(G253,'Sheet 1 (2)'!$H$4:$Q$536,10,FALSE)</f>
        <v/>
      </c>
      <c r="W253" s="24" t="str">
        <f t="shared" si="20"/>
        <v/>
      </c>
      <c r="X253" s="24"/>
      <c r="Y253" s="24" t="s">
        <v>304</v>
      </c>
      <c r="Z253" s="24" t="str">
        <f>VLOOKUP(G253,'Sheet 1 (2)'!$H$4:$S$536,12,FALSE)</f>
        <v/>
      </c>
      <c r="AA253" s="24" t="str">
        <f t="shared" si="29"/>
        <v/>
      </c>
      <c r="AB253" s="24" t="s">
        <v>304</v>
      </c>
      <c r="AC253" s="24" t="str">
        <f>VLOOKUP(G253,'Sheet 1 (2)'!$H$4:$AF$536,25,FALSE)</f>
        <v/>
      </c>
      <c r="AD253" s="24" t="s">
        <v>334</v>
      </c>
      <c r="AE253" s="24" t="str">
        <f t="shared" si="25"/>
        <v/>
      </c>
      <c r="AF253" s="24" t="s">
        <v>304</v>
      </c>
      <c r="AG253" s="24" t="str">
        <f>VLOOKUP(G253,'Sheet 1 (2)'!$H$4:$AG$536,26,FALSE)</f>
        <v>NO</v>
      </c>
      <c r="AH253" s="24" t="s">
        <v>301</v>
      </c>
      <c r="AI253" s="24" t="s">
        <v>304</v>
      </c>
      <c r="AJ253" s="24" t="str">
        <f>VLOOKUP(G253,'Sheet 1 (2)'!$H$4:$AH$536,27,FALSE)</f>
        <v>Definir número fijo por categoría</v>
      </c>
      <c r="AK253" s="24" t="str">
        <f t="shared" si="30"/>
        <v>Definir número fijo por categoría</v>
      </c>
      <c r="AL253" s="27">
        <v>1</v>
      </c>
      <c r="AM253" s="27">
        <f t="shared" si="21"/>
        <v>0</v>
      </c>
    </row>
    <row r="254" spans="1:39" ht="15.75" customHeight="1">
      <c r="A254" s="24" t="s">
        <v>1094</v>
      </c>
      <c r="B254" s="24" t="s">
        <v>70</v>
      </c>
      <c r="C254" s="24" t="s">
        <v>1095</v>
      </c>
      <c r="D254" s="24" t="s">
        <v>87</v>
      </c>
      <c r="E254" s="24" t="s">
        <v>1096</v>
      </c>
      <c r="F254" s="24" t="s">
        <v>88</v>
      </c>
      <c r="G254" s="24" t="s">
        <v>1099</v>
      </c>
      <c r="H254" s="24" t="s">
        <v>1100</v>
      </c>
      <c r="I254" s="24" t="s">
        <v>301</v>
      </c>
      <c r="J254" s="24" t="s">
        <v>338</v>
      </c>
      <c r="K254" s="24"/>
      <c r="L254" s="24" t="s">
        <v>304</v>
      </c>
      <c r="M254" s="24" t="str">
        <f>VLOOKUP(G254,'Sheet 1 (2)'!$H$4:$M$536,6,FALSE)</f>
        <v/>
      </c>
      <c r="N254" s="24" t="str">
        <f t="shared" si="26"/>
        <v/>
      </c>
      <c r="O254" s="24"/>
      <c r="P254" s="24" t="s">
        <v>498</v>
      </c>
      <c r="Q254" s="24" t="s">
        <v>304</v>
      </c>
      <c r="R254" s="24" t="str">
        <f>VLOOKUP(G254,'Sheet 1 (2)'!$H$4:$O$536,8,FALSE)</f>
        <v/>
      </c>
      <c r="S254" s="24" t="str">
        <f t="shared" si="28"/>
        <v/>
      </c>
      <c r="T254" s="24"/>
      <c r="U254" s="24" t="s">
        <v>304</v>
      </c>
      <c r="V254" s="24" t="str">
        <f>VLOOKUP(G254,'Sheet 1 (2)'!$H$4:$Q$536,10,FALSE)</f>
        <v/>
      </c>
      <c r="W254" s="24" t="str">
        <f t="shared" si="20"/>
        <v/>
      </c>
      <c r="X254" s="24"/>
      <c r="Y254" s="24" t="s">
        <v>304</v>
      </c>
      <c r="Z254" s="24" t="str">
        <f>VLOOKUP(G254,'Sheet 1 (2)'!$H$4:$S$536,12,FALSE)</f>
        <v/>
      </c>
      <c r="AA254" s="24" t="str">
        <f t="shared" si="29"/>
        <v/>
      </c>
      <c r="AB254" s="24" t="s">
        <v>304</v>
      </c>
      <c r="AC254" s="24" t="str">
        <f>VLOOKUP(G254,'Sheet 1 (2)'!$H$4:$AF$536,25,FALSE)</f>
        <v/>
      </c>
      <c r="AD254" s="24" t="s">
        <v>334</v>
      </c>
      <c r="AE254" s="24" t="str">
        <f t="shared" si="25"/>
        <v/>
      </c>
      <c r="AF254" s="24" t="s">
        <v>304</v>
      </c>
      <c r="AG254" s="24" t="str">
        <f>VLOOKUP(G254,'Sheet 1 (2)'!$H$4:$AG$536,26,FALSE)</f>
        <v>NO</v>
      </c>
      <c r="AH254" s="24" t="s">
        <v>301</v>
      </c>
      <c r="AI254" s="24" t="s">
        <v>304</v>
      </c>
      <c r="AJ254" s="24" t="str">
        <f>VLOOKUP(G254,'Sheet 1 (2)'!$H$4:$AH$536,27,FALSE)</f>
        <v>Definir número fijo por categoría</v>
      </c>
      <c r="AK254" s="24" t="str">
        <f t="shared" si="30"/>
        <v>Definir número fijo por categoría</v>
      </c>
      <c r="AL254" s="27">
        <v>1</v>
      </c>
      <c r="AM254" s="27">
        <f t="shared" si="21"/>
        <v>0</v>
      </c>
    </row>
    <row r="255" spans="1:39" ht="15.75" customHeight="1">
      <c r="A255" s="24" t="s">
        <v>1094</v>
      </c>
      <c r="B255" s="24" t="s">
        <v>70</v>
      </c>
      <c r="C255" s="24" t="s">
        <v>1095</v>
      </c>
      <c r="D255" s="24" t="s">
        <v>87</v>
      </c>
      <c r="E255" s="24" t="s">
        <v>1101</v>
      </c>
      <c r="F255" s="24" t="s">
        <v>89</v>
      </c>
      <c r="G255" s="24" t="s">
        <v>1102</v>
      </c>
      <c r="H255" s="24" t="s">
        <v>1103</v>
      </c>
      <c r="I255" s="24" t="s">
        <v>301</v>
      </c>
      <c r="J255" s="24" t="s">
        <v>1104</v>
      </c>
      <c r="K255" s="24"/>
      <c r="L255" s="24" t="s">
        <v>304</v>
      </c>
      <c r="M255" s="24" t="str">
        <f>VLOOKUP(G255,'Sheet 1 (2)'!$H$4:$M$536,6,FALSE)</f>
        <v/>
      </c>
      <c r="N255" s="24" t="str">
        <f t="shared" si="26"/>
        <v/>
      </c>
      <c r="O255" s="24"/>
      <c r="P255" s="24" t="s">
        <v>498</v>
      </c>
      <c r="Q255" s="24" t="s">
        <v>304</v>
      </c>
      <c r="R255" s="24" t="str">
        <f>VLOOKUP(G255,'Sheet 1 (2)'!$H$4:$O$536,8,FALSE)</f>
        <v/>
      </c>
      <c r="S255" s="24" t="str">
        <f t="shared" si="28"/>
        <v/>
      </c>
      <c r="T255" s="24"/>
      <c r="U255" s="24" t="s">
        <v>304</v>
      </c>
      <c r="V255" s="24" t="str">
        <f>VLOOKUP(G255,'Sheet 1 (2)'!$H$4:$Q$536,10,FALSE)</f>
        <v/>
      </c>
      <c r="W255" s="24" t="str">
        <f t="shared" si="20"/>
        <v/>
      </c>
      <c r="X255" s="24" t="s">
        <v>1105</v>
      </c>
      <c r="Y255" s="24" t="s">
        <v>304</v>
      </c>
      <c r="Z255" s="24" t="str">
        <f>VLOOKUP(G255,'Sheet 1 (2)'!$H$4:$S$536,12,FALSE)</f>
        <v/>
      </c>
      <c r="AA255" s="24" t="str">
        <f t="shared" si="29"/>
        <v/>
      </c>
      <c r="AB255" s="24" t="s">
        <v>304</v>
      </c>
      <c r="AC255" s="24" t="str">
        <f>VLOOKUP(G255,'Sheet 1 (2)'!$H$4:$AF$536,25,FALSE)</f>
        <v/>
      </c>
      <c r="AD255" s="24" t="s">
        <v>334</v>
      </c>
      <c r="AE255" s="24" t="str">
        <f t="shared" si="25"/>
        <v/>
      </c>
      <c r="AF255" s="24" t="s">
        <v>304</v>
      </c>
      <c r="AG255" s="24" t="str">
        <f>VLOOKUP(G255,'Sheet 1 (2)'!$H$4:$AG$536,26,FALSE)</f>
        <v>NO</v>
      </c>
      <c r="AH255" s="24" t="s">
        <v>301</v>
      </c>
      <c r="AI255" s="24" t="s">
        <v>304</v>
      </c>
      <c r="AJ255" s="24" t="str">
        <f>VLOOKUP(G255,'Sheet 1 (2)'!$H$4:$AH$536,27,FALSE)</f>
        <v>Se revisará para establecer un número fijo y definir categorías de establecimiento</v>
      </c>
      <c r="AK255" s="24" t="str">
        <f t="shared" si="30"/>
        <v>Se revisará para establecer un número fijo y definir categorías de establecimiento</v>
      </c>
      <c r="AL255" s="27">
        <v>1</v>
      </c>
      <c r="AM255" s="27">
        <f t="shared" si="21"/>
        <v>0</v>
      </c>
    </row>
    <row r="256" spans="1:39" ht="15.75" customHeight="1">
      <c r="A256" s="24" t="s">
        <v>1094</v>
      </c>
      <c r="B256" s="24" t="s">
        <v>70</v>
      </c>
      <c r="C256" s="24" t="s">
        <v>1095</v>
      </c>
      <c r="D256" s="24" t="s">
        <v>87</v>
      </c>
      <c r="E256" s="24" t="s">
        <v>1101</v>
      </c>
      <c r="F256" s="24" t="s">
        <v>89</v>
      </c>
      <c r="G256" s="24" t="s">
        <v>1106</v>
      </c>
      <c r="H256" s="24" t="s">
        <v>1107</v>
      </c>
      <c r="I256" s="24" t="s">
        <v>301</v>
      </c>
      <c r="J256" s="24" t="s">
        <v>1108</v>
      </c>
      <c r="K256" s="24"/>
      <c r="L256" s="24" t="s">
        <v>304</v>
      </c>
      <c r="M256" s="24" t="str">
        <f>VLOOKUP(G256,'Sheet 1 (2)'!$H$4:$M$536,6,FALSE)</f>
        <v/>
      </c>
      <c r="N256" s="24" t="str">
        <f t="shared" si="26"/>
        <v/>
      </c>
      <c r="O256" s="24"/>
      <c r="P256" s="24" t="s">
        <v>498</v>
      </c>
      <c r="Q256" s="24" t="s">
        <v>304</v>
      </c>
      <c r="R256" s="24" t="str">
        <f>VLOOKUP(G256,'Sheet 1 (2)'!$H$4:$O$536,8,FALSE)</f>
        <v/>
      </c>
      <c r="S256" s="24" t="str">
        <f t="shared" si="28"/>
        <v/>
      </c>
      <c r="T256" s="24"/>
      <c r="U256" s="24" t="s">
        <v>304</v>
      </c>
      <c r="V256" s="24" t="str">
        <f>VLOOKUP(G256,'Sheet 1 (2)'!$H$4:$Q$536,10,FALSE)</f>
        <v/>
      </c>
      <c r="W256" s="24" t="str">
        <f t="shared" si="20"/>
        <v/>
      </c>
      <c r="X256" s="24"/>
      <c r="Y256" s="24" t="s">
        <v>304</v>
      </c>
      <c r="Z256" s="24" t="str">
        <f>VLOOKUP(G256,'Sheet 1 (2)'!$H$4:$S$536,12,FALSE)</f>
        <v/>
      </c>
      <c r="AA256" s="24" t="str">
        <f t="shared" si="29"/>
        <v/>
      </c>
      <c r="AB256" s="24" t="s">
        <v>304</v>
      </c>
      <c r="AC256" s="24" t="str">
        <f>VLOOKUP(G256,'Sheet 1 (2)'!$H$4:$AF$536,25,FALSE)</f>
        <v/>
      </c>
      <c r="AD256" s="24" t="s">
        <v>334</v>
      </c>
      <c r="AE256" s="24" t="str">
        <f t="shared" si="25"/>
        <v/>
      </c>
      <c r="AF256" s="24" t="s">
        <v>304</v>
      </c>
      <c r="AG256" s="24" t="str">
        <f>VLOOKUP(G256,'Sheet 1 (2)'!$H$4:$AG$536,26,FALSE)</f>
        <v>NO</v>
      </c>
      <c r="AH256" s="24" t="s">
        <v>301</v>
      </c>
      <c r="AI256" s="24" t="s">
        <v>304</v>
      </c>
      <c r="AJ256" s="24" t="str">
        <f>VLOOKUP(G256,'Sheet 1 (2)'!$H$4:$AH$536,27,FALSE)</f>
        <v>Revisar para tal vez establecer un número fijo por tipo de establecimiento, ejem. 5 comunidades por cada tipo de atención</v>
      </c>
      <c r="AK256" s="24" t="str">
        <f t="shared" si="30"/>
        <v>Revisar para tal vez establecer un número fijo por tipo de establecimiento, ejem. 5 comunidades por cada tipo de atención</v>
      </c>
      <c r="AL256" s="27">
        <v>1</v>
      </c>
      <c r="AM256" s="27">
        <f t="shared" si="21"/>
        <v>0</v>
      </c>
    </row>
    <row r="257" spans="1:39" ht="15.75" customHeight="1">
      <c r="A257" s="24" t="s">
        <v>1094</v>
      </c>
      <c r="B257" s="24" t="s">
        <v>70</v>
      </c>
      <c r="C257" s="24" t="s">
        <v>1095</v>
      </c>
      <c r="D257" s="24" t="s">
        <v>87</v>
      </c>
      <c r="E257" s="24" t="s">
        <v>1101</v>
      </c>
      <c r="F257" s="24" t="s">
        <v>89</v>
      </c>
      <c r="G257" s="24" t="s">
        <v>1109</v>
      </c>
      <c r="H257" s="24" t="s">
        <v>1110</v>
      </c>
      <c r="I257" s="24" t="s">
        <v>301</v>
      </c>
      <c r="J257" s="24" t="s">
        <v>322</v>
      </c>
      <c r="K257" s="24"/>
      <c r="L257" s="24" t="s">
        <v>304</v>
      </c>
      <c r="M257" s="24" t="str">
        <f>VLOOKUP(G257,'Sheet 1 (2)'!$H$4:$M$536,6,FALSE)</f>
        <v/>
      </c>
      <c r="N257" s="24" t="str">
        <f t="shared" si="26"/>
        <v/>
      </c>
      <c r="O257" s="24"/>
      <c r="P257" s="24" t="s">
        <v>498</v>
      </c>
      <c r="Q257" s="24" t="s">
        <v>304</v>
      </c>
      <c r="R257" s="24" t="str">
        <f>VLOOKUP(G257,'Sheet 1 (2)'!$H$4:$O$536,8,FALSE)</f>
        <v/>
      </c>
      <c r="S257" s="24" t="str">
        <f t="shared" si="28"/>
        <v/>
      </c>
      <c r="T257" s="24"/>
      <c r="U257" s="24" t="s">
        <v>304</v>
      </c>
      <c r="V257" s="24" t="str">
        <f>VLOOKUP(G257,'Sheet 1 (2)'!$H$4:$Q$536,10,FALSE)</f>
        <v/>
      </c>
      <c r="W257" s="24" t="str">
        <f t="shared" si="20"/>
        <v/>
      </c>
      <c r="X257" s="24" t="s">
        <v>1111</v>
      </c>
      <c r="Y257" s="24" t="s">
        <v>304</v>
      </c>
      <c r="Z257" s="24" t="str">
        <f>VLOOKUP(G257,'Sheet 1 (2)'!$H$4:$S$536,12,FALSE)</f>
        <v/>
      </c>
      <c r="AA257" s="24" t="str">
        <f t="shared" si="29"/>
        <v/>
      </c>
      <c r="AB257" s="24" t="s">
        <v>304</v>
      </c>
      <c r="AC257" s="24" t="str">
        <f>VLOOKUP(G257,'Sheet 1 (2)'!$H$4:$AF$536,25,FALSE)</f>
        <v/>
      </c>
      <c r="AD257" s="24" t="s">
        <v>326</v>
      </c>
      <c r="AE257" s="24" t="str">
        <f t="shared" si="25"/>
        <v/>
      </c>
      <c r="AF257" s="24" t="s">
        <v>304</v>
      </c>
      <c r="AG257" s="24" t="str">
        <f>VLOOKUP(G257,'Sheet 1 (2)'!$H$4:$AG$536,26,FALSE)</f>
        <v>NO</v>
      </c>
      <c r="AH257" s="24" t="s">
        <v>301</v>
      </c>
      <c r="AI257" s="24" t="s">
        <v>304</v>
      </c>
      <c r="AJ257" s="24" t="str">
        <f>VLOOKUP(G257,'Sheet 1 (2)'!$H$4:$AH$536,27,FALSE)</f>
        <v>Se revisará para establecer un número fijo y definir categorías de establecimiento</v>
      </c>
      <c r="AK257" s="24" t="str">
        <f t="shared" si="30"/>
        <v>Se revisará para establecer un número fijo y definir categorías de establecimiento</v>
      </c>
      <c r="AL257" s="27">
        <v>1</v>
      </c>
      <c r="AM257" s="27">
        <f t="shared" si="21"/>
        <v>0</v>
      </c>
    </row>
    <row r="258" spans="1:39" ht="15.75" customHeight="1">
      <c r="A258" s="24" t="s">
        <v>1094</v>
      </c>
      <c r="B258" s="24" t="s">
        <v>70</v>
      </c>
      <c r="C258" s="24" t="s">
        <v>1095</v>
      </c>
      <c r="D258" s="24" t="s">
        <v>87</v>
      </c>
      <c r="E258" s="24" t="s">
        <v>1096</v>
      </c>
      <c r="F258" s="24" t="s">
        <v>88</v>
      </c>
      <c r="G258" s="24" t="s">
        <v>1112</v>
      </c>
      <c r="H258" s="24" t="s">
        <v>1113</v>
      </c>
      <c r="I258" s="24" t="s">
        <v>301</v>
      </c>
      <c r="J258" s="24" t="s">
        <v>302</v>
      </c>
      <c r="K258" s="24"/>
      <c r="L258" s="24" t="s">
        <v>304</v>
      </c>
      <c r="M258" s="24" t="str">
        <f>VLOOKUP(G258,'Sheet 1 (2)'!$H$4:$M$536,6,FALSE)</f>
        <v/>
      </c>
      <c r="N258" s="24" t="str">
        <f t="shared" si="26"/>
        <v/>
      </c>
      <c r="O258" s="24"/>
      <c r="P258" s="24" t="s">
        <v>498</v>
      </c>
      <c r="Q258" s="24" t="s">
        <v>304</v>
      </c>
      <c r="R258" s="24" t="str">
        <f>VLOOKUP(G258,'Sheet 1 (2)'!$H$4:$O$536,8,FALSE)</f>
        <v/>
      </c>
      <c r="S258" s="24" t="str">
        <f t="shared" si="28"/>
        <v/>
      </c>
      <c r="T258" s="24"/>
      <c r="U258" s="24" t="s">
        <v>304</v>
      </c>
      <c r="V258" s="24" t="str">
        <f>VLOOKUP(G258,'Sheet 1 (2)'!$H$4:$Q$536,10,FALSE)</f>
        <v/>
      </c>
      <c r="W258" s="24" t="str">
        <f t="shared" ref="W258:W321" si="31">IF(U258&lt;&gt;"",U258,V258)</f>
        <v/>
      </c>
      <c r="X258" s="24" t="s">
        <v>1114</v>
      </c>
      <c r="Y258" s="24" t="s">
        <v>304</v>
      </c>
      <c r="Z258" s="24" t="str">
        <f>VLOOKUP(G258,'Sheet 1 (2)'!$H$4:$S$536,12,FALSE)</f>
        <v/>
      </c>
      <c r="AA258" s="24" t="str">
        <f t="shared" si="29"/>
        <v/>
      </c>
      <c r="AB258" s="24" t="s">
        <v>304</v>
      </c>
      <c r="AC258" s="24" t="str">
        <f>VLOOKUP(G258,'Sheet 1 (2)'!$H$4:$AF$536,25,FALSE)</f>
        <v/>
      </c>
      <c r="AD258" s="24" t="s">
        <v>307</v>
      </c>
      <c r="AE258" s="24" t="str">
        <f t="shared" si="25"/>
        <v/>
      </c>
      <c r="AF258" s="24" t="s">
        <v>304</v>
      </c>
      <c r="AG258" s="24" t="str">
        <f>VLOOKUP(G258,'Sheet 1 (2)'!$H$4:$AG$536,26,FALSE)</f>
        <v>NO</v>
      </c>
      <c r="AH258" s="24" t="s">
        <v>301</v>
      </c>
      <c r="AI258" s="24" t="s">
        <v>304</v>
      </c>
      <c r="AJ258" s="24" t="str">
        <f>VLOOKUP(G258,'Sheet 1 (2)'!$H$4:$AH$536,27,FALSE)</f>
        <v>Se revisará para establecer un número fijo y definir categorías de establecimiento</v>
      </c>
      <c r="AK258" s="24" t="str">
        <f t="shared" si="30"/>
        <v>Se revisará para establecer un número fijo y definir categorías de establecimiento</v>
      </c>
      <c r="AL258" s="27">
        <v>1</v>
      </c>
      <c r="AM258" s="27">
        <f t="shared" ref="AM258:AM321" si="32">+IF(AH258="SI",1,0)</f>
        <v>0</v>
      </c>
    </row>
    <row r="259" spans="1:39" ht="15.75" customHeight="1">
      <c r="A259" s="24" t="s">
        <v>1094</v>
      </c>
      <c r="B259" s="24" t="s">
        <v>70</v>
      </c>
      <c r="C259" s="24" t="s">
        <v>1115</v>
      </c>
      <c r="D259" s="24" t="s">
        <v>90</v>
      </c>
      <c r="E259" s="24" t="s">
        <v>1116</v>
      </c>
      <c r="F259" s="24" t="s">
        <v>91</v>
      </c>
      <c r="G259" s="24" t="s">
        <v>1117</v>
      </c>
      <c r="H259" s="24" t="s">
        <v>1118</v>
      </c>
      <c r="I259" s="24" t="s">
        <v>301</v>
      </c>
      <c r="J259" s="24" t="s">
        <v>1119</v>
      </c>
      <c r="K259" s="24" t="s">
        <v>1120</v>
      </c>
      <c r="L259" s="24" t="s">
        <v>304</v>
      </c>
      <c r="M259" s="24" t="str">
        <f>VLOOKUP(G259,'Sheet 1 (2)'!$H$4:$M$536,6,FALSE)</f>
        <v/>
      </c>
      <c r="N259" s="24" t="str">
        <f t="shared" si="26"/>
        <v/>
      </c>
      <c r="O259" s="24"/>
      <c r="P259" s="24" t="s">
        <v>498</v>
      </c>
      <c r="Q259" s="24" t="s">
        <v>304</v>
      </c>
      <c r="R259" s="24" t="str">
        <f>VLOOKUP(G259,'Sheet 1 (2)'!$H$4:$O$536,8,FALSE)</f>
        <v/>
      </c>
      <c r="S259" s="24" t="str">
        <f t="shared" si="28"/>
        <v/>
      </c>
      <c r="T259" s="24"/>
      <c r="U259" s="24" t="s">
        <v>304</v>
      </c>
      <c r="V259" s="24" t="str">
        <f>VLOOKUP(G259,'Sheet 1 (2)'!$H$4:$Q$536,10,FALSE)</f>
        <v/>
      </c>
      <c r="W259" s="24" t="str">
        <f t="shared" si="31"/>
        <v/>
      </c>
      <c r="X259" s="24" t="s">
        <v>1123</v>
      </c>
      <c r="Y259" s="24" t="s">
        <v>304</v>
      </c>
      <c r="Z259" s="24" t="str">
        <f>VLOOKUP(G259,'Sheet 1 (2)'!$H$4:$S$536,12,FALSE)</f>
        <v/>
      </c>
      <c r="AA259" s="24" t="str">
        <f t="shared" si="29"/>
        <v/>
      </c>
      <c r="AB259" s="24" t="s">
        <v>304</v>
      </c>
      <c r="AC259" s="24" t="str">
        <f>VLOOKUP(G259,'Sheet 1 (2)'!$H$4:$AF$536,25,FALSE)</f>
        <v/>
      </c>
      <c r="AD259" s="24" t="s">
        <v>334</v>
      </c>
      <c r="AE259" s="24" t="str">
        <f t="shared" si="25"/>
        <v/>
      </c>
      <c r="AF259" s="24" t="s">
        <v>304</v>
      </c>
      <c r="AG259" s="24" t="str">
        <f>VLOOKUP(G259,'Sheet 1 (2)'!$H$4:$AG$536,26,FALSE)</f>
        <v>SI</v>
      </c>
      <c r="AH259" s="24" t="s">
        <v>329</v>
      </c>
      <c r="AI259" s="24" t="s">
        <v>304</v>
      </c>
      <c r="AJ259" s="24" t="str">
        <f>VLOOKUP(G259,'Sheet 1 (2)'!$H$4:$AH$536,27,FALSE)</f>
        <v/>
      </c>
      <c r="AK259" s="24" t="str">
        <f t="shared" si="30"/>
        <v/>
      </c>
      <c r="AL259" s="27">
        <v>1</v>
      </c>
      <c r="AM259" s="27">
        <f t="shared" si="32"/>
        <v>1</v>
      </c>
    </row>
    <row r="260" spans="1:39" ht="15.75" customHeight="1">
      <c r="A260" s="24" t="s">
        <v>1094</v>
      </c>
      <c r="B260" s="24" t="s">
        <v>70</v>
      </c>
      <c r="C260" s="24" t="s">
        <v>1127</v>
      </c>
      <c r="D260" s="24" t="s">
        <v>92</v>
      </c>
      <c r="E260" s="24" t="s">
        <v>1128</v>
      </c>
      <c r="F260" s="24" t="s">
        <v>93</v>
      </c>
      <c r="G260" s="24" t="s">
        <v>1129</v>
      </c>
      <c r="H260" s="24" t="s">
        <v>1130</v>
      </c>
      <c r="I260" s="24" t="s">
        <v>301</v>
      </c>
      <c r="J260" s="24" t="s">
        <v>1119</v>
      </c>
      <c r="K260" s="24"/>
      <c r="L260" s="24" t="s">
        <v>304</v>
      </c>
      <c r="M260" s="24" t="str">
        <f>VLOOKUP(G260,'Sheet 1 (2)'!$H$4:$M$536,6,FALSE)</f>
        <v/>
      </c>
      <c r="N260" s="24" t="str">
        <f t="shared" si="26"/>
        <v/>
      </c>
      <c r="O260" s="24"/>
      <c r="P260" s="24" t="s">
        <v>498</v>
      </c>
      <c r="Q260" s="24" t="s">
        <v>304</v>
      </c>
      <c r="R260" s="24" t="str">
        <f>VLOOKUP(G260,'Sheet 1 (2)'!$H$4:$O$536,8,FALSE)</f>
        <v/>
      </c>
      <c r="S260" s="24" t="str">
        <f t="shared" si="28"/>
        <v/>
      </c>
      <c r="T260" s="24"/>
      <c r="U260" s="24" t="s">
        <v>304</v>
      </c>
      <c r="V260" s="24" t="str">
        <f>VLOOKUP(G260,'Sheet 1 (2)'!$H$4:$Q$536,10,FALSE)</f>
        <v/>
      </c>
      <c r="W260" s="24" t="str">
        <f t="shared" si="31"/>
        <v/>
      </c>
      <c r="X260" s="24" t="s">
        <v>1131</v>
      </c>
      <c r="Y260" s="24" t="s">
        <v>304</v>
      </c>
      <c r="Z260" s="24" t="str">
        <f>VLOOKUP(G260,'Sheet 1 (2)'!$H$4:$S$536,12,FALSE)</f>
        <v/>
      </c>
      <c r="AA260" s="24" t="str">
        <f t="shared" si="29"/>
        <v/>
      </c>
      <c r="AB260" s="24" t="s">
        <v>304</v>
      </c>
      <c r="AC260" s="24" t="str">
        <f>VLOOKUP(G260,'Sheet 1 (2)'!$H$4:$AF$536,25,FALSE)</f>
        <v/>
      </c>
      <c r="AD260" s="24" t="s">
        <v>334</v>
      </c>
      <c r="AE260" s="24" t="str">
        <f t="shared" si="25"/>
        <v/>
      </c>
      <c r="AF260" s="24" t="s">
        <v>304</v>
      </c>
      <c r="AG260" s="24" t="str">
        <f>VLOOKUP(G260,'Sheet 1 (2)'!$H$4:$AG$536,26,FALSE)</f>
        <v>NO</v>
      </c>
      <c r="AH260" s="24" t="s">
        <v>301</v>
      </c>
      <c r="AI260" s="24" t="s">
        <v>304</v>
      </c>
      <c r="AJ260" s="24" t="str">
        <f>VLOOKUP(G260,'Sheet 1 (2)'!$H$4:$AH$536,27,FALSE)</f>
        <v>Se revisará para establecer un número fijo y definir categorías de establecimiento</v>
      </c>
      <c r="AK260" s="24" t="str">
        <f t="shared" si="30"/>
        <v>Se revisará para establecer un número fijo y definir categorías de establecimiento</v>
      </c>
      <c r="AL260" s="27">
        <v>1</v>
      </c>
      <c r="AM260" s="27">
        <f t="shared" si="32"/>
        <v>0</v>
      </c>
    </row>
    <row r="261" spans="1:39" ht="15.75" customHeight="1">
      <c r="A261" s="24" t="s">
        <v>1094</v>
      </c>
      <c r="B261" s="24" t="s">
        <v>70</v>
      </c>
      <c r="C261" s="24" t="s">
        <v>1132</v>
      </c>
      <c r="D261" s="24" t="s">
        <v>85</v>
      </c>
      <c r="E261" s="24" t="s">
        <v>1133</v>
      </c>
      <c r="F261" s="24" t="s">
        <v>86</v>
      </c>
      <c r="G261" s="24" t="s">
        <v>1134</v>
      </c>
      <c r="H261" s="24" t="s">
        <v>1135</v>
      </c>
      <c r="I261" s="24" t="s">
        <v>329</v>
      </c>
      <c r="J261" s="24" t="s">
        <v>1136</v>
      </c>
      <c r="K261" s="24" t="s">
        <v>1137</v>
      </c>
      <c r="L261" s="24" t="s">
        <v>304</v>
      </c>
      <c r="M261" s="24" t="str">
        <f>VLOOKUP(G261,'Sheet 1 (2)'!$H$4:$M$536,6,FALSE)</f>
        <v/>
      </c>
      <c r="N261" s="24" t="str">
        <f t="shared" si="26"/>
        <v/>
      </c>
      <c r="O261" s="24"/>
      <c r="P261" s="24" t="s">
        <v>1139</v>
      </c>
      <c r="Q261" s="24" t="s">
        <v>304</v>
      </c>
      <c r="R261" s="24" t="str">
        <f>VLOOKUP(G261,'Sheet 1 (2)'!$H$4:$O$536,8,FALSE)</f>
        <v/>
      </c>
      <c r="S261" s="24" t="str">
        <f t="shared" si="28"/>
        <v/>
      </c>
      <c r="T261" s="24"/>
      <c r="U261" s="24" t="s">
        <v>304</v>
      </c>
      <c r="V261" s="24" t="str">
        <f>VLOOKUP(G261,'Sheet 1 (2)'!$H$4:$Q$536,10,FALSE)</f>
        <v/>
      </c>
      <c r="W261" s="24" t="str">
        <f t="shared" si="31"/>
        <v/>
      </c>
      <c r="X261" s="24"/>
      <c r="Y261" s="24" t="s">
        <v>304</v>
      </c>
      <c r="Z261" s="24" t="str">
        <f>VLOOKUP(G261,'Sheet 1 (2)'!$H$4:$S$536,12,FALSE)</f>
        <v/>
      </c>
      <c r="AA261" s="24" t="str">
        <f t="shared" si="29"/>
        <v/>
      </c>
      <c r="AB261" s="24" t="s">
        <v>304</v>
      </c>
      <c r="AC261" s="24" t="str">
        <f>VLOOKUP(G261,'Sheet 1 (2)'!$H$4:$AF$536,25,FALSE)</f>
        <v/>
      </c>
      <c r="AD261" s="24" t="s">
        <v>504</v>
      </c>
      <c r="AE261" s="24" t="str">
        <f t="shared" si="25"/>
        <v/>
      </c>
      <c r="AF261" s="24" t="s">
        <v>304</v>
      </c>
      <c r="AG261" s="24" t="str">
        <f>VLOOKUP(G261,'Sheet 1 (2)'!$H$4:$AG$536,26,FALSE)</f>
        <v>SI</v>
      </c>
      <c r="AH261" s="24" t="s">
        <v>329</v>
      </c>
      <c r="AI261" s="24" t="s">
        <v>304</v>
      </c>
      <c r="AJ261" s="24" t="str">
        <f>VLOOKUP(G261,'Sheet 1 (2)'!$H$4:$AH$536,27,FALSE)</f>
        <v/>
      </c>
      <c r="AK261" s="24" t="str">
        <f t="shared" si="30"/>
        <v/>
      </c>
      <c r="AL261" s="27">
        <v>1</v>
      </c>
      <c r="AM261" s="27">
        <f t="shared" si="32"/>
        <v>1</v>
      </c>
    </row>
    <row r="262" spans="1:39" ht="15.75" customHeight="1">
      <c r="A262" s="24" t="s">
        <v>1094</v>
      </c>
      <c r="B262" s="24" t="s">
        <v>70</v>
      </c>
      <c r="C262" s="24" t="s">
        <v>1140</v>
      </c>
      <c r="D262" s="24" t="s">
        <v>94</v>
      </c>
      <c r="E262" s="24" t="s">
        <v>1141</v>
      </c>
      <c r="F262" s="24" t="s">
        <v>95</v>
      </c>
      <c r="G262" s="24" t="s">
        <v>1142</v>
      </c>
      <c r="H262" s="24" t="s">
        <v>1143</v>
      </c>
      <c r="I262" s="24" t="s">
        <v>301</v>
      </c>
      <c r="J262" s="24" t="s">
        <v>302</v>
      </c>
      <c r="K262" s="24" t="s">
        <v>1144</v>
      </c>
      <c r="L262" s="24" t="s">
        <v>304</v>
      </c>
      <c r="M262" s="24" t="str">
        <f>VLOOKUP(G262,'Sheet 1 (2)'!$H$4:$M$536,6,FALSE)</f>
        <v/>
      </c>
      <c r="N262" s="24" t="str">
        <f t="shared" si="26"/>
        <v/>
      </c>
      <c r="O262" s="24"/>
      <c r="P262" s="24" t="s">
        <v>460</v>
      </c>
      <c r="Q262" s="24" t="s">
        <v>304</v>
      </c>
      <c r="R262" s="24" t="str">
        <f>VLOOKUP(G262,'Sheet 1 (2)'!$H$4:$O$536,8,FALSE)</f>
        <v/>
      </c>
      <c r="S262" s="24" t="str">
        <f t="shared" si="28"/>
        <v/>
      </c>
      <c r="T262" s="24"/>
      <c r="U262" s="24" t="s">
        <v>304</v>
      </c>
      <c r="V262" s="24" t="str">
        <f>VLOOKUP(G262,'Sheet 1 (2)'!$H$4:$Q$536,10,FALSE)</f>
        <v/>
      </c>
      <c r="W262" s="24" t="str">
        <f t="shared" si="31"/>
        <v/>
      </c>
      <c r="X262" s="24" t="s">
        <v>1145</v>
      </c>
      <c r="Y262" s="24" t="s">
        <v>304</v>
      </c>
      <c r="Z262" s="24" t="str">
        <f>VLOOKUP(G262,'Sheet 1 (2)'!$H$4:$S$536,12,FALSE)</f>
        <v/>
      </c>
      <c r="AA262" s="24" t="str">
        <f t="shared" si="29"/>
        <v/>
      </c>
      <c r="AB262" s="24" t="s">
        <v>304</v>
      </c>
      <c r="AC262" s="24" t="str">
        <f>VLOOKUP(G262,'Sheet 1 (2)'!$H$4:$AF$536,25,FALSE)</f>
        <v/>
      </c>
      <c r="AD262" s="24" t="s">
        <v>307</v>
      </c>
      <c r="AE262" s="24" t="str">
        <f t="shared" si="25"/>
        <v/>
      </c>
      <c r="AF262" s="24" t="s">
        <v>304</v>
      </c>
      <c r="AG262" s="24" t="str">
        <f>VLOOKUP(G262,'Sheet 1 (2)'!$H$4:$AG$536,26,FALSE)</f>
        <v>NO</v>
      </c>
      <c r="AH262" s="24" t="s">
        <v>301</v>
      </c>
      <c r="AI262" s="24" t="s">
        <v>304</v>
      </c>
      <c r="AJ262" s="24">
        <f>VLOOKUP(G262,'Sheet 1 (2)'!$H$4:$AH$536,27,FALSE)</f>
        <v>0</v>
      </c>
      <c r="AK262" s="24" t="s">
        <v>1146</v>
      </c>
      <c r="AL262" s="27">
        <v>1</v>
      </c>
      <c r="AM262" s="27">
        <f t="shared" si="32"/>
        <v>0</v>
      </c>
    </row>
    <row r="263" spans="1:39" ht="15.75" customHeight="1">
      <c r="A263" s="24" t="s">
        <v>1094</v>
      </c>
      <c r="B263" s="24" t="s">
        <v>70</v>
      </c>
      <c r="C263" s="24" t="s">
        <v>1140</v>
      </c>
      <c r="D263" s="24" t="s">
        <v>94</v>
      </c>
      <c r="E263" s="24" t="s">
        <v>1141</v>
      </c>
      <c r="F263" s="24" t="s">
        <v>95</v>
      </c>
      <c r="G263" s="24" t="s">
        <v>1147</v>
      </c>
      <c r="H263" s="24" t="s">
        <v>1148</v>
      </c>
      <c r="I263" s="24" t="s">
        <v>329</v>
      </c>
      <c r="J263" s="24" t="s">
        <v>302</v>
      </c>
      <c r="K263" s="24" t="s">
        <v>1149</v>
      </c>
      <c r="L263" s="24" t="s">
        <v>304</v>
      </c>
      <c r="M263" s="24" t="str">
        <f>VLOOKUP(G263,'Sheet 1 (2)'!$H$4:$M$536,6,FALSE)</f>
        <v/>
      </c>
      <c r="N263" s="24" t="str">
        <f t="shared" si="26"/>
        <v/>
      </c>
      <c r="O263" s="24"/>
      <c r="P263" s="24" t="s">
        <v>460</v>
      </c>
      <c r="Q263" s="24" t="s">
        <v>304</v>
      </c>
      <c r="R263" s="24" t="str">
        <f>VLOOKUP(G263,'Sheet 1 (2)'!$H$4:$O$536,8,FALSE)</f>
        <v/>
      </c>
      <c r="S263" s="24" t="str">
        <f t="shared" si="28"/>
        <v/>
      </c>
      <c r="T263" s="24"/>
      <c r="U263" s="24" t="s">
        <v>304</v>
      </c>
      <c r="V263" s="24" t="str">
        <f>VLOOKUP(G263,'Sheet 1 (2)'!$H$4:$Q$536,10,FALSE)</f>
        <v/>
      </c>
      <c r="W263" s="24" t="str">
        <f t="shared" si="31"/>
        <v/>
      </c>
      <c r="X263" s="24" t="s">
        <v>1145</v>
      </c>
      <c r="Y263" s="24" t="s">
        <v>304</v>
      </c>
      <c r="Z263" s="24" t="str">
        <f>VLOOKUP(G263,'Sheet 1 (2)'!$H$4:$S$536,12,FALSE)</f>
        <v/>
      </c>
      <c r="AA263" s="24" t="str">
        <f t="shared" si="29"/>
        <v/>
      </c>
      <c r="AB263" s="24" t="s">
        <v>304</v>
      </c>
      <c r="AC263" s="24" t="str">
        <f>VLOOKUP(G263,'Sheet 1 (2)'!$H$4:$AF$536,25,FALSE)</f>
        <v/>
      </c>
      <c r="AD263" s="24" t="s">
        <v>307</v>
      </c>
      <c r="AE263" s="24" t="str">
        <f t="shared" si="25"/>
        <v/>
      </c>
      <c r="AF263" s="24" t="s">
        <v>304</v>
      </c>
      <c r="AG263" s="24" t="str">
        <f>VLOOKUP(G263,'Sheet 1 (2)'!$H$4:$AG$536,26,FALSE)</f>
        <v>NO</v>
      </c>
      <c r="AH263" s="24" t="s">
        <v>301</v>
      </c>
      <c r="AI263" s="24" t="s">
        <v>304</v>
      </c>
      <c r="AJ263" s="24" t="str">
        <f>VLOOKUP(G263,'Sheet 1 (2)'!$H$4:$AH$536,27,FALSE)</f>
        <v/>
      </c>
      <c r="AK263" s="24" t="s">
        <v>1146</v>
      </c>
      <c r="AL263" s="27">
        <v>1</v>
      </c>
      <c r="AM263" s="27">
        <f t="shared" si="32"/>
        <v>0</v>
      </c>
    </row>
    <row r="264" spans="1:39" ht="15.75" customHeight="1">
      <c r="A264" s="24" t="s">
        <v>1094</v>
      </c>
      <c r="B264" s="24" t="s">
        <v>70</v>
      </c>
      <c r="C264" s="24" t="s">
        <v>1150</v>
      </c>
      <c r="D264" s="24" t="s">
        <v>96</v>
      </c>
      <c r="E264" s="24" t="s">
        <v>1151</v>
      </c>
      <c r="F264" s="24" t="s">
        <v>97</v>
      </c>
      <c r="G264" s="24" t="s">
        <v>1152</v>
      </c>
      <c r="H264" s="24" t="s">
        <v>1153</v>
      </c>
      <c r="I264" s="24" t="s">
        <v>329</v>
      </c>
      <c r="J264" s="24" t="s">
        <v>302</v>
      </c>
      <c r="K264" s="24" t="s">
        <v>1154</v>
      </c>
      <c r="L264" s="24" t="s">
        <v>304</v>
      </c>
      <c r="M264" s="24" t="str">
        <f>VLOOKUP(G264,'Sheet 1 (2)'!$H$4:$M$536,6,FALSE)</f>
        <v/>
      </c>
      <c r="N264" s="24" t="str">
        <f t="shared" si="26"/>
        <v/>
      </c>
      <c r="O264" s="24"/>
      <c r="P264" s="24" t="s">
        <v>1156</v>
      </c>
      <c r="Q264" s="24" t="s">
        <v>304</v>
      </c>
      <c r="R264" s="24" t="str">
        <f>VLOOKUP(G264,'Sheet 1 (2)'!$H$4:$O$536,8,FALSE)</f>
        <v/>
      </c>
      <c r="S264" s="24" t="str">
        <f t="shared" si="28"/>
        <v/>
      </c>
      <c r="T264" s="24"/>
      <c r="U264" s="24" t="s">
        <v>304</v>
      </c>
      <c r="V264" s="24" t="str">
        <f>VLOOKUP(G264,'Sheet 1 (2)'!$H$4:$Q$536,10,FALSE)</f>
        <v/>
      </c>
      <c r="W264" s="24" t="str">
        <f t="shared" si="31"/>
        <v/>
      </c>
      <c r="X264" s="24" t="s">
        <v>1157</v>
      </c>
      <c r="Y264" s="24" t="s">
        <v>304</v>
      </c>
      <c r="Z264" s="24" t="str">
        <f>VLOOKUP(G264,'Sheet 1 (2)'!$H$4:$S$536,12,FALSE)</f>
        <v/>
      </c>
      <c r="AA264" s="24" t="str">
        <f t="shared" si="29"/>
        <v/>
      </c>
      <c r="AB264" s="24" t="s">
        <v>304</v>
      </c>
      <c r="AC264" s="24" t="str">
        <f>VLOOKUP(G264,'Sheet 1 (2)'!$H$4:$AF$536,25,FALSE)</f>
        <v/>
      </c>
      <c r="AD264" s="24" t="s">
        <v>364</v>
      </c>
      <c r="AE264" s="24" t="str">
        <f t="shared" si="25"/>
        <v/>
      </c>
      <c r="AF264" s="24" t="s">
        <v>304</v>
      </c>
      <c r="AG264" s="24" t="str">
        <f>VLOOKUP(G264,'Sheet 1 (2)'!$H$4:$AG$536,26,FALSE)</f>
        <v>NO</v>
      </c>
      <c r="AH264" s="24" t="s">
        <v>301</v>
      </c>
      <c r="AI264" s="24" t="s">
        <v>304</v>
      </c>
      <c r="AJ264" s="24" t="str">
        <f>VLOOKUP(G264,'Sheet 1 (2)'!$H$4:$AH$536,27,FALSE)</f>
        <v>Revisar para poder calcular las metas a nivel de establecimientos y evaluar la información histórica del HIS (nuevos y reingresos por edades). Nos enviarán códigos CIE10</v>
      </c>
      <c r="AK264" s="24" t="str">
        <f t="shared" ref="AK264:AK277" si="33">IF(AI264&lt;&gt;"",AI264,AJ264)</f>
        <v>Revisar para poder calcular las metas a nivel de establecimientos y evaluar la información histórica del HIS (nuevos y reingresos por edades). Nos enviarán códigos CIE10</v>
      </c>
      <c r="AL264" s="27">
        <v>1</v>
      </c>
      <c r="AM264" s="27">
        <f t="shared" si="32"/>
        <v>0</v>
      </c>
    </row>
    <row r="265" spans="1:39" ht="15.75" customHeight="1">
      <c r="A265" s="24" t="s">
        <v>1094</v>
      </c>
      <c r="B265" s="24" t="s">
        <v>70</v>
      </c>
      <c r="C265" s="24" t="s">
        <v>1150</v>
      </c>
      <c r="D265" s="24" t="s">
        <v>96</v>
      </c>
      <c r="E265" s="24" t="s">
        <v>1151</v>
      </c>
      <c r="F265" s="24" t="s">
        <v>97</v>
      </c>
      <c r="G265" s="24" t="s">
        <v>1160</v>
      </c>
      <c r="H265" s="24" t="s">
        <v>1161</v>
      </c>
      <c r="I265" s="24" t="s">
        <v>329</v>
      </c>
      <c r="J265" s="24" t="s">
        <v>464</v>
      </c>
      <c r="K265" s="24" t="s">
        <v>1162</v>
      </c>
      <c r="L265" s="24" t="s">
        <v>304</v>
      </c>
      <c r="M265" s="24" t="str">
        <f>VLOOKUP(G265,'Sheet 1 (2)'!$H$4:$M$536,6,FALSE)</f>
        <v/>
      </c>
      <c r="N265" s="24" t="str">
        <f t="shared" si="26"/>
        <v/>
      </c>
      <c r="O265" s="24"/>
      <c r="P265" s="24" t="s">
        <v>1156</v>
      </c>
      <c r="Q265" s="24" t="s">
        <v>304</v>
      </c>
      <c r="R265" s="24" t="str">
        <f>VLOOKUP(G265,'Sheet 1 (2)'!$H$4:$O$536,8,FALSE)</f>
        <v/>
      </c>
      <c r="S265" s="24" t="str">
        <f t="shared" si="28"/>
        <v/>
      </c>
      <c r="T265" s="24"/>
      <c r="U265" s="24" t="s">
        <v>304</v>
      </c>
      <c r="V265" s="24" t="str">
        <f>VLOOKUP(G265,'Sheet 1 (2)'!$H$4:$Q$536,10,FALSE)</f>
        <v/>
      </c>
      <c r="W265" s="24" t="str">
        <f t="shared" si="31"/>
        <v/>
      </c>
      <c r="X265" s="24" t="s">
        <v>1157</v>
      </c>
      <c r="Y265" s="24" t="s">
        <v>304</v>
      </c>
      <c r="Z265" s="24" t="str">
        <f>VLOOKUP(G265,'Sheet 1 (2)'!$H$4:$S$536,12,FALSE)</f>
        <v/>
      </c>
      <c r="AA265" s="24" t="str">
        <f t="shared" si="29"/>
        <v/>
      </c>
      <c r="AB265" s="24" t="s">
        <v>304</v>
      </c>
      <c r="AC265" s="24" t="str">
        <f>VLOOKUP(G265,'Sheet 1 (2)'!$H$4:$AF$536,25,FALSE)</f>
        <v/>
      </c>
      <c r="AD265" s="24" t="s">
        <v>504</v>
      </c>
      <c r="AE265" s="24" t="str">
        <f t="shared" si="25"/>
        <v/>
      </c>
      <c r="AF265" s="24" t="s">
        <v>304</v>
      </c>
      <c r="AG265" s="24" t="str">
        <f>VLOOKUP(G265,'Sheet 1 (2)'!$H$4:$AG$536,26,FALSE)</f>
        <v>NO</v>
      </c>
      <c r="AH265" s="24" t="s">
        <v>301</v>
      </c>
      <c r="AI265" s="24" t="s">
        <v>304</v>
      </c>
      <c r="AJ265" s="24" t="str">
        <f>VLOOKUP(G265,'Sheet 1 (2)'!$H$4:$AH$536,27,FALSE)</f>
        <v>Revisar para poder calcular las metas a nivel de establecimientos y evaluar la información histórica del HIS (nuevos y reingresos por edades). Nos enviarán códigos CIE10</v>
      </c>
      <c r="AK265" s="24" t="str">
        <f t="shared" si="33"/>
        <v>Revisar para poder calcular las metas a nivel de establecimientos y evaluar la información histórica del HIS (nuevos y reingresos por edades). Nos enviarán códigos CIE10</v>
      </c>
      <c r="AL265" s="27">
        <v>1</v>
      </c>
      <c r="AM265" s="27">
        <f t="shared" si="32"/>
        <v>0</v>
      </c>
    </row>
    <row r="266" spans="1:39" ht="15.75" customHeight="1">
      <c r="A266" s="24" t="s">
        <v>1094</v>
      </c>
      <c r="B266" s="24" t="s">
        <v>70</v>
      </c>
      <c r="C266" s="24" t="s">
        <v>1165</v>
      </c>
      <c r="D266" s="24" t="s">
        <v>98</v>
      </c>
      <c r="E266" s="24" t="s">
        <v>1166</v>
      </c>
      <c r="F266" s="24" t="s">
        <v>99</v>
      </c>
      <c r="G266" s="24" t="s">
        <v>1167</v>
      </c>
      <c r="H266" s="24" t="s">
        <v>1168</v>
      </c>
      <c r="I266" s="24" t="s">
        <v>329</v>
      </c>
      <c r="J266" s="24" t="s">
        <v>302</v>
      </c>
      <c r="K266" s="24" t="s">
        <v>1169</v>
      </c>
      <c r="L266" s="24" t="s">
        <v>304</v>
      </c>
      <c r="M266" s="24" t="str">
        <f>VLOOKUP(G266,'Sheet 1 (2)'!$H$4:$M$536,6,FALSE)</f>
        <v/>
      </c>
      <c r="N266" s="24" t="str">
        <f t="shared" si="26"/>
        <v/>
      </c>
      <c r="O266" s="24"/>
      <c r="P266" s="24" t="s">
        <v>1156</v>
      </c>
      <c r="Q266" s="24" t="s">
        <v>304</v>
      </c>
      <c r="R266" s="24" t="str">
        <f>VLOOKUP(G266,'Sheet 1 (2)'!$H$4:$O$536,8,FALSE)</f>
        <v/>
      </c>
      <c r="S266" s="24" t="str">
        <f t="shared" si="28"/>
        <v/>
      </c>
      <c r="T266" s="24"/>
      <c r="U266" s="24" t="s">
        <v>304</v>
      </c>
      <c r="V266" s="24" t="str">
        <f>VLOOKUP(G266,'Sheet 1 (2)'!$H$4:$Q$536,10,FALSE)</f>
        <v/>
      </c>
      <c r="W266" s="24" t="str">
        <f t="shared" si="31"/>
        <v/>
      </c>
      <c r="X266" s="24" t="s">
        <v>1157</v>
      </c>
      <c r="Y266" s="24" t="s">
        <v>304</v>
      </c>
      <c r="Z266" s="24" t="str">
        <f>VLOOKUP(G266,'Sheet 1 (2)'!$H$4:$S$536,12,FALSE)</f>
        <v/>
      </c>
      <c r="AA266" s="24" t="str">
        <f t="shared" si="29"/>
        <v/>
      </c>
      <c r="AB266" s="24" t="s">
        <v>304</v>
      </c>
      <c r="AC266" s="24" t="str">
        <f>VLOOKUP(G266,'Sheet 1 (2)'!$H$4:$AF$536,25,FALSE)</f>
        <v/>
      </c>
      <c r="AD266" s="24" t="s">
        <v>364</v>
      </c>
      <c r="AE266" s="24" t="str">
        <f t="shared" si="25"/>
        <v/>
      </c>
      <c r="AF266" s="24" t="s">
        <v>304</v>
      </c>
      <c r="AG266" s="24" t="str">
        <f>VLOOKUP(G266,'Sheet 1 (2)'!$H$4:$AG$536,26,FALSE)</f>
        <v>NO</v>
      </c>
      <c r="AH266" s="24" t="s">
        <v>301</v>
      </c>
      <c r="AI266" s="24" t="s">
        <v>304</v>
      </c>
      <c r="AJ266" s="24" t="str">
        <f>VLOOKUP(G266,'Sheet 1 (2)'!$H$4:$AH$536,27,FALSE)</f>
        <v>Revisar para poder calcular las metas a nivel de establecimientos y evaluar la información histórica del HIS (nuevos y reingresos por edades). Nos enviarán códigos CIE10</v>
      </c>
      <c r="AK266" s="24" t="str">
        <f t="shared" si="33"/>
        <v>Revisar para poder calcular las metas a nivel de establecimientos y evaluar la información histórica del HIS (nuevos y reingresos por edades). Nos enviarán códigos CIE10</v>
      </c>
      <c r="AL266" s="27">
        <v>1</v>
      </c>
      <c r="AM266" s="27">
        <f t="shared" si="32"/>
        <v>0</v>
      </c>
    </row>
    <row r="267" spans="1:39" ht="15.75" customHeight="1">
      <c r="A267" s="24" t="s">
        <v>1094</v>
      </c>
      <c r="B267" s="24" t="s">
        <v>70</v>
      </c>
      <c r="C267" s="24" t="s">
        <v>1165</v>
      </c>
      <c r="D267" s="24" t="s">
        <v>98</v>
      </c>
      <c r="E267" s="24" t="s">
        <v>1166</v>
      </c>
      <c r="F267" s="24" t="s">
        <v>99</v>
      </c>
      <c r="G267" s="24" t="s">
        <v>1173</v>
      </c>
      <c r="H267" s="24" t="s">
        <v>1174</v>
      </c>
      <c r="I267" s="24" t="s">
        <v>329</v>
      </c>
      <c r="J267" s="24" t="s">
        <v>464</v>
      </c>
      <c r="K267" s="24" t="s">
        <v>1175</v>
      </c>
      <c r="L267" s="24" t="s">
        <v>304</v>
      </c>
      <c r="M267" s="24" t="str">
        <f>VLOOKUP(G267,'Sheet 1 (2)'!$H$4:$M$536,6,FALSE)</f>
        <v/>
      </c>
      <c r="N267" s="24" t="str">
        <f t="shared" si="26"/>
        <v/>
      </c>
      <c r="O267" s="24"/>
      <c r="P267" s="24" t="s">
        <v>1156</v>
      </c>
      <c r="Q267" s="24" t="s">
        <v>304</v>
      </c>
      <c r="R267" s="24" t="str">
        <f>VLOOKUP(G267,'Sheet 1 (2)'!$H$4:$O$536,8,FALSE)</f>
        <v/>
      </c>
      <c r="S267" s="24" t="str">
        <f t="shared" si="28"/>
        <v/>
      </c>
      <c r="T267" s="24"/>
      <c r="U267" s="24" t="s">
        <v>304</v>
      </c>
      <c r="V267" s="24" t="str">
        <f>VLOOKUP(G267,'Sheet 1 (2)'!$H$4:$Q$536,10,FALSE)</f>
        <v/>
      </c>
      <c r="W267" s="24" t="str">
        <f t="shared" si="31"/>
        <v/>
      </c>
      <c r="X267" s="24" t="s">
        <v>1157</v>
      </c>
      <c r="Y267" s="24" t="s">
        <v>304</v>
      </c>
      <c r="Z267" s="24" t="str">
        <f>VLOOKUP(G267,'Sheet 1 (2)'!$H$4:$S$536,12,FALSE)</f>
        <v/>
      </c>
      <c r="AA267" s="24" t="str">
        <f t="shared" si="29"/>
        <v/>
      </c>
      <c r="AB267" s="24" t="s">
        <v>304</v>
      </c>
      <c r="AC267" s="24" t="str">
        <f>VLOOKUP(G267,'Sheet 1 (2)'!$H$4:$AF$536,25,FALSE)</f>
        <v/>
      </c>
      <c r="AD267" s="24" t="s">
        <v>364</v>
      </c>
      <c r="AE267" s="24" t="str">
        <f t="shared" si="25"/>
        <v/>
      </c>
      <c r="AF267" s="24" t="s">
        <v>304</v>
      </c>
      <c r="AG267" s="24" t="str">
        <f>VLOOKUP(G267,'Sheet 1 (2)'!$H$4:$AG$536,26,FALSE)</f>
        <v>NO</v>
      </c>
      <c r="AH267" s="24" t="s">
        <v>301</v>
      </c>
      <c r="AI267" s="24" t="s">
        <v>304</v>
      </c>
      <c r="AJ267" s="24" t="str">
        <f>VLOOKUP(G267,'Sheet 1 (2)'!$H$4:$AH$536,27,FALSE)</f>
        <v>Revisar para poder calcular las metas a nivel de establecimientos y evaluar la información histórica del HIS (nuevos y reingresos por edades). Nos enviarán códigos CIE10</v>
      </c>
      <c r="AK267" s="24" t="str">
        <f t="shared" si="33"/>
        <v>Revisar para poder calcular las metas a nivel de establecimientos y evaluar la información histórica del HIS (nuevos y reingresos por edades). Nos enviarán códigos CIE10</v>
      </c>
      <c r="AL267" s="27">
        <v>1</v>
      </c>
      <c r="AM267" s="27">
        <f t="shared" si="32"/>
        <v>0</v>
      </c>
    </row>
    <row r="268" spans="1:39" ht="15.75" customHeight="1">
      <c r="A268" s="24" t="s">
        <v>1094</v>
      </c>
      <c r="B268" s="24" t="s">
        <v>70</v>
      </c>
      <c r="C268" s="24" t="s">
        <v>1178</v>
      </c>
      <c r="D268" s="24" t="s">
        <v>100</v>
      </c>
      <c r="E268" s="24" t="s">
        <v>1179</v>
      </c>
      <c r="F268" s="24" t="s">
        <v>101</v>
      </c>
      <c r="G268" s="24" t="s">
        <v>1180</v>
      </c>
      <c r="H268" s="24" t="s">
        <v>1181</v>
      </c>
      <c r="I268" s="24" t="s">
        <v>329</v>
      </c>
      <c r="J268" s="24" t="s">
        <v>464</v>
      </c>
      <c r="K268" s="24" t="s">
        <v>1182</v>
      </c>
      <c r="L268" s="24" t="s">
        <v>304</v>
      </c>
      <c r="M268" s="24" t="str">
        <f>VLOOKUP(G268,'Sheet 1 (2)'!$H$4:$M$536,6,FALSE)</f>
        <v/>
      </c>
      <c r="N268" s="24" t="str">
        <f t="shared" si="26"/>
        <v/>
      </c>
      <c r="O268" s="24"/>
      <c r="P268" s="24" t="s">
        <v>498</v>
      </c>
      <c r="Q268" s="24" t="s">
        <v>304</v>
      </c>
      <c r="R268" s="24" t="str">
        <f>VLOOKUP(G268,'Sheet 1 (2)'!$H$4:$O$536,8,FALSE)</f>
        <v/>
      </c>
      <c r="S268" s="24" t="str">
        <f t="shared" si="28"/>
        <v/>
      </c>
      <c r="T268" s="24"/>
      <c r="U268" s="24" t="s">
        <v>304</v>
      </c>
      <c r="V268" s="24" t="str">
        <f>VLOOKUP(G268,'Sheet 1 (2)'!$H$4:$Q$536,10,FALSE)</f>
        <v/>
      </c>
      <c r="W268" s="24" t="str">
        <f t="shared" si="31"/>
        <v/>
      </c>
      <c r="X268" s="24" t="s">
        <v>1157</v>
      </c>
      <c r="Y268" s="24" t="s">
        <v>304</v>
      </c>
      <c r="Z268" s="24" t="str">
        <f>VLOOKUP(G268,'Sheet 1 (2)'!$H$4:$S$536,12,FALSE)</f>
        <v/>
      </c>
      <c r="AA268" s="24" t="str">
        <f t="shared" si="29"/>
        <v/>
      </c>
      <c r="AB268" s="24" t="s">
        <v>304</v>
      </c>
      <c r="AC268" s="24" t="str">
        <f>VLOOKUP(G268,'Sheet 1 (2)'!$H$4:$AF$536,25,FALSE)</f>
        <v/>
      </c>
      <c r="AD268" s="24" t="s">
        <v>897</v>
      </c>
      <c r="AE268" s="24" t="str">
        <f t="shared" si="25"/>
        <v/>
      </c>
      <c r="AF268" s="24" t="s">
        <v>304</v>
      </c>
      <c r="AG268" s="24" t="str">
        <f>VLOOKUP(G268,'Sheet 1 (2)'!$H$4:$AG$536,26,FALSE)</f>
        <v>NO</v>
      </c>
      <c r="AH268" s="24" t="s">
        <v>301</v>
      </c>
      <c r="AI268" s="24" t="s">
        <v>304</v>
      </c>
      <c r="AJ268" s="24" t="str">
        <f>VLOOKUP(G268,'Sheet 1 (2)'!$H$4:$AH$536,27,FALSE)</f>
        <v>Revisar para poder calcular las metas a nivel de establecimientos y evaluar la información histórica del HIS (nuevos y reingresos por edades). Nos enviarán códigos CIE10</v>
      </c>
      <c r="AK268" s="24" t="str">
        <f t="shared" si="33"/>
        <v>Revisar para poder calcular las metas a nivel de establecimientos y evaluar la información histórica del HIS (nuevos y reingresos por edades). Nos enviarán códigos CIE10</v>
      </c>
      <c r="AL268" s="27">
        <v>1</v>
      </c>
      <c r="AM268" s="27">
        <f t="shared" si="32"/>
        <v>0</v>
      </c>
    </row>
    <row r="269" spans="1:39" ht="15.75" customHeight="1">
      <c r="A269" s="24" t="s">
        <v>1094</v>
      </c>
      <c r="B269" s="24" t="s">
        <v>70</v>
      </c>
      <c r="C269" s="24" t="s">
        <v>1178</v>
      </c>
      <c r="D269" s="24" t="s">
        <v>100</v>
      </c>
      <c r="E269" s="24" t="s">
        <v>1179</v>
      </c>
      <c r="F269" s="24" t="s">
        <v>101</v>
      </c>
      <c r="G269" s="24" t="s">
        <v>1187</v>
      </c>
      <c r="H269" s="24" t="s">
        <v>1188</v>
      </c>
      <c r="I269" s="24" t="s">
        <v>329</v>
      </c>
      <c r="J269" s="24" t="s">
        <v>464</v>
      </c>
      <c r="K269" s="24" t="s">
        <v>1189</v>
      </c>
      <c r="L269" s="24" t="s">
        <v>304</v>
      </c>
      <c r="M269" s="24" t="str">
        <f>VLOOKUP(G269,'Sheet 1 (2)'!$H$4:$M$536,6,FALSE)</f>
        <v/>
      </c>
      <c r="N269" s="24" t="str">
        <f t="shared" si="26"/>
        <v/>
      </c>
      <c r="O269" s="24"/>
      <c r="P269" s="24" t="s">
        <v>498</v>
      </c>
      <c r="Q269" s="24" t="s">
        <v>304</v>
      </c>
      <c r="R269" s="24" t="str">
        <f>VLOOKUP(G269,'Sheet 1 (2)'!$H$4:$O$536,8,FALSE)</f>
        <v/>
      </c>
      <c r="S269" s="24" t="str">
        <f t="shared" si="28"/>
        <v/>
      </c>
      <c r="T269" s="24"/>
      <c r="U269" s="24" t="s">
        <v>304</v>
      </c>
      <c r="V269" s="24" t="str">
        <f>VLOOKUP(G269,'Sheet 1 (2)'!$H$4:$Q$536,10,FALSE)</f>
        <v/>
      </c>
      <c r="W269" s="24" t="str">
        <f t="shared" si="31"/>
        <v/>
      </c>
      <c r="X269" s="24" t="s">
        <v>1157</v>
      </c>
      <c r="Y269" s="24" t="s">
        <v>304</v>
      </c>
      <c r="Z269" s="24" t="str">
        <f>VLOOKUP(G269,'Sheet 1 (2)'!$H$4:$S$536,12,FALSE)</f>
        <v/>
      </c>
      <c r="AA269" s="24" t="str">
        <f t="shared" si="29"/>
        <v/>
      </c>
      <c r="AB269" s="24" t="s">
        <v>304</v>
      </c>
      <c r="AC269" s="24" t="str">
        <f>VLOOKUP(G269,'Sheet 1 (2)'!$H$4:$AF$536,25,FALSE)</f>
        <v/>
      </c>
      <c r="AD269" s="24" t="s">
        <v>504</v>
      </c>
      <c r="AE269" s="24" t="str">
        <f t="shared" si="25"/>
        <v/>
      </c>
      <c r="AF269" s="24" t="s">
        <v>304</v>
      </c>
      <c r="AG269" s="24" t="str">
        <f>VLOOKUP(G269,'Sheet 1 (2)'!$H$4:$AG$536,26,FALSE)</f>
        <v>NO</v>
      </c>
      <c r="AH269" s="24" t="s">
        <v>301</v>
      </c>
      <c r="AI269" s="24" t="s">
        <v>304</v>
      </c>
      <c r="AJ269" s="24" t="str">
        <f>VLOOKUP(G269,'Sheet 1 (2)'!$H$4:$AH$536,27,FALSE)</f>
        <v xml:space="preserve">Verificar si se puede usar HIS. Remitirán la información de distritos con población indígena amazónica. 
</v>
      </c>
      <c r="AK269" s="24" t="str">
        <f t="shared" si="33"/>
        <v xml:space="preserve">Verificar si se puede usar HIS. Remitirán la información de distritos con población indígena amazónica. 
</v>
      </c>
      <c r="AL269" s="27">
        <v>1</v>
      </c>
      <c r="AM269" s="27">
        <f t="shared" si="32"/>
        <v>0</v>
      </c>
    </row>
    <row r="270" spans="1:39" ht="15.75" customHeight="1">
      <c r="A270" s="24" t="s">
        <v>1094</v>
      </c>
      <c r="B270" s="24" t="s">
        <v>70</v>
      </c>
      <c r="C270" s="24" t="s">
        <v>1178</v>
      </c>
      <c r="D270" s="24" t="s">
        <v>100</v>
      </c>
      <c r="E270" s="24" t="s">
        <v>1179</v>
      </c>
      <c r="F270" s="24" t="s">
        <v>101</v>
      </c>
      <c r="G270" s="24" t="s">
        <v>1193</v>
      </c>
      <c r="H270" s="24" t="s">
        <v>1194</v>
      </c>
      <c r="I270" s="24" t="s">
        <v>329</v>
      </c>
      <c r="J270" s="24" t="s">
        <v>709</v>
      </c>
      <c r="K270" s="24" t="s">
        <v>1195</v>
      </c>
      <c r="L270" s="24" t="s">
        <v>304</v>
      </c>
      <c r="M270" s="24" t="str">
        <f>VLOOKUP(G270,'Sheet 1 (2)'!$H$4:$M$536,6,FALSE)</f>
        <v/>
      </c>
      <c r="N270" s="24" t="str">
        <f t="shared" si="26"/>
        <v/>
      </c>
      <c r="O270" s="24"/>
      <c r="P270" s="24" t="s">
        <v>498</v>
      </c>
      <c r="Q270" s="24" t="s">
        <v>304</v>
      </c>
      <c r="R270" s="24" t="str">
        <f>VLOOKUP(G270,'Sheet 1 (2)'!$H$4:$O$536,8,FALSE)</f>
        <v/>
      </c>
      <c r="S270" s="24" t="str">
        <f t="shared" si="28"/>
        <v/>
      </c>
      <c r="T270" s="24"/>
      <c r="U270" s="24" t="s">
        <v>304</v>
      </c>
      <c r="V270" s="24" t="str">
        <f>VLOOKUP(G270,'Sheet 1 (2)'!$H$4:$Q$536,10,FALSE)</f>
        <v/>
      </c>
      <c r="W270" s="24" t="str">
        <f t="shared" si="31"/>
        <v/>
      </c>
      <c r="X270" s="24" t="s">
        <v>1157</v>
      </c>
      <c r="Y270" s="24" t="s">
        <v>304</v>
      </c>
      <c r="Z270" s="24" t="str">
        <f>VLOOKUP(G270,'Sheet 1 (2)'!$H$4:$S$536,12,FALSE)</f>
        <v/>
      </c>
      <c r="AA270" s="24" t="str">
        <f t="shared" si="29"/>
        <v/>
      </c>
      <c r="AB270" s="24" t="s">
        <v>304</v>
      </c>
      <c r="AC270" s="24" t="str">
        <f>VLOOKUP(G270,'Sheet 1 (2)'!$H$4:$AF$536,25,FALSE)</f>
        <v/>
      </c>
      <c r="AD270" s="24" t="s">
        <v>418</v>
      </c>
      <c r="AE270" s="24" t="str">
        <f t="shared" si="25"/>
        <v/>
      </c>
      <c r="AF270" s="24" t="s">
        <v>304</v>
      </c>
      <c r="AG270" s="24" t="str">
        <f>VLOOKUP(G270,'Sheet 1 (2)'!$H$4:$AG$536,26,FALSE)</f>
        <v>NO</v>
      </c>
      <c r="AH270" s="26" t="s">
        <v>301</v>
      </c>
      <c r="AI270" s="24" t="s">
        <v>304</v>
      </c>
      <c r="AJ270" s="24" t="str">
        <f>VLOOKUP(G270,'Sheet 1 (2)'!$H$4:$AH$536,27,FALSE)</f>
        <v>Nos enviarán los códigos CIE10 y una base consolidada de estos.</v>
      </c>
      <c r="AK270" s="24" t="str">
        <f t="shared" si="33"/>
        <v>Nos enviarán los códigos CIE10 y una base consolidada de estos.</v>
      </c>
      <c r="AL270" s="27">
        <v>1</v>
      </c>
      <c r="AM270" s="27">
        <f t="shared" si="32"/>
        <v>0</v>
      </c>
    </row>
    <row r="271" spans="1:39" ht="15.75" customHeight="1">
      <c r="A271" s="24" t="s">
        <v>1094</v>
      </c>
      <c r="B271" s="24" t="s">
        <v>70</v>
      </c>
      <c r="C271" s="24" t="s">
        <v>1178</v>
      </c>
      <c r="D271" s="24" t="s">
        <v>100</v>
      </c>
      <c r="E271" s="24" t="s">
        <v>1179</v>
      </c>
      <c r="F271" s="24" t="s">
        <v>101</v>
      </c>
      <c r="G271" s="24" t="s">
        <v>1198</v>
      </c>
      <c r="H271" s="24" t="s">
        <v>1199</v>
      </c>
      <c r="I271" s="24" t="s">
        <v>329</v>
      </c>
      <c r="J271" s="24" t="s">
        <v>464</v>
      </c>
      <c r="K271" s="24" t="s">
        <v>1200</v>
      </c>
      <c r="L271" s="24" t="s">
        <v>304</v>
      </c>
      <c r="M271" s="24" t="str">
        <f>VLOOKUP(G271,'Sheet 1 (2)'!$H$4:$M$536,6,FALSE)</f>
        <v/>
      </c>
      <c r="N271" s="24" t="str">
        <f t="shared" si="26"/>
        <v/>
      </c>
      <c r="O271" s="24"/>
      <c r="P271" s="24" t="s">
        <v>498</v>
      </c>
      <c r="Q271" s="24" t="s">
        <v>304</v>
      </c>
      <c r="R271" s="24" t="str">
        <f>VLOOKUP(G271,'Sheet 1 (2)'!$H$4:$O$536,8,FALSE)</f>
        <v/>
      </c>
      <c r="S271" s="24" t="str">
        <f t="shared" si="28"/>
        <v/>
      </c>
      <c r="T271" s="24"/>
      <c r="U271" s="24" t="s">
        <v>304</v>
      </c>
      <c r="V271" s="24" t="str">
        <f>VLOOKUP(G271,'Sheet 1 (2)'!$H$4:$Q$536,10,FALSE)</f>
        <v/>
      </c>
      <c r="W271" s="24" t="str">
        <f t="shared" si="31"/>
        <v/>
      </c>
      <c r="X271" s="24" t="s">
        <v>1157</v>
      </c>
      <c r="Y271" s="24" t="s">
        <v>304</v>
      </c>
      <c r="Z271" s="24" t="str">
        <f>VLOOKUP(G271,'Sheet 1 (2)'!$H$4:$S$536,12,FALSE)</f>
        <v/>
      </c>
      <c r="AA271" s="24" t="str">
        <f t="shared" si="29"/>
        <v/>
      </c>
      <c r="AB271" s="24" t="s">
        <v>304</v>
      </c>
      <c r="AC271" s="24" t="str">
        <f>VLOOKUP(G271,'Sheet 1 (2)'!$H$4:$AF$536,25,FALSE)</f>
        <v/>
      </c>
      <c r="AD271" s="24" t="s">
        <v>307</v>
      </c>
      <c r="AE271" s="24" t="str">
        <f t="shared" si="25"/>
        <v/>
      </c>
      <c r="AF271" s="24" t="s">
        <v>304</v>
      </c>
      <c r="AG271" s="24" t="str">
        <f>VLOOKUP(G271,'Sheet 1 (2)'!$H$4:$AG$536,26,FALSE)</f>
        <v>NO</v>
      </c>
      <c r="AH271" s="24" t="s">
        <v>301</v>
      </c>
      <c r="AI271" s="24" t="s">
        <v>304</v>
      </c>
      <c r="AJ271" s="24" t="str">
        <f>VLOOKUP(G271,'Sheet 1 (2)'!$H$4:$AH$536,27,FALSE)</f>
        <v>Nos remitirán un padrón de la población privada de la libertad(INPE) linkeada a cada establecimiento.
Nos enviarán los códigos CIE10 y una base consolidada de estos.</v>
      </c>
      <c r="AK271" s="24" t="str">
        <f t="shared" si="33"/>
        <v>Nos remitirán un padrón de la población privada de la libertad(INPE) linkeada a cada establecimiento.
Nos enviarán los códigos CIE10 y una base consolidada de estos.</v>
      </c>
      <c r="AL271" s="27">
        <v>1</v>
      </c>
      <c r="AM271" s="27">
        <f t="shared" si="32"/>
        <v>0</v>
      </c>
    </row>
    <row r="272" spans="1:39" ht="15.75" customHeight="1">
      <c r="A272" s="24" t="s">
        <v>1094</v>
      </c>
      <c r="B272" s="24" t="s">
        <v>70</v>
      </c>
      <c r="C272" s="24" t="s">
        <v>1178</v>
      </c>
      <c r="D272" s="24" t="s">
        <v>100</v>
      </c>
      <c r="E272" s="24" t="s">
        <v>1179</v>
      </c>
      <c r="F272" s="24" t="s">
        <v>101</v>
      </c>
      <c r="G272" s="24" t="s">
        <v>1203</v>
      </c>
      <c r="H272" s="24" t="s">
        <v>1204</v>
      </c>
      <c r="I272" s="24" t="s">
        <v>329</v>
      </c>
      <c r="J272" s="24" t="s">
        <v>709</v>
      </c>
      <c r="K272" s="24" t="s">
        <v>1205</v>
      </c>
      <c r="L272" s="24" t="s">
        <v>304</v>
      </c>
      <c r="M272" s="24" t="str">
        <f>VLOOKUP(G272,'Sheet 1 (2)'!$H$4:$M$536,6,FALSE)</f>
        <v/>
      </c>
      <c r="N272" s="24" t="str">
        <f t="shared" si="26"/>
        <v/>
      </c>
      <c r="O272" s="24"/>
      <c r="P272" s="24" t="s">
        <v>498</v>
      </c>
      <c r="Q272" s="24" t="s">
        <v>304</v>
      </c>
      <c r="R272" s="24" t="str">
        <f>VLOOKUP(G272,'Sheet 1 (2)'!$H$4:$O$536,8,FALSE)</f>
        <v/>
      </c>
      <c r="S272" s="24" t="str">
        <f t="shared" si="28"/>
        <v/>
      </c>
      <c r="T272" s="24"/>
      <c r="U272" s="24" t="s">
        <v>304</v>
      </c>
      <c r="V272" s="24" t="str">
        <f>VLOOKUP(G272,'Sheet 1 (2)'!$H$4:$Q$536,10,FALSE)</f>
        <v/>
      </c>
      <c r="W272" s="24" t="str">
        <f t="shared" si="31"/>
        <v/>
      </c>
      <c r="X272" s="24" t="s">
        <v>1157</v>
      </c>
      <c r="Y272" s="24" t="s">
        <v>304</v>
      </c>
      <c r="Z272" s="24" t="str">
        <f>VLOOKUP(G272,'Sheet 1 (2)'!$H$4:$S$536,12,FALSE)</f>
        <v/>
      </c>
      <c r="AA272" s="24" t="str">
        <f t="shared" si="29"/>
        <v/>
      </c>
      <c r="AB272" s="24" t="s">
        <v>304</v>
      </c>
      <c r="AC272" s="24" t="str">
        <f>VLOOKUP(G272,'Sheet 1 (2)'!$H$4:$AF$536,25,FALSE)</f>
        <v/>
      </c>
      <c r="AD272" s="24" t="s">
        <v>632</v>
      </c>
      <c r="AE272" s="24" t="str">
        <f t="shared" si="25"/>
        <v/>
      </c>
      <c r="AF272" s="24" t="s">
        <v>304</v>
      </c>
      <c r="AG272" s="24" t="str">
        <f>VLOOKUP(G272,'Sheet 1 (2)'!$H$4:$AG$536,26,FALSE)</f>
        <v>NO</v>
      </c>
      <c r="AH272" s="24" t="s">
        <v>301</v>
      </c>
      <c r="AI272" s="24" t="s">
        <v>304</v>
      </c>
      <c r="AJ272" s="24" t="str">
        <f>VLOOKUP(G272,'Sheet 1 (2)'!$H$4:$AH$536,27,FALSE)</f>
        <v>Nos enviarán los códigos CIE10 y una base consolidada de estos.</v>
      </c>
      <c r="AK272" s="24" t="str">
        <f t="shared" si="33"/>
        <v>Nos enviarán los códigos CIE10 y una base consolidada de estos.</v>
      </c>
      <c r="AL272" s="27">
        <v>1</v>
      </c>
      <c r="AM272" s="27">
        <f t="shared" si="32"/>
        <v>0</v>
      </c>
    </row>
    <row r="273" spans="1:39" ht="15.75" customHeight="1">
      <c r="A273" s="24" t="s">
        <v>1094</v>
      </c>
      <c r="B273" s="24" t="s">
        <v>70</v>
      </c>
      <c r="C273" s="24" t="s">
        <v>1209</v>
      </c>
      <c r="D273" s="24" t="s">
        <v>71</v>
      </c>
      <c r="E273" s="24" t="s">
        <v>1210</v>
      </c>
      <c r="F273" s="24" t="s">
        <v>72</v>
      </c>
      <c r="G273" s="24" t="s">
        <v>1211</v>
      </c>
      <c r="H273" s="24" t="s">
        <v>1212</v>
      </c>
      <c r="I273" s="24" t="s">
        <v>329</v>
      </c>
      <c r="J273" s="24" t="s">
        <v>709</v>
      </c>
      <c r="K273" s="24" t="s">
        <v>3221</v>
      </c>
      <c r="L273" s="24" t="s">
        <v>304</v>
      </c>
      <c r="M273" s="24" t="str">
        <f>VLOOKUP(G273,'Sheet 1 (2)'!$H$4:$M$536,6,FALSE)</f>
        <v/>
      </c>
      <c r="N273" s="24" t="str">
        <f t="shared" si="26"/>
        <v/>
      </c>
      <c r="O273" s="24"/>
      <c r="P273" s="24" t="s">
        <v>1215</v>
      </c>
      <c r="Q273" s="24" t="s">
        <v>304</v>
      </c>
      <c r="R273" s="24" t="str">
        <f>VLOOKUP(G273,'Sheet 1 (2)'!$H$4:$O$536,8,FALSE)</f>
        <v/>
      </c>
      <c r="S273" s="24" t="str">
        <f t="shared" si="28"/>
        <v/>
      </c>
      <c r="T273" s="24"/>
      <c r="U273" s="24" t="s">
        <v>304</v>
      </c>
      <c r="V273" s="24" t="str">
        <f>VLOOKUP(G273,'Sheet 1 (2)'!$H$4:$Q$536,10,FALSE)</f>
        <v/>
      </c>
      <c r="W273" s="24" t="str">
        <f t="shared" si="31"/>
        <v/>
      </c>
      <c r="X273" s="24"/>
      <c r="Y273" s="24" t="s">
        <v>304</v>
      </c>
      <c r="Z273" s="24" t="str">
        <f>VLOOKUP(G273,'Sheet 1 (2)'!$H$4:$S$536,12,FALSE)</f>
        <v/>
      </c>
      <c r="AA273" s="24" t="str">
        <f t="shared" si="29"/>
        <v/>
      </c>
      <c r="AB273" s="24" t="s">
        <v>304</v>
      </c>
      <c r="AC273" s="24" t="str">
        <f>VLOOKUP(G273,'Sheet 1 (2)'!$H$4:$AF$536,25,FALSE)</f>
        <v/>
      </c>
      <c r="AD273" s="24" t="s">
        <v>504</v>
      </c>
      <c r="AE273" s="24" t="str">
        <f t="shared" si="25"/>
        <v/>
      </c>
      <c r="AF273" s="24" t="s">
        <v>304</v>
      </c>
      <c r="AG273" s="24" t="str">
        <f>VLOOKUP(G273,'Sheet 1 (2)'!$H$4:$AG$536,26,FALSE)</f>
        <v>SI</v>
      </c>
      <c r="AH273" s="24" t="s">
        <v>329</v>
      </c>
      <c r="AI273" s="24" t="s">
        <v>304</v>
      </c>
      <c r="AJ273" s="24" t="str">
        <f>VLOOKUP(G273,'Sheet 1 (2)'!$H$4:$AH$536,27,FALSE)</f>
        <v/>
      </c>
      <c r="AK273" s="24" t="str">
        <f t="shared" si="33"/>
        <v/>
      </c>
      <c r="AL273" s="27">
        <v>1</v>
      </c>
      <c r="AM273" s="27">
        <f t="shared" si="32"/>
        <v>1</v>
      </c>
    </row>
    <row r="274" spans="1:39" ht="15.75" customHeight="1">
      <c r="A274" s="24" t="s">
        <v>1094</v>
      </c>
      <c r="B274" s="24" t="s">
        <v>70</v>
      </c>
      <c r="C274" s="24" t="s">
        <v>1209</v>
      </c>
      <c r="D274" s="24" t="s">
        <v>71</v>
      </c>
      <c r="E274" s="24" t="s">
        <v>1210</v>
      </c>
      <c r="F274" s="24" t="s">
        <v>72</v>
      </c>
      <c r="G274" s="24" t="s">
        <v>1217</v>
      </c>
      <c r="H274" s="24" t="s">
        <v>1218</v>
      </c>
      <c r="I274" s="24" t="s">
        <v>329</v>
      </c>
      <c r="J274" s="24" t="s">
        <v>709</v>
      </c>
      <c r="K274" s="24" t="s">
        <v>1219</v>
      </c>
      <c r="L274" s="24" t="s">
        <v>304</v>
      </c>
      <c r="M274" s="24" t="str">
        <f>VLOOKUP(G274,'Sheet 1 (2)'!$H$4:$M$536,6,FALSE)</f>
        <v/>
      </c>
      <c r="N274" s="24" t="str">
        <f t="shared" si="26"/>
        <v/>
      </c>
      <c r="O274" s="24"/>
      <c r="P274" s="24" t="s">
        <v>498</v>
      </c>
      <c r="Q274" s="24" t="s">
        <v>304</v>
      </c>
      <c r="R274" s="24" t="str">
        <f>VLOOKUP(G274,'Sheet 1 (2)'!$H$4:$O$536,8,FALSE)</f>
        <v/>
      </c>
      <c r="S274" s="24" t="str">
        <f t="shared" si="28"/>
        <v/>
      </c>
      <c r="T274" s="24"/>
      <c r="U274" s="24" t="s">
        <v>304</v>
      </c>
      <c r="V274" s="24" t="str">
        <f>VLOOKUP(G274,'Sheet 1 (2)'!$H$4:$Q$536,10,FALSE)</f>
        <v/>
      </c>
      <c r="W274" s="24" t="str">
        <f t="shared" si="31"/>
        <v/>
      </c>
      <c r="X274" s="24" t="s">
        <v>1221</v>
      </c>
      <c r="Y274" s="24" t="s">
        <v>304</v>
      </c>
      <c r="Z274" s="24" t="str">
        <f>VLOOKUP(G274,'Sheet 1 (2)'!$H$4:$S$536,12,FALSE)</f>
        <v/>
      </c>
      <c r="AA274" s="24" t="str">
        <f t="shared" si="29"/>
        <v/>
      </c>
      <c r="AB274" s="24" t="s">
        <v>304</v>
      </c>
      <c r="AC274" s="24" t="str">
        <f>VLOOKUP(G274,'Sheet 1 (2)'!$H$4:$AF$536,25,FALSE)</f>
        <v/>
      </c>
      <c r="AD274" s="24" t="s">
        <v>364</v>
      </c>
      <c r="AE274" s="24" t="str">
        <f t="shared" si="25"/>
        <v/>
      </c>
      <c r="AF274" s="24" t="s">
        <v>304</v>
      </c>
      <c r="AG274" s="24" t="str">
        <f>VLOOKUP(G274,'Sheet 1 (2)'!$H$4:$AG$536,26,FALSE)</f>
        <v>SI</v>
      </c>
      <c r="AH274" s="24" t="s">
        <v>329</v>
      </c>
      <c r="AI274" s="24" t="s">
        <v>304</v>
      </c>
      <c r="AJ274" s="24" t="str">
        <f>VLOOKUP(G274,'Sheet 1 (2)'!$H$4:$AH$536,27,FALSE)</f>
        <v/>
      </c>
      <c r="AK274" s="24" t="str">
        <f t="shared" si="33"/>
        <v/>
      </c>
      <c r="AL274" s="27">
        <v>1</v>
      </c>
      <c r="AM274" s="27">
        <f t="shared" si="32"/>
        <v>1</v>
      </c>
    </row>
    <row r="275" spans="1:39" ht="15.75" customHeight="1">
      <c r="A275" s="24" t="s">
        <v>1094</v>
      </c>
      <c r="B275" s="24" t="s">
        <v>70</v>
      </c>
      <c r="C275" s="24" t="s">
        <v>1222</v>
      </c>
      <c r="D275" s="24" t="s">
        <v>73</v>
      </c>
      <c r="E275" s="24" t="s">
        <v>1223</v>
      </c>
      <c r="F275" s="24" t="s">
        <v>74</v>
      </c>
      <c r="G275" s="24" t="s">
        <v>1224</v>
      </c>
      <c r="H275" s="24" t="s">
        <v>1225</v>
      </c>
      <c r="I275" s="24" t="s">
        <v>329</v>
      </c>
      <c r="J275" s="24" t="s">
        <v>709</v>
      </c>
      <c r="K275" s="24" t="s">
        <v>1226</v>
      </c>
      <c r="L275" s="24" t="s">
        <v>304</v>
      </c>
      <c r="M275" s="24" t="str">
        <f>VLOOKUP(G275,'Sheet 1 (2)'!$H$4:$M$536,6,FALSE)</f>
        <v/>
      </c>
      <c r="N275" s="24" t="str">
        <f t="shared" si="26"/>
        <v/>
      </c>
      <c r="O275" s="24"/>
      <c r="P275" s="24" t="s">
        <v>1228</v>
      </c>
      <c r="Q275" s="24" t="s">
        <v>304</v>
      </c>
      <c r="R275" s="24" t="str">
        <f>VLOOKUP(G275,'Sheet 1 (2)'!$H$4:$O$536,8,FALSE)</f>
        <v/>
      </c>
      <c r="S275" s="24" t="str">
        <f t="shared" si="28"/>
        <v/>
      </c>
      <c r="T275" s="24"/>
      <c r="U275" s="24" t="s">
        <v>304</v>
      </c>
      <c r="V275" s="24" t="str">
        <f>VLOOKUP(G275,'Sheet 1 (2)'!$H$4:$Q$536,10,FALSE)</f>
        <v/>
      </c>
      <c r="W275" s="24" t="str">
        <f t="shared" si="31"/>
        <v/>
      </c>
      <c r="X275" s="24"/>
      <c r="Y275" s="24" t="s">
        <v>304</v>
      </c>
      <c r="Z275" s="24" t="str">
        <f>VLOOKUP(G275,'Sheet 1 (2)'!$H$4:$S$536,12,FALSE)</f>
        <v/>
      </c>
      <c r="AA275" s="24" t="str">
        <f t="shared" si="29"/>
        <v/>
      </c>
      <c r="AB275" s="24" t="s">
        <v>304</v>
      </c>
      <c r="AC275" s="24" t="str">
        <f>VLOOKUP(G275,'Sheet 1 (2)'!$H$4:$AF$536,25,FALSE)</f>
        <v/>
      </c>
      <c r="AD275" s="24" t="s">
        <v>588</v>
      </c>
      <c r="AE275" s="24" t="str">
        <f t="shared" si="25"/>
        <v/>
      </c>
      <c r="AF275" s="24" t="s">
        <v>304</v>
      </c>
      <c r="AG275" s="24" t="str">
        <f>VLOOKUP(G275,'Sheet 1 (2)'!$H$4:$AG$536,26,FALSE)</f>
        <v>SI</v>
      </c>
      <c r="AH275" s="24" t="s">
        <v>329</v>
      </c>
      <c r="AI275" s="24" t="s">
        <v>304</v>
      </c>
      <c r="AJ275" s="24" t="str">
        <f>VLOOKUP(G275,'Sheet 1 (2)'!$H$4:$AH$536,27,FALSE)</f>
        <v/>
      </c>
      <c r="AK275" s="24" t="str">
        <f t="shared" si="33"/>
        <v/>
      </c>
      <c r="AL275" s="27">
        <v>1</v>
      </c>
      <c r="AM275" s="27">
        <f t="shared" si="32"/>
        <v>1</v>
      </c>
    </row>
    <row r="276" spans="1:39" ht="15.75" customHeight="1">
      <c r="A276" s="24" t="s">
        <v>1094</v>
      </c>
      <c r="B276" s="24" t="s">
        <v>70</v>
      </c>
      <c r="C276" s="24" t="s">
        <v>1230</v>
      </c>
      <c r="D276" s="24" t="s">
        <v>75</v>
      </c>
      <c r="E276" s="24" t="s">
        <v>1231</v>
      </c>
      <c r="F276" s="24" t="s">
        <v>76</v>
      </c>
      <c r="G276" s="24" t="s">
        <v>1232</v>
      </c>
      <c r="H276" s="24" t="s">
        <v>1233</v>
      </c>
      <c r="I276" s="24" t="s">
        <v>329</v>
      </c>
      <c r="J276" s="24" t="s">
        <v>1234</v>
      </c>
      <c r="K276" s="24" t="s">
        <v>1235</v>
      </c>
      <c r="L276" s="24" t="s">
        <v>304</v>
      </c>
      <c r="M276" s="24" t="str">
        <f>VLOOKUP(G276,'Sheet 1 (2)'!$H$4:$M$536,6,FALSE)</f>
        <v/>
      </c>
      <c r="N276" s="24" t="str">
        <f t="shared" si="26"/>
        <v/>
      </c>
      <c r="O276" s="24"/>
      <c r="P276" s="24" t="s">
        <v>1228</v>
      </c>
      <c r="Q276" s="24" t="s">
        <v>304</v>
      </c>
      <c r="R276" s="24" t="str">
        <f>VLOOKUP(G276,'Sheet 1 (2)'!$H$4:$O$536,8,FALSE)</f>
        <v/>
      </c>
      <c r="S276" s="24" t="str">
        <f t="shared" si="28"/>
        <v/>
      </c>
      <c r="T276" s="24"/>
      <c r="U276" s="24" t="s">
        <v>304</v>
      </c>
      <c r="V276" s="24" t="str">
        <f>VLOOKUP(G276,'Sheet 1 (2)'!$H$4:$Q$536,10,FALSE)</f>
        <v/>
      </c>
      <c r="W276" s="24" t="str">
        <f t="shared" si="31"/>
        <v/>
      </c>
      <c r="X276" s="24"/>
      <c r="Y276" s="24" t="s">
        <v>304</v>
      </c>
      <c r="Z276" s="24" t="str">
        <f>VLOOKUP(G276,'Sheet 1 (2)'!$H$4:$S$536,12,FALSE)</f>
        <v/>
      </c>
      <c r="AA276" s="24" t="str">
        <f t="shared" si="29"/>
        <v/>
      </c>
      <c r="AB276" s="24" t="s">
        <v>304</v>
      </c>
      <c r="AC276" s="24" t="str">
        <f>VLOOKUP(G276,'Sheet 1 (2)'!$H$4:$AF$536,25,FALSE)</f>
        <v/>
      </c>
      <c r="AD276" s="24" t="s">
        <v>418</v>
      </c>
      <c r="AE276" s="24" t="str">
        <f t="shared" si="25"/>
        <v/>
      </c>
      <c r="AF276" s="24" t="s">
        <v>304</v>
      </c>
      <c r="AG276" s="24" t="str">
        <f>VLOOKUP(G276,'Sheet 1 (2)'!$H$4:$AG$536,26,FALSE)</f>
        <v>SI</v>
      </c>
      <c r="AH276" s="24" t="s">
        <v>329</v>
      </c>
      <c r="AI276" s="24" t="s">
        <v>304</v>
      </c>
      <c r="AJ276" s="24" t="str">
        <f>VLOOKUP(G276,'Sheet 1 (2)'!$H$4:$AH$536,27,FALSE)</f>
        <v/>
      </c>
      <c r="AK276" s="24" t="str">
        <f t="shared" si="33"/>
        <v/>
      </c>
      <c r="AL276" s="27">
        <v>1</v>
      </c>
      <c r="AM276" s="27">
        <f t="shared" si="32"/>
        <v>1</v>
      </c>
    </row>
    <row r="277" spans="1:39" ht="15.75" customHeight="1">
      <c r="A277" s="24" t="s">
        <v>1094</v>
      </c>
      <c r="B277" s="24" t="s">
        <v>70</v>
      </c>
      <c r="C277" s="24" t="s">
        <v>1230</v>
      </c>
      <c r="D277" s="24" t="s">
        <v>75</v>
      </c>
      <c r="E277" s="24" t="s">
        <v>1231</v>
      </c>
      <c r="F277" s="24" t="s">
        <v>76</v>
      </c>
      <c r="G277" s="24" t="s">
        <v>1236</v>
      </c>
      <c r="H277" s="24" t="s">
        <v>1237</v>
      </c>
      <c r="I277" s="24" t="s">
        <v>329</v>
      </c>
      <c r="J277" s="24" t="s">
        <v>1234</v>
      </c>
      <c r="K277" s="24" t="s">
        <v>1238</v>
      </c>
      <c r="L277" s="24" t="s">
        <v>304</v>
      </c>
      <c r="M277" s="24" t="str">
        <f>VLOOKUP(G277,'Sheet 1 (2)'!$H$4:$M$536,6,FALSE)</f>
        <v/>
      </c>
      <c r="N277" s="24" t="str">
        <f t="shared" si="26"/>
        <v/>
      </c>
      <c r="O277" s="24"/>
      <c r="P277" s="24" t="s">
        <v>1228</v>
      </c>
      <c r="Q277" s="24" t="s">
        <v>304</v>
      </c>
      <c r="R277" s="24" t="str">
        <f>VLOOKUP(G277,'Sheet 1 (2)'!$H$4:$O$536,8,FALSE)</f>
        <v/>
      </c>
      <c r="S277" s="24" t="str">
        <f t="shared" si="28"/>
        <v/>
      </c>
      <c r="T277" s="24"/>
      <c r="U277" s="24" t="s">
        <v>304</v>
      </c>
      <c r="V277" s="24" t="str">
        <f>VLOOKUP(G277,'Sheet 1 (2)'!$H$4:$Q$536,10,FALSE)</f>
        <v/>
      </c>
      <c r="W277" s="24" t="str">
        <f t="shared" si="31"/>
        <v/>
      </c>
      <c r="X277" s="24"/>
      <c r="Y277" s="24" t="s">
        <v>304</v>
      </c>
      <c r="Z277" s="24" t="str">
        <f>VLOOKUP(G277,'Sheet 1 (2)'!$H$4:$S$536,12,FALSE)</f>
        <v/>
      </c>
      <c r="AA277" s="24" t="str">
        <f t="shared" si="29"/>
        <v/>
      </c>
      <c r="AB277" s="24" t="s">
        <v>304</v>
      </c>
      <c r="AC277" s="24" t="str">
        <f>VLOOKUP(G277,'Sheet 1 (2)'!$H$4:$AF$536,25,FALSE)</f>
        <v/>
      </c>
      <c r="AD277" s="24" t="s">
        <v>429</v>
      </c>
      <c r="AE277" s="24" t="str">
        <f t="shared" si="25"/>
        <v/>
      </c>
      <c r="AF277" s="24" t="s">
        <v>304</v>
      </c>
      <c r="AG277" s="24" t="str">
        <f>VLOOKUP(G277,'Sheet 1 (2)'!$H$4:$AG$536,26,FALSE)</f>
        <v>SI</v>
      </c>
      <c r="AH277" s="24" t="s">
        <v>329</v>
      </c>
      <c r="AI277" s="24" t="s">
        <v>304</v>
      </c>
      <c r="AJ277" s="24" t="str">
        <f>VLOOKUP(G277,'Sheet 1 (2)'!$H$4:$AH$536,27,FALSE)</f>
        <v/>
      </c>
      <c r="AK277" s="24" t="str">
        <f t="shared" si="33"/>
        <v/>
      </c>
      <c r="AL277" s="27">
        <v>1</v>
      </c>
      <c r="AM277" s="27">
        <f t="shared" si="32"/>
        <v>1</v>
      </c>
    </row>
    <row r="278" spans="1:39" ht="15.75" customHeight="1">
      <c r="A278" s="24" t="s">
        <v>1094</v>
      </c>
      <c r="B278" s="24" t="s">
        <v>70</v>
      </c>
      <c r="C278" s="24" t="s">
        <v>1230</v>
      </c>
      <c r="D278" s="24" t="s">
        <v>75</v>
      </c>
      <c r="E278" s="24" t="s">
        <v>1231</v>
      </c>
      <c r="F278" s="24" t="s">
        <v>76</v>
      </c>
      <c r="G278" s="24" t="s">
        <v>1239</v>
      </c>
      <c r="H278" s="24" t="s">
        <v>1240</v>
      </c>
      <c r="I278" s="24" t="s">
        <v>329</v>
      </c>
      <c r="J278" s="24" t="s">
        <v>1241</v>
      </c>
      <c r="K278" s="24" t="s">
        <v>1242</v>
      </c>
      <c r="L278" s="24" t="s">
        <v>304</v>
      </c>
      <c r="M278" s="24" t="str">
        <f>VLOOKUP(G278,'Sheet 1 (2)'!$H$4:$M$536,6,FALSE)</f>
        <v/>
      </c>
      <c r="N278" s="24" t="str">
        <f t="shared" si="26"/>
        <v/>
      </c>
      <c r="O278" s="24"/>
      <c r="P278" s="24" t="s">
        <v>1243</v>
      </c>
      <c r="Q278" s="24" t="s">
        <v>304</v>
      </c>
      <c r="R278" s="24" t="str">
        <f>VLOOKUP(G278,'Sheet 1 (2)'!$H$4:$O$536,8,FALSE)</f>
        <v/>
      </c>
      <c r="S278" s="24" t="str">
        <f t="shared" si="28"/>
        <v/>
      </c>
      <c r="T278" s="24"/>
      <c r="U278" s="24" t="s">
        <v>304</v>
      </c>
      <c r="V278" s="24" t="str">
        <f>VLOOKUP(G278,'Sheet 1 (2)'!$H$4:$Q$536,10,FALSE)</f>
        <v/>
      </c>
      <c r="W278" s="24" t="str">
        <f t="shared" si="31"/>
        <v/>
      </c>
      <c r="X278" s="24"/>
      <c r="Y278" s="24" t="s">
        <v>304</v>
      </c>
      <c r="Z278" s="24" t="str">
        <f>VLOOKUP(G278,'Sheet 1 (2)'!$H$4:$S$536,12,FALSE)</f>
        <v/>
      </c>
      <c r="AA278" s="24" t="str">
        <f t="shared" si="29"/>
        <v/>
      </c>
      <c r="AB278" s="24" t="s">
        <v>304</v>
      </c>
      <c r="AC278" s="24" t="str">
        <f>VLOOKUP(G278,'Sheet 1 (2)'!$H$4:$AF$536,25,FALSE)</f>
        <v/>
      </c>
      <c r="AD278" s="24" t="s">
        <v>307</v>
      </c>
      <c r="AE278" s="24" t="str">
        <f t="shared" si="25"/>
        <v/>
      </c>
      <c r="AF278" s="24" t="s">
        <v>304</v>
      </c>
      <c r="AG278" s="24" t="str">
        <f>VLOOKUP(G278,'Sheet 1 (2)'!$H$4:$AG$536,26,FALSE)</f>
        <v>NO</v>
      </c>
      <c r="AH278" s="24" t="s">
        <v>301</v>
      </c>
      <c r="AI278" s="24" t="s">
        <v>304</v>
      </c>
      <c r="AJ278" s="24" t="str">
        <f>VLOOKUP(G278,'Sheet 1 (2)'!$H$4:$AH$536,27,FALSE)</f>
        <v/>
      </c>
      <c r="AK278" s="24" t="s">
        <v>3222</v>
      </c>
      <c r="AL278" s="27">
        <v>1</v>
      </c>
      <c r="AM278" s="27">
        <f t="shared" si="32"/>
        <v>0</v>
      </c>
    </row>
    <row r="279" spans="1:39" ht="15.75" customHeight="1">
      <c r="A279" s="24" t="s">
        <v>1094</v>
      </c>
      <c r="B279" s="24" t="s">
        <v>70</v>
      </c>
      <c r="C279" s="24" t="s">
        <v>1245</v>
      </c>
      <c r="D279" s="24" t="s">
        <v>81</v>
      </c>
      <c r="E279" s="24" t="s">
        <v>1246</v>
      </c>
      <c r="F279" s="24" t="s">
        <v>82</v>
      </c>
      <c r="G279" s="24" t="s">
        <v>1247</v>
      </c>
      <c r="H279" s="24" t="s">
        <v>1248</v>
      </c>
      <c r="I279" s="24" t="s">
        <v>329</v>
      </c>
      <c r="J279" s="24" t="s">
        <v>1249</v>
      </c>
      <c r="K279" s="24" t="s">
        <v>1250</v>
      </c>
      <c r="L279" s="24" t="s">
        <v>304</v>
      </c>
      <c r="M279" s="24" t="str">
        <f>VLOOKUP(G279,'Sheet 1 (2)'!$H$4:$M$536,6,FALSE)</f>
        <v>Incremento del 5% al Promedio de los 04 últimos años de Casos Nuevos de Tuberculosis. No se toma la información del 2019(en todos los casos)</v>
      </c>
      <c r="N279" s="24" t="str">
        <f t="shared" si="26"/>
        <v>Incremento del 5% al Promedio de los 04 últimos años de Casos Nuevos de Tuberculosis. No se toma la información del 2019(en todos los casos)</v>
      </c>
      <c r="O279" s="24"/>
      <c r="P279" s="24" t="s">
        <v>1228</v>
      </c>
      <c r="Q279" s="24" t="s">
        <v>304</v>
      </c>
      <c r="R279" s="24" t="str">
        <f>VLOOKUP(G279,'Sheet 1 (2)'!$H$4:$O$536,8,FALSE)</f>
        <v/>
      </c>
      <c r="S279" s="24" t="str">
        <f t="shared" si="28"/>
        <v/>
      </c>
      <c r="T279" s="24"/>
      <c r="U279" s="24" t="s">
        <v>304</v>
      </c>
      <c r="V279" s="24" t="str">
        <f>VLOOKUP(G279,'Sheet 1 (2)'!$H$4:$Q$536,10,FALSE)</f>
        <v/>
      </c>
      <c r="W279" s="24" t="str">
        <f t="shared" si="31"/>
        <v/>
      </c>
      <c r="X279" s="24"/>
      <c r="Y279" s="24" t="s">
        <v>304</v>
      </c>
      <c r="Z279" s="24" t="str">
        <f>VLOOKUP(G279,'Sheet 1 (2)'!$H$4:$S$536,12,FALSE)</f>
        <v/>
      </c>
      <c r="AA279" s="24" t="str">
        <f t="shared" si="29"/>
        <v/>
      </c>
      <c r="AB279" s="24" t="s">
        <v>304</v>
      </c>
      <c r="AC279" s="24" t="str">
        <f>VLOOKUP(G279,'Sheet 1 (2)'!$H$4:$AF$536,25,FALSE)</f>
        <v/>
      </c>
      <c r="AD279" s="24" t="s">
        <v>334</v>
      </c>
      <c r="AE279" s="24" t="str">
        <f t="shared" si="25"/>
        <v/>
      </c>
      <c r="AF279" s="24" t="s">
        <v>304</v>
      </c>
      <c r="AG279" s="24" t="str">
        <f>VLOOKUP(G279,'Sheet 1 (2)'!$H$4:$AG$536,26,FALSE)</f>
        <v>SI</v>
      </c>
      <c r="AH279" s="24" t="s">
        <v>329</v>
      </c>
      <c r="AI279" s="24" t="s">
        <v>304</v>
      </c>
      <c r="AJ279" s="24" t="str">
        <f>VLOOKUP(G279,'Sheet 1 (2)'!$H$4:$AH$536,27,FALSE)</f>
        <v/>
      </c>
      <c r="AK279" s="24" t="str">
        <f t="shared" ref="AK279:AK387" si="34">IF(AI279&lt;&gt;"",AI279,AJ279)</f>
        <v/>
      </c>
      <c r="AL279" s="27">
        <v>1</v>
      </c>
      <c r="AM279" s="27">
        <f t="shared" si="32"/>
        <v>1</v>
      </c>
    </row>
    <row r="280" spans="1:39" ht="15.75" customHeight="1">
      <c r="A280" s="24" t="s">
        <v>1094</v>
      </c>
      <c r="B280" s="24" t="s">
        <v>70</v>
      </c>
      <c r="C280" s="24" t="s">
        <v>1245</v>
      </c>
      <c r="D280" s="24" t="s">
        <v>81</v>
      </c>
      <c r="E280" s="24" t="s">
        <v>1246</v>
      </c>
      <c r="F280" s="24" t="s">
        <v>82</v>
      </c>
      <c r="G280" s="24" t="s">
        <v>1251</v>
      </c>
      <c r="H280" s="24" t="s">
        <v>1252</v>
      </c>
      <c r="I280" s="24" t="s">
        <v>329</v>
      </c>
      <c r="J280" s="24" t="s">
        <v>1249</v>
      </c>
      <c r="K280" s="24" t="s">
        <v>3223</v>
      </c>
      <c r="L280" s="24" t="s">
        <v>304</v>
      </c>
      <c r="M280" s="24" t="str">
        <f>VLOOKUP(G280,'Sheet 1 (2)'!$H$4:$M$536,6,FALSE)</f>
        <v/>
      </c>
      <c r="N280" s="24" t="str">
        <f t="shared" si="26"/>
        <v/>
      </c>
      <c r="O280" s="24"/>
      <c r="P280" s="24" t="s">
        <v>1228</v>
      </c>
      <c r="Q280" s="24" t="s">
        <v>304</v>
      </c>
      <c r="R280" s="24" t="str">
        <f>VLOOKUP(G280,'Sheet 1 (2)'!$H$4:$O$536,8,FALSE)</f>
        <v/>
      </c>
      <c r="S280" s="24" t="str">
        <f t="shared" si="28"/>
        <v/>
      </c>
      <c r="T280" s="24"/>
      <c r="U280" s="24" t="s">
        <v>304</v>
      </c>
      <c r="V280" s="24" t="str">
        <f>VLOOKUP(G280,'Sheet 1 (2)'!$H$4:$Q$536,10,FALSE)</f>
        <v/>
      </c>
      <c r="W280" s="24" t="str">
        <f t="shared" si="31"/>
        <v/>
      </c>
      <c r="X280" s="24"/>
      <c r="Y280" s="24" t="s">
        <v>304</v>
      </c>
      <c r="Z280" s="24" t="str">
        <f>VLOOKUP(G280,'Sheet 1 (2)'!$H$4:$S$536,12,FALSE)</f>
        <v/>
      </c>
      <c r="AA280" s="24" t="str">
        <f t="shared" si="29"/>
        <v/>
      </c>
      <c r="AB280" s="24" t="s">
        <v>304</v>
      </c>
      <c r="AC280" s="24" t="str">
        <f>VLOOKUP(G280,'Sheet 1 (2)'!$H$4:$AF$536,25,FALSE)</f>
        <v/>
      </c>
      <c r="AD280" s="24" t="s">
        <v>334</v>
      </c>
      <c r="AE280" s="24" t="str">
        <f t="shared" si="25"/>
        <v/>
      </c>
      <c r="AF280" s="24" t="s">
        <v>304</v>
      </c>
      <c r="AG280" s="24" t="str">
        <f>VLOOKUP(G280,'Sheet 1 (2)'!$H$4:$AG$536,26,FALSE)</f>
        <v>SI</v>
      </c>
      <c r="AH280" s="24" t="s">
        <v>329</v>
      </c>
      <c r="AI280" s="24" t="s">
        <v>304</v>
      </c>
      <c r="AJ280" s="24" t="str">
        <f>VLOOKUP(G280,'Sheet 1 (2)'!$H$4:$AH$536,27,FALSE)</f>
        <v/>
      </c>
      <c r="AK280" s="24" t="str">
        <f t="shared" si="34"/>
        <v/>
      </c>
      <c r="AL280" s="27">
        <v>1</v>
      </c>
      <c r="AM280" s="27">
        <f t="shared" si="32"/>
        <v>1</v>
      </c>
    </row>
    <row r="281" spans="1:39" ht="15.75" customHeight="1">
      <c r="A281" s="24" t="s">
        <v>1094</v>
      </c>
      <c r="B281" s="24" t="s">
        <v>70</v>
      </c>
      <c r="C281" s="24" t="s">
        <v>1245</v>
      </c>
      <c r="D281" s="24" t="s">
        <v>81</v>
      </c>
      <c r="E281" s="24" t="s">
        <v>1246</v>
      </c>
      <c r="F281" s="24" t="s">
        <v>82</v>
      </c>
      <c r="G281" s="24" t="s">
        <v>1255</v>
      </c>
      <c r="H281" s="24" t="s">
        <v>1256</v>
      </c>
      <c r="I281" s="24" t="s">
        <v>329</v>
      </c>
      <c r="J281" s="24" t="s">
        <v>1249</v>
      </c>
      <c r="K281" s="24" t="s">
        <v>1257</v>
      </c>
      <c r="L281" s="24" t="s">
        <v>304</v>
      </c>
      <c r="M281" s="24" t="str">
        <f>VLOOKUP(G281,'Sheet 1 (2)'!$H$4:$M$536,6,FALSE)</f>
        <v/>
      </c>
      <c r="N281" s="24" t="str">
        <f t="shared" si="26"/>
        <v/>
      </c>
      <c r="O281" s="24"/>
      <c r="P281" s="24" t="s">
        <v>498</v>
      </c>
      <c r="Q281" s="24" t="s">
        <v>304</v>
      </c>
      <c r="R281" s="24" t="str">
        <f>VLOOKUP(G281,'Sheet 1 (2)'!$H$4:$O$536,8,FALSE)</f>
        <v/>
      </c>
      <c r="S281" s="24" t="str">
        <f t="shared" si="28"/>
        <v/>
      </c>
      <c r="T281" s="24"/>
      <c r="U281" s="24" t="s">
        <v>304</v>
      </c>
      <c r="V281" s="24" t="str">
        <f>VLOOKUP(G281,'Sheet 1 (2)'!$H$4:$Q$536,10,FALSE)</f>
        <v/>
      </c>
      <c r="W281" s="24" t="str">
        <f t="shared" si="31"/>
        <v/>
      </c>
      <c r="X281" s="24" t="s">
        <v>1258</v>
      </c>
      <c r="Y281" s="24" t="s">
        <v>304</v>
      </c>
      <c r="Z281" s="24" t="str">
        <f>VLOOKUP(G281,'Sheet 1 (2)'!$H$4:$S$536,12,FALSE)</f>
        <v/>
      </c>
      <c r="AA281" s="24" t="str">
        <f t="shared" si="29"/>
        <v/>
      </c>
      <c r="AB281" s="24" t="s">
        <v>304</v>
      </c>
      <c r="AC281" s="24" t="str">
        <f>VLOOKUP(G281,'Sheet 1 (2)'!$H$4:$AF$536,25,FALSE)</f>
        <v/>
      </c>
      <c r="AD281" s="24" t="s">
        <v>1259</v>
      </c>
      <c r="AE281" s="24" t="str">
        <f t="shared" si="25"/>
        <v/>
      </c>
      <c r="AF281" s="24" t="s">
        <v>304</v>
      </c>
      <c r="AG281" s="24" t="str">
        <f>VLOOKUP(G281,'Sheet 1 (2)'!$H$4:$AG$536,26,FALSE)</f>
        <v>SI</v>
      </c>
      <c r="AH281" s="24" t="s">
        <v>329</v>
      </c>
      <c r="AI281" s="24" t="s">
        <v>304</v>
      </c>
      <c r="AJ281" s="24" t="str">
        <f>VLOOKUP(G281,'Sheet 1 (2)'!$H$4:$AH$536,27,FALSE)</f>
        <v/>
      </c>
      <c r="AK281" s="24" t="str">
        <f t="shared" si="34"/>
        <v/>
      </c>
      <c r="AL281" s="27">
        <v>1</v>
      </c>
      <c r="AM281" s="27">
        <f t="shared" si="32"/>
        <v>1</v>
      </c>
    </row>
    <row r="282" spans="1:39" ht="15.75" customHeight="1">
      <c r="A282" s="24" t="s">
        <v>1094</v>
      </c>
      <c r="B282" s="24" t="s">
        <v>70</v>
      </c>
      <c r="C282" s="24" t="s">
        <v>1245</v>
      </c>
      <c r="D282" s="24" t="s">
        <v>81</v>
      </c>
      <c r="E282" s="24" t="s">
        <v>1246</v>
      </c>
      <c r="F282" s="24" t="s">
        <v>82</v>
      </c>
      <c r="G282" s="24" t="s">
        <v>1260</v>
      </c>
      <c r="H282" s="24" t="s">
        <v>1261</v>
      </c>
      <c r="I282" s="24" t="s">
        <v>329</v>
      </c>
      <c r="J282" s="24" t="s">
        <v>1249</v>
      </c>
      <c r="K282" s="24" t="s">
        <v>1262</v>
      </c>
      <c r="L282" s="24" t="s">
        <v>304</v>
      </c>
      <c r="M282" s="24" t="str">
        <f>VLOOKUP(G282,'Sheet 1 (2)'!$H$4:$M$536,6,FALSE)</f>
        <v/>
      </c>
      <c r="N282" s="24" t="str">
        <f t="shared" si="26"/>
        <v/>
      </c>
      <c r="O282" s="24"/>
      <c r="P282" s="24" t="s">
        <v>1228</v>
      </c>
      <c r="Q282" s="24" t="s">
        <v>304</v>
      </c>
      <c r="R282" s="24" t="str">
        <f>VLOOKUP(G282,'Sheet 1 (2)'!$H$4:$O$536,8,FALSE)</f>
        <v/>
      </c>
      <c r="S282" s="24" t="str">
        <f t="shared" si="28"/>
        <v/>
      </c>
      <c r="T282" s="24"/>
      <c r="U282" s="24" t="s">
        <v>304</v>
      </c>
      <c r="V282" s="24" t="str">
        <f>VLOOKUP(G282,'Sheet 1 (2)'!$H$4:$Q$536,10,FALSE)</f>
        <v/>
      </c>
      <c r="W282" s="24" t="str">
        <f t="shared" si="31"/>
        <v/>
      </c>
      <c r="X282" s="24"/>
      <c r="Y282" s="24" t="s">
        <v>304</v>
      </c>
      <c r="Z282" s="24" t="str">
        <f>VLOOKUP(G282,'Sheet 1 (2)'!$H$4:$S$536,12,FALSE)</f>
        <v/>
      </c>
      <c r="AA282" s="24" t="str">
        <f t="shared" si="29"/>
        <v/>
      </c>
      <c r="AB282" s="24" t="s">
        <v>304</v>
      </c>
      <c r="AC282" s="24" t="str">
        <f>VLOOKUP(G282,'Sheet 1 (2)'!$H$4:$AF$536,25,FALSE)</f>
        <v/>
      </c>
      <c r="AD282" s="24" t="s">
        <v>334</v>
      </c>
      <c r="AE282" s="24" t="str">
        <f t="shared" si="25"/>
        <v/>
      </c>
      <c r="AF282" s="24" t="s">
        <v>304</v>
      </c>
      <c r="AG282" s="24" t="str">
        <f>VLOOKUP(G282,'Sheet 1 (2)'!$H$4:$AG$536,26,FALSE)</f>
        <v>SI</v>
      </c>
      <c r="AH282" s="24" t="s">
        <v>329</v>
      </c>
      <c r="AI282" s="24" t="s">
        <v>304</v>
      </c>
      <c r="AJ282" s="24" t="str">
        <f>VLOOKUP(G282,'Sheet 1 (2)'!$H$4:$AH$536,27,FALSE)</f>
        <v/>
      </c>
      <c r="AK282" s="24" t="str">
        <f t="shared" si="34"/>
        <v/>
      </c>
      <c r="AL282" s="27">
        <v>1</v>
      </c>
      <c r="AM282" s="27">
        <f t="shared" si="32"/>
        <v>1</v>
      </c>
    </row>
    <row r="283" spans="1:39" ht="15.75" customHeight="1">
      <c r="A283" s="24" t="s">
        <v>1094</v>
      </c>
      <c r="B283" s="24" t="s">
        <v>70</v>
      </c>
      <c r="C283" s="24" t="s">
        <v>1245</v>
      </c>
      <c r="D283" s="24" t="s">
        <v>81</v>
      </c>
      <c r="E283" s="24" t="s">
        <v>1246</v>
      </c>
      <c r="F283" s="24" t="s">
        <v>82</v>
      </c>
      <c r="G283" s="24" t="s">
        <v>1264</v>
      </c>
      <c r="H283" s="24" t="s">
        <v>1265</v>
      </c>
      <c r="I283" s="24" t="s">
        <v>329</v>
      </c>
      <c r="J283" s="24" t="s">
        <v>1249</v>
      </c>
      <c r="K283" s="24" t="s">
        <v>1266</v>
      </c>
      <c r="L283" s="24" t="s">
        <v>304</v>
      </c>
      <c r="M283" s="24" t="str">
        <f>VLOOKUP(G283,'Sheet 1 (2)'!$H$4:$M$536,6,FALSE)</f>
        <v>Promedio de los 3 últimos años de los casos aprobados con drogas de segunda línea,que es igual a la meta del subproducto 4396504 ATENCION CURATIVA DROGAS DE SEGUNDA LINEA TB RESISTENTE.</v>
      </c>
      <c r="N283" s="24" t="str">
        <f t="shared" si="26"/>
        <v>Promedio de los 3 últimos años de los casos aprobados con drogas de segunda línea,que es igual a la meta del subproducto 4396504 ATENCION CURATIVA DROGAS DE SEGUNDA LINEA TB RESISTENTE.</v>
      </c>
      <c r="O283" s="24"/>
      <c r="P283" s="24" t="s">
        <v>1228</v>
      </c>
      <c r="Q283" s="24" t="s">
        <v>304</v>
      </c>
      <c r="R283" s="24" t="str">
        <f>VLOOKUP(G283,'Sheet 1 (2)'!$H$4:$O$536,8,FALSE)</f>
        <v/>
      </c>
      <c r="S283" s="24" t="str">
        <f t="shared" si="28"/>
        <v/>
      </c>
      <c r="T283" s="24"/>
      <c r="U283" s="24" t="s">
        <v>304</v>
      </c>
      <c r="V283" s="24" t="str">
        <f>VLOOKUP(G283,'Sheet 1 (2)'!$H$4:$Q$536,10,FALSE)</f>
        <v/>
      </c>
      <c r="W283" s="24" t="str">
        <f t="shared" si="31"/>
        <v/>
      </c>
      <c r="X283" s="24"/>
      <c r="Y283" s="24" t="s">
        <v>304</v>
      </c>
      <c r="Z283" s="24" t="str">
        <f>VLOOKUP(G283,'Sheet 1 (2)'!$H$4:$S$536,12,FALSE)</f>
        <v/>
      </c>
      <c r="AA283" s="24" t="str">
        <f t="shared" si="29"/>
        <v/>
      </c>
      <c r="AB283" s="24" t="s">
        <v>304</v>
      </c>
      <c r="AC283" s="24" t="str">
        <f>VLOOKUP(G283,'Sheet 1 (2)'!$H$4:$AF$536,25,FALSE)</f>
        <v/>
      </c>
      <c r="AD283" s="24" t="s">
        <v>334</v>
      </c>
      <c r="AE283" s="24" t="str">
        <f t="shared" si="25"/>
        <v/>
      </c>
      <c r="AF283" s="24" t="s">
        <v>304</v>
      </c>
      <c r="AG283" s="24" t="str">
        <f>VLOOKUP(G283,'Sheet 1 (2)'!$H$4:$AG$536,26,FALSE)</f>
        <v>SI</v>
      </c>
      <c r="AH283" s="24" t="s">
        <v>329</v>
      </c>
      <c r="AI283" s="24" t="s">
        <v>304</v>
      </c>
      <c r="AJ283" s="24" t="str">
        <f>VLOOKUP(G283,'Sheet 1 (2)'!$H$4:$AH$536,27,FALSE)</f>
        <v/>
      </c>
      <c r="AK283" s="24" t="str">
        <f t="shared" si="34"/>
        <v/>
      </c>
      <c r="AL283" s="27">
        <v>1</v>
      </c>
      <c r="AM283" s="27">
        <f t="shared" si="32"/>
        <v>1</v>
      </c>
    </row>
    <row r="284" spans="1:39" ht="15.75" customHeight="1">
      <c r="A284" s="24" t="s">
        <v>1094</v>
      </c>
      <c r="B284" s="24" t="s">
        <v>70</v>
      </c>
      <c r="C284" s="24" t="s">
        <v>1268</v>
      </c>
      <c r="D284" s="24" t="s">
        <v>77</v>
      </c>
      <c r="E284" s="24" t="s">
        <v>1269</v>
      </c>
      <c r="F284" s="24" t="s">
        <v>78</v>
      </c>
      <c r="G284" s="24" t="s">
        <v>1270</v>
      </c>
      <c r="H284" s="24" t="s">
        <v>1271</v>
      </c>
      <c r="I284" s="24" t="s">
        <v>329</v>
      </c>
      <c r="J284" s="24" t="s">
        <v>1249</v>
      </c>
      <c r="K284" s="24" t="s">
        <v>3224</v>
      </c>
      <c r="L284" s="24" t="s">
        <v>304</v>
      </c>
      <c r="M284" s="24" t="str">
        <f>VLOOKUP(G284,'Sheet 1 (2)'!$H$4:$M$536,6,FALSE)</f>
        <v/>
      </c>
      <c r="N284" s="24" t="str">
        <f t="shared" si="26"/>
        <v/>
      </c>
      <c r="O284" s="24"/>
      <c r="P284" s="24" t="s">
        <v>1228</v>
      </c>
      <c r="Q284" s="24" t="s">
        <v>304</v>
      </c>
      <c r="R284" s="24" t="str">
        <f>VLOOKUP(G284,'Sheet 1 (2)'!$H$4:$O$536,8,FALSE)</f>
        <v/>
      </c>
      <c r="S284" s="24" t="str">
        <f t="shared" si="28"/>
        <v/>
      </c>
      <c r="T284" s="24"/>
      <c r="U284" s="24" t="s">
        <v>304</v>
      </c>
      <c r="V284" s="24" t="str">
        <f>VLOOKUP(G284,'Sheet 1 (2)'!$H$4:$Q$536,10,FALSE)</f>
        <v/>
      </c>
      <c r="W284" s="24" t="str">
        <f t="shared" si="31"/>
        <v/>
      </c>
      <c r="X284" s="24"/>
      <c r="Y284" s="24" t="s">
        <v>304</v>
      </c>
      <c r="Z284" s="24" t="str">
        <f>VLOOKUP(G284,'Sheet 1 (2)'!$H$4:$S$536,12,FALSE)</f>
        <v/>
      </c>
      <c r="AA284" s="24" t="str">
        <f t="shared" si="29"/>
        <v/>
      </c>
      <c r="AB284" s="24" t="s">
        <v>304</v>
      </c>
      <c r="AC284" s="24" t="str">
        <f>VLOOKUP(G284,'Sheet 1 (2)'!$H$4:$AF$536,25,FALSE)</f>
        <v/>
      </c>
      <c r="AD284" s="24" t="s">
        <v>307</v>
      </c>
      <c r="AE284" s="24" t="str">
        <f t="shared" si="25"/>
        <v/>
      </c>
      <c r="AF284" s="24" t="s">
        <v>304</v>
      </c>
      <c r="AG284" s="24" t="str">
        <f>VLOOKUP(G284,'Sheet 1 (2)'!$H$4:$AG$536,26,FALSE)</f>
        <v>SI</v>
      </c>
      <c r="AH284" s="24" t="s">
        <v>329</v>
      </c>
      <c r="AI284" s="24" t="s">
        <v>304</v>
      </c>
      <c r="AJ284" s="24" t="str">
        <f>VLOOKUP(G284,'Sheet 1 (2)'!$H$4:$AH$536,27,FALSE)</f>
        <v/>
      </c>
      <c r="AK284" s="24" t="str">
        <f t="shared" si="34"/>
        <v/>
      </c>
      <c r="AL284" s="27">
        <v>1</v>
      </c>
      <c r="AM284" s="27">
        <f t="shared" si="32"/>
        <v>1</v>
      </c>
    </row>
    <row r="285" spans="1:39" ht="15.75" customHeight="1">
      <c r="A285" s="24" t="s">
        <v>1094</v>
      </c>
      <c r="B285" s="24" t="s">
        <v>70</v>
      </c>
      <c r="C285" s="24" t="s">
        <v>1268</v>
      </c>
      <c r="D285" s="24" t="s">
        <v>77</v>
      </c>
      <c r="E285" s="24" t="s">
        <v>1269</v>
      </c>
      <c r="F285" s="24" t="s">
        <v>78</v>
      </c>
      <c r="G285" s="24" t="s">
        <v>1273</v>
      </c>
      <c r="H285" s="24" t="s">
        <v>1274</v>
      </c>
      <c r="I285" s="24" t="s">
        <v>329</v>
      </c>
      <c r="J285" s="24" t="s">
        <v>1249</v>
      </c>
      <c r="K285" s="24" t="s">
        <v>3225</v>
      </c>
      <c r="L285" s="24" t="s">
        <v>304</v>
      </c>
      <c r="M285" s="24" t="str">
        <f>VLOOKUP(G285,'Sheet 1 (2)'!$H$4:$M$536,6,FALSE)</f>
        <v/>
      </c>
      <c r="N285" s="24" t="str">
        <f t="shared" si="26"/>
        <v/>
      </c>
      <c r="O285" s="24"/>
      <c r="P285" s="24" t="s">
        <v>1228</v>
      </c>
      <c r="Q285" s="24" t="s">
        <v>304</v>
      </c>
      <c r="R285" s="24" t="str">
        <f>VLOOKUP(G285,'Sheet 1 (2)'!$H$4:$O$536,8,FALSE)</f>
        <v/>
      </c>
      <c r="S285" s="24" t="str">
        <f t="shared" si="28"/>
        <v/>
      </c>
      <c r="T285" s="24"/>
      <c r="U285" s="24" t="s">
        <v>304</v>
      </c>
      <c r="V285" s="24" t="str">
        <f>VLOOKUP(G285,'Sheet 1 (2)'!$H$4:$Q$536,10,FALSE)</f>
        <v/>
      </c>
      <c r="W285" s="24" t="str">
        <f t="shared" si="31"/>
        <v/>
      </c>
      <c r="X285" s="24"/>
      <c r="Y285" s="24" t="s">
        <v>304</v>
      </c>
      <c r="Z285" s="24" t="str">
        <f>VLOOKUP(G285,'Sheet 1 (2)'!$H$4:$S$536,12,FALSE)</f>
        <v/>
      </c>
      <c r="AA285" s="24" t="str">
        <f t="shared" si="29"/>
        <v/>
      </c>
      <c r="AB285" s="24" t="s">
        <v>304</v>
      </c>
      <c r="AC285" s="24" t="str">
        <f>VLOOKUP(G285,'Sheet 1 (2)'!$H$4:$AF$536,25,FALSE)</f>
        <v/>
      </c>
      <c r="AD285" s="24" t="s">
        <v>307</v>
      </c>
      <c r="AE285" s="24" t="str">
        <f t="shared" si="25"/>
        <v/>
      </c>
      <c r="AF285" s="24" t="s">
        <v>304</v>
      </c>
      <c r="AG285" s="24" t="str">
        <f>VLOOKUP(G285,'Sheet 1 (2)'!$H$4:$AG$536,26,FALSE)</f>
        <v>SI</v>
      </c>
      <c r="AH285" s="24" t="s">
        <v>329</v>
      </c>
      <c r="AI285" s="24" t="s">
        <v>304</v>
      </c>
      <c r="AJ285" s="24" t="str">
        <f>VLOOKUP(G285,'Sheet 1 (2)'!$H$4:$AH$536,27,FALSE)</f>
        <v/>
      </c>
      <c r="AK285" s="24" t="str">
        <f t="shared" si="34"/>
        <v/>
      </c>
      <c r="AL285" s="27">
        <v>1</v>
      </c>
      <c r="AM285" s="27">
        <f t="shared" si="32"/>
        <v>1</v>
      </c>
    </row>
    <row r="286" spans="1:39" ht="15.75" customHeight="1">
      <c r="A286" s="24" t="s">
        <v>1094</v>
      </c>
      <c r="B286" s="24" t="s">
        <v>70</v>
      </c>
      <c r="C286" s="24" t="s">
        <v>1278</v>
      </c>
      <c r="D286" s="24" t="s">
        <v>102</v>
      </c>
      <c r="E286" s="24" t="s">
        <v>1279</v>
      </c>
      <c r="F286" s="24" t="s">
        <v>103</v>
      </c>
      <c r="G286" s="24" t="s">
        <v>1280</v>
      </c>
      <c r="H286" s="24" t="s">
        <v>1281</v>
      </c>
      <c r="I286" s="24" t="s">
        <v>329</v>
      </c>
      <c r="J286" s="24" t="s">
        <v>1249</v>
      </c>
      <c r="K286" s="24" t="s">
        <v>1282</v>
      </c>
      <c r="L286" s="24" t="s">
        <v>304</v>
      </c>
      <c r="M286" s="24" t="str">
        <f>VLOOKUP(G286,'Sheet 1 (2)'!$H$4:$M$536,6,FALSE)</f>
        <v/>
      </c>
      <c r="N286" s="24" t="str">
        <f t="shared" si="26"/>
        <v/>
      </c>
      <c r="O286" s="24"/>
      <c r="P286" s="24" t="s">
        <v>498</v>
      </c>
      <c r="Q286" s="24" t="s">
        <v>304</v>
      </c>
      <c r="R286" s="24" t="str">
        <f>VLOOKUP(G286,'Sheet 1 (2)'!$H$4:$O$536,8,FALSE)</f>
        <v/>
      </c>
      <c r="S286" s="24" t="str">
        <f t="shared" si="28"/>
        <v/>
      </c>
      <c r="T286" s="24"/>
      <c r="U286" s="24" t="s">
        <v>304</v>
      </c>
      <c r="V286" s="24" t="str">
        <f>VLOOKUP(G286,'Sheet 1 (2)'!$H$4:$Q$536,10,FALSE)</f>
        <v/>
      </c>
      <c r="W286" s="24" t="str">
        <f t="shared" si="31"/>
        <v/>
      </c>
      <c r="X286" s="24" t="s">
        <v>1157</v>
      </c>
      <c r="Y286" s="24" t="s">
        <v>304</v>
      </c>
      <c r="Z286" s="24" t="str">
        <f>VLOOKUP(G286,'Sheet 1 (2)'!$H$4:$S$536,12,FALSE)</f>
        <v/>
      </c>
      <c r="AA286" s="24" t="str">
        <f t="shared" si="29"/>
        <v/>
      </c>
      <c r="AB286" s="24" t="s">
        <v>304</v>
      </c>
      <c r="AC286" s="24" t="str">
        <f>VLOOKUP(G286,'Sheet 1 (2)'!$H$4:$AF$536,25,FALSE)</f>
        <v/>
      </c>
      <c r="AD286" s="24" t="s">
        <v>504</v>
      </c>
      <c r="AE286" s="24" t="str">
        <f t="shared" si="25"/>
        <v/>
      </c>
      <c r="AF286" s="24" t="s">
        <v>304</v>
      </c>
      <c r="AG286" s="24" t="str">
        <f>VLOOKUP(G286,'Sheet 1 (2)'!$H$4:$AG$536,26,FALSE)</f>
        <v>NO</v>
      </c>
      <c r="AH286" s="26" t="s">
        <v>301</v>
      </c>
      <c r="AI286" s="24" t="s">
        <v>304</v>
      </c>
      <c r="AJ286" s="24" t="str">
        <f>VLOOKUP(G286,'Sheet 1 (2)'!$H$4:$AH$536,27,FALSE)</f>
        <v>Nos enviarán los códigos CIE10 y una base consolidada de estos.</v>
      </c>
      <c r="AK286" s="24" t="str">
        <f t="shared" si="34"/>
        <v>Nos enviarán los códigos CIE10 y una base consolidada de estos.</v>
      </c>
      <c r="AL286" s="27">
        <v>1</v>
      </c>
      <c r="AM286" s="27">
        <f t="shared" si="32"/>
        <v>0</v>
      </c>
    </row>
    <row r="287" spans="1:39" ht="15.75" customHeight="1">
      <c r="A287" s="24" t="s">
        <v>1094</v>
      </c>
      <c r="B287" s="24" t="s">
        <v>70</v>
      </c>
      <c r="C287" s="24" t="s">
        <v>1286</v>
      </c>
      <c r="D287" s="24" t="s">
        <v>104</v>
      </c>
      <c r="E287" s="24" t="s">
        <v>1287</v>
      </c>
      <c r="F287" s="24" t="s">
        <v>105</v>
      </c>
      <c r="G287" s="24" t="s">
        <v>1288</v>
      </c>
      <c r="H287" s="24" t="s">
        <v>1289</v>
      </c>
      <c r="I287" s="24" t="s">
        <v>329</v>
      </c>
      <c r="J287" s="24" t="s">
        <v>709</v>
      </c>
      <c r="K287" s="24" t="s">
        <v>1290</v>
      </c>
      <c r="L287" s="24" t="s">
        <v>304</v>
      </c>
      <c r="M287" s="24" t="str">
        <f>VLOOKUP(G287,'Sheet 1 (2)'!$H$4:$M$536,6,FALSE)</f>
        <v/>
      </c>
      <c r="N287" s="24" t="str">
        <f t="shared" si="26"/>
        <v/>
      </c>
      <c r="O287" s="24"/>
      <c r="P287" s="24" t="s">
        <v>498</v>
      </c>
      <c r="Q287" s="24" t="s">
        <v>304</v>
      </c>
      <c r="R287" s="24" t="str">
        <f>VLOOKUP(G287,'Sheet 1 (2)'!$H$4:$O$536,8,FALSE)</f>
        <v/>
      </c>
      <c r="S287" s="24" t="str">
        <f t="shared" si="28"/>
        <v/>
      </c>
      <c r="T287" s="24"/>
      <c r="U287" s="24" t="s">
        <v>304</v>
      </c>
      <c r="V287" s="24" t="str">
        <f>VLOOKUP(G287,'Sheet 1 (2)'!$H$4:$Q$536,10,FALSE)</f>
        <v/>
      </c>
      <c r="W287" s="24" t="str">
        <f t="shared" si="31"/>
        <v/>
      </c>
      <c r="X287" s="24" t="s">
        <v>1157</v>
      </c>
      <c r="Y287" s="24" t="s">
        <v>304</v>
      </c>
      <c r="Z287" s="24" t="str">
        <f>VLOOKUP(G287,'Sheet 1 (2)'!$H$4:$S$536,12,FALSE)</f>
        <v/>
      </c>
      <c r="AA287" s="24" t="str">
        <f t="shared" si="29"/>
        <v/>
      </c>
      <c r="AB287" s="24" t="s">
        <v>304</v>
      </c>
      <c r="AC287" s="24" t="str">
        <f>VLOOKUP(G287,'Sheet 1 (2)'!$H$4:$AF$536,25,FALSE)</f>
        <v/>
      </c>
      <c r="AD287" s="24" t="s">
        <v>1293</v>
      </c>
      <c r="AE287" s="24" t="str">
        <f t="shared" si="25"/>
        <v/>
      </c>
      <c r="AF287" s="24" t="s">
        <v>304</v>
      </c>
      <c r="AG287" s="24" t="str">
        <f>VLOOKUP(G287,'Sheet 1 (2)'!$H$4:$AG$536,26,FALSE)</f>
        <v>NO</v>
      </c>
      <c r="AH287" s="26" t="s">
        <v>301</v>
      </c>
      <c r="AI287" s="24" t="s">
        <v>304</v>
      </c>
      <c r="AJ287" s="24" t="str">
        <f>VLOOKUP(G287,'Sheet 1 (2)'!$H$4:$AH$536,27,FALSE)</f>
        <v>Nos enviarán los códigos CIE10 y una base consolidada de estos.</v>
      </c>
      <c r="AK287" s="24" t="str">
        <f t="shared" si="34"/>
        <v>Nos enviarán los códigos CIE10 y una base consolidada de estos.</v>
      </c>
      <c r="AL287" s="27">
        <v>1</v>
      </c>
      <c r="AM287" s="27">
        <f t="shared" si="32"/>
        <v>0</v>
      </c>
    </row>
    <row r="288" spans="1:39" ht="15.75" customHeight="1">
      <c r="A288" s="24" t="s">
        <v>1094</v>
      </c>
      <c r="B288" s="24" t="s">
        <v>70</v>
      </c>
      <c r="C288" s="24" t="s">
        <v>1286</v>
      </c>
      <c r="D288" s="24" t="s">
        <v>104</v>
      </c>
      <c r="E288" s="24" t="s">
        <v>1287</v>
      </c>
      <c r="F288" s="24" t="s">
        <v>105</v>
      </c>
      <c r="G288" s="24" t="s">
        <v>1295</v>
      </c>
      <c r="H288" s="24" t="s">
        <v>1296</v>
      </c>
      <c r="I288" s="24" t="s">
        <v>329</v>
      </c>
      <c r="J288" s="24" t="s">
        <v>709</v>
      </c>
      <c r="K288" s="24" t="s">
        <v>1297</v>
      </c>
      <c r="L288" s="24" t="s">
        <v>304</v>
      </c>
      <c r="M288" s="24" t="str">
        <f>VLOOKUP(G288,'Sheet 1 (2)'!$H$4:$M$536,6,FALSE)</f>
        <v/>
      </c>
      <c r="N288" s="24" t="str">
        <f t="shared" si="26"/>
        <v/>
      </c>
      <c r="O288" s="24"/>
      <c r="P288" s="24" t="s">
        <v>498</v>
      </c>
      <c r="Q288" s="24" t="s">
        <v>304</v>
      </c>
      <c r="R288" s="24" t="str">
        <f>VLOOKUP(G288,'Sheet 1 (2)'!$H$4:$O$536,8,FALSE)</f>
        <v/>
      </c>
      <c r="S288" s="24" t="str">
        <f t="shared" si="28"/>
        <v/>
      </c>
      <c r="T288" s="24"/>
      <c r="U288" s="24" t="s">
        <v>304</v>
      </c>
      <c r="V288" s="24" t="str">
        <f>VLOOKUP(G288,'Sheet 1 (2)'!$H$4:$Q$536,10,FALSE)</f>
        <v/>
      </c>
      <c r="W288" s="24" t="str">
        <f t="shared" si="31"/>
        <v/>
      </c>
      <c r="X288" s="24" t="s">
        <v>1157</v>
      </c>
      <c r="Y288" s="24" t="s">
        <v>304</v>
      </c>
      <c r="Z288" s="24" t="str">
        <f>VLOOKUP(G288,'Sheet 1 (2)'!$H$4:$S$536,12,FALSE)</f>
        <v/>
      </c>
      <c r="AA288" s="24" t="str">
        <f t="shared" si="29"/>
        <v/>
      </c>
      <c r="AB288" s="24" t="s">
        <v>304</v>
      </c>
      <c r="AC288" s="24" t="str">
        <f>VLOOKUP(G288,'Sheet 1 (2)'!$H$4:$AF$536,25,FALSE)</f>
        <v/>
      </c>
      <c r="AD288" s="24" t="s">
        <v>1293</v>
      </c>
      <c r="AE288" s="24" t="str">
        <f t="shared" si="25"/>
        <v/>
      </c>
      <c r="AF288" s="24" t="s">
        <v>304</v>
      </c>
      <c r="AG288" s="24" t="str">
        <f>VLOOKUP(G288,'Sheet 1 (2)'!$H$4:$AG$536,26,FALSE)</f>
        <v>NO</v>
      </c>
      <c r="AH288" s="26" t="s">
        <v>301</v>
      </c>
      <c r="AI288" s="24" t="s">
        <v>304</v>
      </c>
      <c r="AJ288" s="24" t="str">
        <f>VLOOKUP(G288,'Sheet 1 (2)'!$H$4:$AH$536,27,FALSE)</f>
        <v>Nos enviarán los códigos CIE10 y una base consolidada de estos.</v>
      </c>
      <c r="AK288" s="24" t="str">
        <f t="shared" si="34"/>
        <v>Nos enviarán los códigos CIE10 y una base consolidada de estos.</v>
      </c>
      <c r="AL288" s="27">
        <v>1</v>
      </c>
      <c r="AM288" s="27">
        <f t="shared" si="32"/>
        <v>0</v>
      </c>
    </row>
    <row r="289" spans="1:39" ht="15.75" customHeight="1">
      <c r="A289" s="24" t="s">
        <v>1094</v>
      </c>
      <c r="B289" s="24" t="s">
        <v>70</v>
      </c>
      <c r="C289" s="24" t="s">
        <v>1299</v>
      </c>
      <c r="D289" s="24" t="s">
        <v>106</v>
      </c>
      <c r="E289" s="24" t="s">
        <v>1300</v>
      </c>
      <c r="F289" s="24" t="s">
        <v>107</v>
      </c>
      <c r="G289" s="24" t="s">
        <v>1301</v>
      </c>
      <c r="H289" s="24" t="s">
        <v>1302</v>
      </c>
      <c r="I289" s="24" t="s">
        <v>329</v>
      </c>
      <c r="J289" s="24" t="s">
        <v>655</v>
      </c>
      <c r="K289" s="24" t="s">
        <v>1303</v>
      </c>
      <c r="L289" s="24" t="s">
        <v>304</v>
      </c>
      <c r="M289" s="24" t="str">
        <f>VLOOKUP(G289,'Sheet 1 (2)'!$H$4:$M$536,6,FALSE)</f>
        <v/>
      </c>
      <c r="N289" s="24" t="str">
        <f t="shared" si="26"/>
        <v/>
      </c>
      <c r="O289" s="24"/>
      <c r="P289" s="24" t="s">
        <v>498</v>
      </c>
      <c r="Q289" s="24" t="s">
        <v>304</v>
      </c>
      <c r="R289" s="24" t="str">
        <f>VLOOKUP(G289,'Sheet 1 (2)'!$H$4:$O$536,8,FALSE)</f>
        <v/>
      </c>
      <c r="S289" s="24" t="str">
        <f t="shared" si="28"/>
        <v/>
      </c>
      <c r="T289" s="24" t="s">
        <v>1305</v>
      </c>
      <c r="U289" s="24" t="s">
        <v>304</v>
      </c>
      <c r="V289" s="24" t="str">
        <f>VLOOKUP(G289,'Sheet 1 (2)'!$H$4:$Q$536,10,FALSE)</f>
        <v/>
      </c>
      <c r="W289" s="24" t="str">
        <f t="shared" si="31"/>
        <v/>
      </c>
      <c r="X289" s="24" t="s">
        <v>1157</v>
      </c>
      <c r="Y289" s="24" t="s">
        <v>304</v>
      </c>
      <c r="Z289" s="24" t="str">
        <f>VLOOKUP(G289,'Sheet 1 (2)'!$H$4:$S$536,12,FALSE)</f>
        <v/>
      </c>
      <c r="AA289" s="24" t="str">
        <f t="shared" si="29"/>
        <v/>
      </c>
      <c r="AB289" s="24" t="s">
        <v>304</v>
      </c>
      <c r="AC289" s="24" t="str">
        <f>VLOOKUP(G289,'Sheet 1 (2)'!$H$4:$AF$536,25,FALSE)</f>
        <v/>
      </c>
      <c r="AD289" s="24" t="s">
        <v>1293</v>
      </c>
      <c r="AE289" s="24" t="str">
        <f t="shared" si="25"/>
        <v/>
      </c>
      <c r="AF289" s="24" t="s">
        <v>304</v>
      </c>
      <c r="AG289" s="24" t="str">
        <f>VLOOKUP(G289,'Sheet 1 (2)'!$H$4:$AG$536,26,FALSE)</f>
        <v>NO</v>
      </c>
      <c r="AH289" s="26" t="s">
        <v>301</v>
      </c>
      <c r="AI289" s="24" t="s">
        <v>304</v>
      </c>
      <c r="AJ289" s="24" t="str">
        <f>VLOOKUP(G289,'Sheet 1 (2)'!$H$4:$AH$536,27,FALSE)</f>
        <v>Nos enviarán los códigos CIE10 y una base consolidada de estos.</v>
      </c>
      <c r="AK289" s="24" t="str">
        <f t="shared" si="34"/>
        <v>Nos enviarán los códigos CIE10 y una base consolidada de estos.</v>
      </c>
      <c r="AL289" s="27">
        <v>1</v>
      </c>
      <c r="AM289" s="27">
        <f t="shared" si="32"/>
        <v>0</v>
      </c>
    </row>
    <row r="290" spans="1:39" ht="15.75" customHeight="1">
      <c r="A290" s="24" t="s">
        <v>1094</v>
      </c>
      <c r="B290" s="24" t="s">
        <v>70</v>
      </c>
      <c r="C290" s="24" t="s">
        <v>1299</v>
      </c>
      <c r="D290" s="24" t="s">
        <v>106</v>
      </c>
      <c r="E290" s="24" t="s">
        <v>1300</v>
      </c>
      <c r="F290" s="24" t="s">
        <v>107</v>
      </c>
      <c r="G290" s="24" t="s">
        <v>1307</v>
      </c>
      <c r="H290" s="24" t="s">
        <v>1308</v>
      </c>
      <c r="I290" s="24" t="s">
        <v>329</v>
      </c>
      <c r="J290" s="24" t="s">
        <v>1309</v>
      </c>
      <c r="K290" s="24" t="s">
        <v>1310</v>
      </c>
      <c r="L290" s="24" t="s">
        <v>304</v>
      </c>
      <c r="M290" s="24" t="str">
        <f>VLOOKUP(G290,'Sheet 1 (2)'!$H$4:$M$536,6,FALSE)</f>
        <v/>
      </c>
      <c r="N290" s="24" t="str">
        <f t="shared" si="26"/>
        <v/>
      </c>
      <c r="O290" s="24"/>
      <c r="P290" s="24" t="s">
        <v>498</v>
      </c>
      <c r="Q290" s="24" t="s">
        <v>304</v>
      </c>
      <c r="R290" s="24" t="str">
        <f>VLOOKUP(G290,'Sheet 1 (2)'!$H$4:$O$536,8,FALSE)</f>
        <v/>
      </c>
      <c r="S290" s="24" t="str">
        <f t="shared" si="28"/>
        <v/>
      </c>
      <c r="T290" s="24" t="s">
        <v>1305</v>
      </c>
      <c r="U290" s="24" t="s">
        <v>304</v>
      </c>
      <c r="V290" s="24" t="str">
        <f>VLOOKUP(G290,'Sheet 1 (2)'!$H$4:$Q$536,10,FALSE)</f>
        <v/>
      </c>
      <c r="W290" s="24" t="str">
        <f t="shared" si="31"/>
        <v/>
      </c>
      <c r="X290" s="24" t="s">
        <v>1157</v>
      </c>
      <c r="Y290" s="24" t="s">
        <v>304</v>
      </c>
      <c r="Z290" s="24" t="str">
        <f>VLOOKUP(G290,'Sheet 1 (2)'!$H$4:$S$536,12,FALSE)</f>
        <v/>
      </c>
      <c r="AA290" s="24" t="str">
        <f t="shared" si="29"/>
        <v/>
      </c>
      <c r="AB290" s="24" t="s">
        <v>304</v>
      </c>
      <c r="AC290" s="24" t="str">
        <f>VLOOKUP(G290,'Sheet 1 (2)'!$H$4:$AF$536,25,FALSE)</f>
        <v/>
      </c>
      <c r="AD290" s="24" t="s">
        <v>1293</v>
      </c>
      <c r="AE290" s="24" t="str">
        <f t="shared" si="25"/>
        <v/>
      </c>
      <c r="AF290" s="24" t="s">
        <v>304</v>
      </c>
      <c r="AG290" s="24" t="str">
        <f>VLOOKUP(G290,'Sheet 1 (2)'!$H$4:$AG$536,26,FALSE)</f>
        <v>NO</v>
      </c>
      <c r="AH290" s="26" t="s">
        <v>301</v>
      </c>
      <c r="AI290" s="24" t="s">
        <v>304</v>
      </c>
      <c r="AJ290" s="24" t="str">
        <f>VLOOKUP(G290,'Sheet 1 (2)'!$H$4:$AH$536,27,FALSE)</f>
        <v>Nos enviarán los códigos CIE10 y una base consolidada de estos.</v>
      </c>
      <c r="AK290" s="24" t="str">
        <f t="shared" si="34"/>
        <v>Nos enviarán los códigos CIE10 y una base consolidada de estos.</v>
      </c>
      <c r="AL290" s="27">
        <v>1</v>
      </c>
      <c r="AM290" s="27">
        <f t="shared" si="32"/>
        <v>0</v>
      </c>
    </row>
    <row r="291" spans="1:39" ht="15.75" customHeight="1">
      <c r="A291" s="24" t="s">
        <v>1094</v>
      </c>
      <c r="B291" s="24" t="s">
        <v>70</v>
      </c>
      <c r="C291" s="24" t="s">
        <v>1312</v>
      </c>
      <c r="D291" s="24" t="s">
        <v>108</v>
      </c>
      <c r="E291" s="24" t="s">
        <v>1313</v>
      </c>
      <c r="F291" s="24" t="s">
        <v>109</v>
      </c>
      <c r="G291" s="24" t="s">
        <v>1314</v>
      </c>
      <c r="H291" s="24" t="s">
        <v>1315</v>
      </c>
      <c r="I291" s="24" t="s">
        <v>329</v>
      </c>
      <c r="J291" s="24" t="s">
        <v>655</v>
      </c>
      <c r="K291" s="24" t="s">
        <v>1316</v>
      </c>
      <c r="L291" s="24" t="s">
        <v>304</v>
      </c>
      <c r="M291" s="24" t="str">
        <f>VLOOKUP(G291,'Sheet 1 (2)'!$H$4:$M$536,6,FALSE)</f>
        <v/>
      </c>
      <c r="N291" s="24" t="str">
        <f t="shared" si="26"/>
        <v/>
      </c>
      <c r="O291" s="24"/>
      <c r="P291" s="24" t="s">
        <v>498</v>
      </c>
      <c r="Q291" s="24" t="s">
        <v>304</v>
      </c>
      <c r="R291" s="24" t="str">
        <f>VLOOKUP(G291,'Sheet 1 (2)'!$H$4:$O$536,8,FALSE)</f>
        <v/>
      </c>
      <c r="S291" s="24" t="str">
        <f t="shared" si="28"/>
        <v/>
      </c>
      <c r="T291" s="24" t="s">
        <v>1317</v>
      </c>
      <c r="U291" s="24" t="s">
        <v>304</v>
      </c>
      <c r="V291" s="24" t="str">
        <f>VLOOKUP(G291,'Sheet 1 (2)'!$H$4:$Q$536,10,FALSE)</f>
        <v/>
      </c>
      <c r="W291" s="24" t="str">
        <f t="shared" si="31"/>
        <v/>
      </c>
      <c r="X291" s="24" t="s">
        <v>1157</v>
      </c>
      <c r="Y291" s="24" t="s">
        <v>304</v>
      </c>
      <c r="Z291" s="24" t="str">
        <f>VLOOKUP(G291,'Sheet 1 (2)'!$H$4:$S$536,12,FALSE)</f>
        <v/>
      </c>
      <c r="AA291" s="24" t="str">
        <f t="shared" si="29"/>
        <v/>
      </c>
      <c r="AB291" s="24" t="s">
        <v>304</v>
      </c>
      <c r="AC291" s="24" t="str">
        <f>VLOOKUP(G291,'Sheet 1 (2)'!$H$4:$AF$536,25,FALSE)</f>
        <v/>
      </c>
      <c r="AD291" s="24" t="s">
        <v>504</v>
      </c>
      <c r="AE291" s="24" t="str">
        <f t="shared" si="25"/>
        <v/>
      </c>
      <c r="AF291" s="24" t="s">
        <v>304</v>
      </c>
      <c r="AG291" s="24" t="str">
        <f>VLOOKUP(G291,'Sheet 1 (2)'!$H$4:$AG$536,26,FALSE)</f>
        <v>NO</v>
      </c>
      <c r="AH291" s="26" t="s">
        <v>301</v>
      </c>
      <c r="AI291" s="24" t="s">
        <v>304</v>
      </c>
      <c r="AJ291" s="24" t="str">
        <f>VLOOKUP(G291,'Sheet 1 (2)'!$H$4:$AH$536,27,FALSE)</f>
        <v>Nos enviarán los códigos CIE10 y una base consolidada de estos.</v>
      </c>
      <c r="AK291" s="24" t="str">
        <f t="shared" si="34"/>
        <v>Nos enviarán los códigos CIE10 y una base consolidada de estos.</v>
      </c>
      <c r="AL291" s="27">
        <v>1</v>
      </c>
      <c r="AM291" s="27">
        <f t="shared" si="32"/>
        <v>0</v>
      </c>
    </row>
    <row r="292" spans="1:39" ht="15.75" customHeight="1">
      <c r="A292" s="24" t="s">
        <v>1094</v>
      </c>
      <c r="B292" s="24" t="s">
        <v>70</v>
      </c>
      <c r="C292" s="24" t="s">
        <v>1312</v>
      </c>
      <c r="D292" s="24" t="s">
        <v>108</v>
      </c>
      <c r="E292" s="24" t="s">
        <v>1313</v>
      </c>
      <c r="F292" s="24" t="s">
        <v>109</v>
      </c>
      <c r="G292" s="24" t="s">
        <v>1321</v>
      </c>
      <c r="H292" s="24" t="s">
        <v>1322</v>
      </c>
      <c r="I292" s="24" t="s">
        <v>329</v>
      </c>
      <c r="J292" s="24" t="s">
        <v>1309</v>
      </c>
      <c r="K292" s="24" t="s">
        <v>1323</v>
      </c>
      <c r="L292" s="24" t="s">
        <v>304</v>
      </c>
      <c r="M292" s="24" t="str">
        <f>VLOOKUP(G292,'Sheet 1 (2)'!$H$4:$M$536,6,FALSE)</f>
        <v/>
      </c>
      <c r="N292" s="24" t="str">
        <f t="shared" si="26"/>
        <v/>
      </c>
      <c r="O292" s="24"/>
      <c r="P292" s="24" t="s">
        <v>498</v>
      </c>
      <c r="Q292" s="24" t="s">
        <v>304</v>
      </c>
      <c r="R292" s="24" t="str">
        <f>VLOOKUP(G292,'Sheet 1 (2)'!$H$4:$O$536,8,FALSE)</f>
        <v/>
      </c>
      <c r="S292" s="24" t="str">
        <f t="shared" si="28"/>
        <v/>
      </c>
      <c r="T292" s="24" t="s">
        <v>1317</v>
      </c>
      <c r="U292" s="24" t="s">
        <v>304</v>
      </c>
      <c r="V292" s="24" t="str">
        <f>VLOOKUP(G292,'Sheet 1 (2)'!$H$4:$Q$536,10,FALSE)</f>
        <v/>
      </c>
      <c r="W292" s="24" t="str">
        <f t="shared" si="31"/>
        <v/>
      </c>
      <c r="X292" s="24" t="s">
        <v>1157</v>
      </c>
      <c r="Y292" s="24" t="s">
        <v>304</v>
      </c>
      <c r="Z292" s="24" t="str">
        <f>VLOOKUP(G292,'Sheet 1 (2)'!$H$4:$S$536,12,FALSE)</f>
        <v/>
      </c>
      <c r="AA292" s="24" t="str">
        <f t="shared" si="29"/>
        <v/>
      </c>
      <c r="AB292" s="24" t="s">
        <v>304</v>
      </c>
      <c r="AC292" s="24" t="str">
        <f>VLOOKUP(G292,'Sheet 1 (2)'!$H$4:$AF$536,25,FALSE)</f>
        <v/>
      </c>
      <c r="AD292" s="24" t="s">
        <v>418</v>
      </c>
      <c r="AE292" s="24" t="str">
        <f t="shared" si="25"/>
        <v/>
      </c>
      <c r="AF292" s="24" t="s">
        <v>304</v>
      </c>
      <c r="AG292" s="24" t="str">
        <f>VLOOKUP(G292,'Sheet 1 (2)'!$H$4:$AG$536,26,FALSE)</f>
        <v>NO</v>
      </c>
      <c r="AH292" s="26" t="s">
        <v>301</v>
      </c>
      <c r="AI292" s="24" t="s">
        <v>304</v>
      </c>
      <c r="AJ292" s="24" t="str">
        <f>VLOOKUP(G292,'Sheet 1 (2)'!$H$4:$AH$536,27,FALSE)</f>
        <v>Nos enviarán los códigos CIE10 y una base consolidada de estos.</v>
      </c>
      <c r="AK292" s="24" t="str">
        <f t="shared" si="34"/>
        <v>Nos enviarán los códigos CIE10 y una base consolidada de estos.</v>
      </c>
      <c r="AL292" s="27">
        <v>1</v>
      </c>
      <c r="AM292" s="27">
        <f t="shared" si="32"/>
        <v>0</v>
      </c>
    </row>
    <row r="293" spans="1:39" ht="15.75" customHeight="1">
      <c r="A293" s="24" t="s">
        <v>1094</v>
      </c>
      <c r="B293" s="24" t="s">
        <v>70</v>
      </c>
      <c r="C293" s="24" t="s">
        <v>1312</v>
      </c>
      <c r="D293" s="24" t="s">
        <v>108</v>
      </c>
      <c r="E293" s="24" t="s">
        <v>1313</v>
      </c>
      <c r="F293" s="24" t="s">
        <v>109</v>
      </c>
      <c r="G293" s="24" t="s">
        <v>1325</v>
      </c>
      <c r="H293" s="24" t="s">
        <v>1326</v>
      </c>
      <c r="I293" s="24" t="s">
        <v>329</v>
      </c>
      <c r="J293" s="24" t="s">
        <v>3226</v>
      </c>
      <c r="K293" s="24" t="s">
        <v>1327</v>
      </c>
      <c r="L293" s="24" t="s">
        <v>304</v>
      </c>
      <c r="M293" s="24" t="str">
        <f>VLOOKUP(G293,'Sheet 1 (2)'!$H$4:$M$536,6,FALSE)</f>
        <v/>
      </c>
      <c r="N293" s="24" t="str">
        <f t="shared" si="26"/>
        <v/>
      </c>
      <c r="O293" s="24"/>
      <c r="P293" s="24" t="s">
        <v>498</v>
      </c>
      <c r="Q293" s="24" t="s">
        <v>304</v>
      </c>
      <c r="R293" s="24" t="str">
        <f>VLOOKUP(G293,'Sheet 1 (2)'!$H$4:$O$536,8,FALSE)</f>
        <v/>
      </c>
      <c r="S293" s="24" t="str">
        <f t="shared" si="28"/>
        <v/>
      </c>
      <c r="T293" s="24" t="s">
        <v>1317</v>
      </c>
      <c r="U293" s="24" t="s">
        <v>304</v>
      </c>
      <c r="V293" s="24" t="str">
        <f>VLOOKUP(G293,'Sheet 1 (2)'!$H$4:$Q$536,10,FALSE)</f>
        <v/>
      </c>
      <c r="W293" s="24" t="str">
        <f t="shared" si="31"/>
        <v/>
      </c>
      <c r="X293" s="24" t="s">
        <v>1145</v>
      </c>
      <c r="Y293" s="24" t="s">
        <v>304</v>
      </c>
      <c r="Z293" s="24" t="str">
        <f>VLOOKUP(G293,'Sheet 1 (2)'!$H$4:$S$536,12,FALSE)</f>
        <v/>
      </c>
      <c r="AA293" s="24" t="str">
        <f t="shared" si="29"/>
        <v/>
      </c>
      <c r="AB293" s="24" t="s">
        <v>304</v>
      </c>
      <c r="AC293" s="24" t="str">
        <f>VLOOKUP(G293,'Sheet 1 (2)'!$H$4:$AF$536,25,FALSE)</f>
        <v/>
      </c>
      <c r="AD293" s="24" t="s">
        <v>632</v>
      </c>
      <c r="AE293" s="24" t="str">
        <f t="shared" si="25"/>
        <v/>
      </c>
      <c r="AF293" s="24" t="s">
        <v>304</v>
      </c>
      <c r="AG293" s="24" t="str">
        <f>VLOOKUP(G293,'Sheet 1 (2)'!$H$4:$AG$536,26,FALSE)</f>
        <v>NO</v>
      </c>
      <c r="AH293" s="26" t="s">
        <v>301</v>
      </c>
      <c r="AI293" s="24" t="s">
        <v>304</v>
      </c>
      <c r="AJ293" s="24" t="str">
        <f>VLOOKUP(G293,'Sheet 1 (2)'!$H$4:$AH$536,27,FALSE)</f>
        <v>Nos enviarán los códigos CIE10 y una base consolidada de estos.</v>
      </c>
      <c r="AK293" s="24" t="str">
        <f t="shared" si="34"/>
        <v>Nos enviarán los códigos CIE10 y una base consolidada de estos.</v>
      </c>
      <c r="AL293" s="27">
        <v>1</v>
      </c>
      <c r="AM293" s="27">
        <f t="shared" si="32"/>
        <v>0</v>
      </c>
    </row>
    <row r="294" spans="1:39" ht="15.75" customHeight="1">
      <c r="A294" s="24" t="s">
        <v>1094</v>
      </c>
      <c r="B294" s="24" t="s">
        <v>70</v>
      </c>
      <c r="C294" s="24" t="s">
        <v>1330</v>
      </c>
      <c r="D294" s="24" t="s">
        <v>79</v>
      </c>
      <c r="E294" s="24" t="s">
        <v>1331</v>
      </c>
      <c r="F294" s="24" t="s">
        <v>80</v>
      </c>
      <c r="G294" s="24" t="s">
        <v>1332</v>
      </c>
      <c r="H294" s="24" t="s">
        <v>1333</v>
      </c>
      <c r="I294" s="24" t="s">
        <v>329</v>
      </c>
      <c r="J294" s="24" t="s">
        <v>709</v>
      </c>
      <c r="K294" s="24" t="s">
        <v>1334</v>
      </c>
      <c r="L294" s="24" t="s">
        <v>304</v>
      </c>
      <c r="M294" s="24" t="str">
        <f>VLOOKUP(G294,'Sheet 1 (2)'!$H$4:$M$536,6,FALSE)</f>
        <v>Igual al 10% de la meta del subproducto 4396201 IDENTIFICACION Y EXAMEN DE SINTOMATICOS RESPIRATORIOS EN LAS ATENCIONES A PERSONAS &gt; 15 AÑOS Y POBLACION VULNERABLE de los establecimientos de la categoría I4</v>
      </c>
      <c r="N294" s="24" t="str">
        <f t="shared" si="26"/>
        <v>Igual al 10% de la meta del subproducto 4396201 IDENTIFICACION Y EXAMEN DE SINTOMATICOS RESPIRATORIOS EN LAS ATENCIONES A PERSONAS &gt; 15 AÑOS Y POBLACION VULNERABLE de los establecimientos de la categoría I4</v>
      </c>
      <c r="O294" s="24"/>
      <c r="P294" s="24" t="s">
        <v>426</v>
      </c>
      <c r="Q294" s="24" t="s">
        <v>304</v>
      </c>
      <c r="R294" s="24" t="str">
        <f>VLOOKUP(G294,'Sheet 1 (2)'!$H$4:$O$536,8,FALSE)</f>
        <v/>
      </c>
      <c r="S294" s="24" t="str">
        <f t="shared" si="28"/>
        <v/>
      </c>
      <c r="T294" s="24"/>
      <c r="U294" s="24" t="s">
        <v>304</v>
      </c>
      <c r="V294" s="24" t="str">
        <f>VLOOKUP(G294,'Sheet 1 (2)'!$H$4:$Q$536,10,FALSE)</f>
        <v/>
      </c>
      <c r="W294" s="24" t="str">
        <f t="shared" si="31"/>
        <v/>
      </c>
      <c r="X294" s="24"/>
      <c r="Y294" s="24" t="s">
        <v>304</v>
      </c>
      <c r="Z294" s="24" t="str">
        <f>VLOOKUP(G294,'Sheet 1 (2)'!$H$4:$S$536,12,FALSE)</f>
        <v/>
      </c>
      <c r="AA294" s="24" t="str">
        <f t="shared" si="29"/>
        <v/>
      </c>
      <c r="AB294" s="24" t="s">
        <v>304</v>
      </c>
      <c r="AC294" s="24" t="str">
        <f>VLOOKUP(G294,'Sheet 1 (2)'!$H$4:$AF$536,25,FALSE)</f>
        <v/>
      </c>
      <c r="AD294" s="24" t="s">
        <v>632</v>
      </c>
      <c r="AE294" s="24" t="str">
        <f t="shared" si="25"/>
        <v/>
      </c>
      <c r="AF294" s="24" t="s">
        <v>304</v>
      </c>
      <c r="AG294" s="24" t="str">
        <f>VLOOKUP(G294,'Sheet 1 (2)'!$H$4:$AG$536,26,FALSE)</f>
        <v>NO</v>
      </c>
      <c r="AH294" s="26" t="s">
        <v>301</v>
      </c>
      <c r="AI294" s="24" t="s">
        <v>304</v>
      </c>
      <c r="AJ294" s="24" t="str">
        <f>VLOOKUP(G294,'Sheet 1 (2)'!$H$4:$AH$536,27,FALSE)</f>
        <v>Código CIE10</v>
      </c>
      <c r="AK294" s="24" t="str">
        <f t="shared" si="34"/>
        <v>Código CIE10</v>
      </c>
      <c r="AL294" s="27">
        <v>1</v>
      </c>
      <c r="AM294" s="27">
        <f t="shared" si="32"/>
        <v>0</v>
      </c>
    </row>
    <row r="295" spans="1:39" ht="15.75" customHeight="1">
      <c r="A295" s="24" t="s">
        <v>1094</v>
      </c>
      <c r="B295" s="24" t="s">
        <v>70</v>
      </c>
      <c r="C295" s="24" t="s">
        <v>1340</v>
      </c>
      <c r="D295" s="24" t="s">
        <v>112</v>
      </c>
      <c r="E295" s="24" t="s">
        <v>1341</v>
      </c>
      <c r="F295" s="24" t="s">
        <v>113</v>
      </c>
      <c r="G295" s="24" t="s">
        <v>1342</v>
      </c>
      <c r="H295" s="24" t="s">
        <v>1343</v>
      </c>
      <c r="I295" s="24" t="s">
        <v>329</v>
      </c>
      <c r="J295" s="24" t="s">
        <v>1249</v>
      </c>
      <c r="K295" s="24"/>
      <c r="L295" s="24" t="s">
        <v>304</v>
      </c>
      <c r="M295" s="24" t="str">
        <f>VLOOKUP(G295,'Sheet 1 (2)'!$H$4:$M$536,6,FALSE)</f>
        <v/>
      </c>
      <c r="N295" s="24" t="str">
        <f t="shared" si="26"/>
        <v/>
      </c>
      <c r="O295" s="24"/>
      <c r="P295" s="24"/>
      <c r="Q295" s="24" t="s">
        <v>304</v>
      </c>
      <c r="R295" s="24" t="str">
        <f>VLOOKUP(G295,'Sheet 1 (2)'!$H$4:$O$536,8,FALSE)</f>
        <v/>
      </c>
      <c r="S295" s="24" t="str">
        <f t="shared" si="28"/>
        <v/>
      </c>
      <c r="T295" s="24"/>
      <c r="U295" s="24" t="s">
        <v>304</v>
      </c>
      <c r="V295" s="24" t="str">
        <f>VLOOKUP(G295,'Sheet 1 (2)'!$H$4:$Q$536,10,FALSE)</f>
        <v/>
      </c>
      <c r="W295" s="24" t="str">
        <f t="shared" si="31"/>
        <v/>
      </c>
      <c r="X295" s="24"/>
      <c r="Y295" s="24" t="s">
        <v>304</v>
      </c>
      <c r="Z295" s="24" t="str">
        <f>VLOOKUP(G295,'Sheet 1 (2)'!$H$4:$S$536,12,FALSE)</f>
        <v/>
      </c>
      <c r="AA295" s="24" t="str">
        <f t="shared" si="29"/>
        <v/>
      </c>
      <c r="AB295" s="24" t="s">
        <v>304</v>
      </c>
      <c r="AC295" s="24" t="str">
        <f>VLOOKUP(G295,'Sheet 1 (2)'!$H$4:$AF$536,25,FALSE)</f>
        <v/>
      </c>
      <c r="AD295" s="24" t="s">
        <v>1344</v>
      </c>
      <c r="AE295" s="24" t="str">
        <f t="shared" si="25"/>
        <v/>
      </c>
      <c r="AF295" s="24" t="s">
        <v>304</v>
      </c>
      <c r="AG295" s="24" t="str">
        <f>VLOOKUP(G295,'Sheet 1 (2)'!$H$4:$AG$536,26,FALSE)</f>
        <v>NO</v>
      </c>
      <c r="AH295" s="24" t="s">
        <v>301</v>
      </c>
      <c r="AI295" s="24" t="s">
        <v>304</v>
      </c>
      <c r="AJ295" s="24" t="str">
        <f>VLOOKUP(G295,'Sheet 1 (2)'!$H$4:$AH$536,27,FALSE)</f>
        <v>Se está eliminando el producto 3043974 PERSONA CON COMORBILIDAD RECIBE TRATAMIENTO PARA TUBERCULOSIS ya que se repite con productos del PP018</v>
      </c>
      <c r="AK295" s="24" t="str">
        <f t="shared" si="34"/>
        <v>Se está eliminando el producto 3043974 PERSONA CON COMORBILIDAD RECIBE TRATAMIENTO PARA TUBERCULOSIS ya que se repite con productos del PP018</v>
      </c>
      <c r="AL295" s="27">
        <v>1</v>
      </c>
      <c r="AM295" s="27">
        <f t="shared" si="32"/>
        <v>0</v>
      </c>
    </row>
    <row r="296" spans="1:39" ht="15.75" customHeight="1">
      <c r="A296" s="24" t="s">
        <v>1094</v>
      </c>
      <c r="B296" s="24" t="s">
        <v>70</v>
      </c>
      <c r="C296" s="24" t="s">
        <v>1340</v>
      </c>
      <c r="D296" s="24" t="s">
        <v>112</v>
      </c>
      <c r="E296" s="24" t="s">
        <v>1341</v>
      </c>
      <c r="F296" s="24" t="s">
        <v>113</v>
      </c>
      <c r="G296" s="24" t="s">
        <v>1345</v>
      </c>
      <c r="H296" s="24" t="s">
        <v>1346</v>
      </c>
      <c r="I296" s="24" t="s">
        <v>329</v>
      </c>
      <c r="J296" s="24" t="s">
        <v>1249</v>
      </c>
      <c r="K296" s="24"/>
      <c r="L296" s="24" t="s">
        <v>304</v>
      </c>
      <c r="M296" s="24" t="str">
        <f>VLOOKUP(G296,'Sheet 1 (2)'!$H$4:$M$536,6,FALSE)</f>
        <v/>
      </c>
      <c r="N296" s="24" t="str">
        <f t="shared" si="26"/>
        <v/>
      </c>
      <c r="O296" s="24"/>
      <c r="P296" s="24"/>
      <c r="Q296" s="24" t="s">
        <v>304</v>
      </c>
      <c r="R296" s="24" t="str">
        <f>VLOOKUP(G296,'Sheet 1 (2)'!$H$4:$O$536,8,FALSE)</f>
        <v/>
      </c>
      <c r="S296" s="24" t="str">
        <f t="shared" si="28"/>
        <v/>
      </c>
      <c r="T296" s="24"/>
      <c r="U296" s="24" t="s">
        <v>304</v>
      </c>
      <c r="V296" s="24" t="str">
        <f>VLOOKUP(G296,'Sheet 1 (2)'!$H$4:$Q$536,10,FALSE)</f>
        <v/>
      </c>
      <c r="W296" s="24" t="str">
        <f t="shared" si="31"/>
        <v/>
      </c>
      <c r="X296" s="24"/>
      <c r="Y296" s="24" t="s">
        <v>304</v>
      </c>
      <c r="Z296" s="24" t="str">
        <f>VLOOKUP(G296,'Sheet 1 (2)'!$H$4:$S$536,12,FALSE)</f>
        <v/>
      </c>
      <c r="AA296" s="24" t="str">
        <f t="shared" si="29"/>
        <v/>
      </c>
      <c r="AB296" s="24" t="s">
        <v>304</v>
      </c>
      <c r="AC296" s="24" t="str">
        <f>VLOOKUP(G296,'Sheet 1 (2)'!$H$4:$AF$536,25,FALSE)</f>
        <v/>
      </c>
      <c r="AD296" s="24" t="s">
        <v>1344</v>
      </c>
      <c r="AE296" s="24" t="str">
        <f t="shared" si="25"/>
        <v/>
      </c>
      <c r="AF296" s="24" t="s">
        <v>304</v>
      </c>
      <c r="AG296" s="24" t="str">
        <f>VLOOKUP(G296,'Sheet 1 (2)'!$H$4:$AG$536,26,FALSE)</f>
        <v>NO</v>
      </c>
      <c r="AH296" s="24" t="s">
        <v>301</v>
      </c>
      <c r="AI296" s="24" t="s">
        <v>304</v>
      </c>
      <c r="AJ296" s="24" t="str">
        <f>VLOOKUP(G296,'Sheet 1 (2)'!$H$4:$AH$536,27,FALSE)</f>
        <v>Se está eliminando el producto 3043974 PERSONA CON COMORBILIDAD RECIBE TRATAMIENTO PARA TUBERCULOSIS ya que se repite con productos del PP018</v>
      </c>
      <c r="AK296" s="24" t="str">
        <f t="shared" si="34"/>
        <v>Se está eliminando el producto 3043974 PERSONA CON COMORBILIDAD RECIBE TRATAMIENTO PARA TUBERCULOSIS ya que se repite con productos del PP018</v>
      </c>
      <c r="AL296" s="27">
        <v>1</v>
      </c>
      <c r="AM296" s="27">
        <f t="shared" si="32"/>
        <v>0</v>
      </c>
    </row>
    <row r="297" spans="1:39" ht="15.75" customHeight="1">
      <c r="A297" s="24" t="s">
        <v>1094</v>
      </c>
      <c r="B297" s="24" t="s">
        <v>70</v>
      </c>
      <c r="C297" s="24" t="s">
        <v>1340</v>
      </c>
      <c r="D297" s="24" t="s">
        <v>112</v>
      </c>
      <c r="E297" s="24" t="s">
        <v>1341</v>
      </c>
      <c r="F297" s="24" t="s">
        <v>113</v>
      </c>
      <c r="G297" s="24" t="s">
        <v>1347</v>
      </c>
      <c r="H297" s="24" t="s">
        <v>1348</v>
      </c>
      <c r="I297" s="24" t="s">
        <v>329</v>
      </c>
      <c r="J297" s="24" t="s">
        <v>1249</v>
      </c>
      <c r="K297" s="24"/>
      <c r="L297" s="24" t="s">
        <v>304</v>
      </c>
      <c r="M297" s="24" t="str">
        <f>VLOOKUP(G297,'Sheet 1 (2)'!$H$4:$M$536,6,FALSE)</f>
        <v/>
      </c>
      <c r="N297" s="24" t="str">
        <f t="shared" si="26"/>
        <v/>
      </c>
      <c r="O297" s="24"/>
      <c r="P297" s="24"/>
      <c r="Q297" s="24" t="s">
        <v>304</v>
      </c>
      <c r="R297" s="24" t="str">
        <f>VLOOKUP(G297,'Sheet 1 (2)'!$H$4:$O$536,8,FALSE)</f>
        <v/>
      </c>
      <c r="S297" s="24" t="str">
        <f t="shared" si="28"/>
        <v/>
      </c>
      <c r="T297" s="24"/>
      <c r="U297" s="24" t="s">
        <v>304</v>
      </c>
      <c r="V297" s="24" t="str">
        <f>VLOOKUP(G297,'Sheet 1 (2)'!$H$4:$Q$536,10,FALSE)</f>
        <v/>
      </c>
      <c r="W297" s="24" t="str">
        <f t="shared" si="31"/>
        <v/>
      </c>
      <c r="X297" s="24"/>
      <c r="Y297" s="24" t="s">
        <v>304</v>
      </c>
      <c r="Z297" s="24" t="str">
        <f>VLOOKUP(G297,'Sheet 1 (2)'!$H$4:$S$536,12,FALSE)</f>
        <v/>
      </c>
      <c r="AA297" s="24" t="str">
        <f t="shared" si="29"/>
        <v/>
      </c>
      <c r="AB297" s="24" t="s">
        <v>304</v>
      </c>
      <c r="AC297" s="24" t="str">
        <f>VLOOKUP(G297,'Sheet 1 (2)'!$H$4:$AF$536,25,FALSE)</f>
        <v/>
      </c>
      <c r="AD297" s="24" t="s">
        <v>1344</v>
      </c>
      <c r="AE297" s="24" t="str">
        <f t="shared" si="25"/>
        <v/>
      </c>
      <c r="AF297" s="24" t="s">
        <v>304</v>
      </c>
      <c r="AG297" s="24" t="str">
        <f>VLOOKUP(G297,'Sheet 1 (2)'!$H$4:$AG$536,26,FALSE)</f>
        <v>NO</v>
      </c>
      <c r="AH297" s="24" t="s">
        <v>301</v>
      </c>
      <c r="AI297" s="24" t="s">
        <v>304</v>
      </c>
      <c r="AJ297" s="24" t="str">
        <f>VLOOKUP(G297,'Sheet 1 (2)'!$H$4:$AH$536,27,FALSE)</f>
        <v>Se está eliminando el producto 3043974 PERSONA CON COMORBILIDAD RECIBE TRATAMIENTO PARA TUBERCULOSIS ya que se repite con productos del PP018</v>
      </c>
      <c r="AK297" s="24" t="str">
        <f t="shared" si="34"/>
        <v>Se está eliminando el producto 3043974 PERSONA CON COMORBILIDAD RECIBE TRATAMIENTO PARA TUBERCULOSIS ya que se repite con productos del PP018</v>
      </c>
      <c r="AL297" s="27">
        <v>1</v>
      </c>
      <c r="AM297" s="27">
        <f t="shared" si="32"/>
        <v>0</v>
      </c>
    </row>
    <row r="298" spans="1:39" ht="15.75" customHeight="1">
      <c r="A298" s="24" t="s">
        <v>1441</v>
      </c>
      <c r="B298" s="24" t="s">
        <v>114</v>
      </c>
      <c r="C298" s="24" t="s">
        <v>1442</v>
      </c>
      <c r="D298" s="24" t="s">
        <v>115</v>
      </c>
      <c r="E298" s="24" t="s">
        <v>1443</v>
      </c>
      <c r="F298" s="24" t="s">
        <v>116</v>
      </c>
      <c r="G298" s="24" t="s">
        <v>1444</v>
      </c>
      <c r="H298" s="24" t="s">
        <v>1445</v>
      </c>
      <c r="I298" s="24" t="s">
        <v>301</v>
      </c>
      <c r="J298" s="24" t="s">
        <v>338</v>
      </c>
      <c r="K298" s="24" t="s">
        <v>1446</v>
      </c>
      <c r="L298" s="24" t="s">
        <v>304</v>
      </c>
      <c r="M298" s="24" t="str">
        <f>VLOOKUP(G298,'Sheet 1 (2)'!$H$4:$M$536,6,FALSE)</f>
        <v/>
      </c>
      <c r="N298" s="24" t="str">
        <f t="shared" si="26"/>
        <v/>
      </c>
      <c r="O298" s="24"/>
      <c r="P298" s="24" t="s">
        <v>1447</v>
      </c>
      <c r="Q298" s="24" t="s">
        <v>304</v>
      </c>
      <c r="R298" s="24" t="str">
        <f>VLOOKUP(G298,'Sheet 1 (2)'!$H$4:$O$536,8,FALSE)</f>
        <v/>
      </c>
      <c r="S298" s="24" t="str">
        <f t="shared" si="28"/>
        <v/>
      </c>
      <c r="T298" s="24"/>
      <c r="U298" s="24" t="s">
        <v>304</v>
      </c>
      <c r="V298" s="24" t="str">
        <f>VLOOKUP(G298,'Sheet 1 (2)'!$H$4:$Q$536,10,FALSE)</f>
        <v/>
      </c>
      <c r="W298" s="24" t="str">
        <f t="shared" si="31"/>
        <v/>
      </c>
      <c r="X298" s="24" t="s">
        <v>1448</v>
      </c>
      <c r="Y298" s="24" t="s">
        <v>304</v>
      </c>
      <c r="Z298" s="24" t="str">
        <f>VLOOKUP(G298,'Sheet 1 (2)'!$H$4:$S$536,12,FALSE)</f>
        <v/>
      </c>
      <c r="AA298" s="24" t="str">
        <f t="shared" si="29"/>
        <v/>
      </c>
      <c r="AB298" s="24" t="s">
        <v>304</v>
      </c>
      <c r="AC298" s="24" t="str">
        <f>VLOOKUP(G298,'Sheet 1 (2)'!$H$4:$AF$536,25,FALSE)</f>
        <v/>
      </c>
      <c r="AD298" s="24" t="s">
        <v>334</v>
      </c>
      <c r="AE298" s="24" t="str">
        <f t="shared" si="25"/>
        <v/>
      </c>
      <c r="AF298" s="24" t="s">
        <v>304</v>
      </c>
      <c r="AG298" s="24" t="str">
        <f>VLOOKUP(G298,'Sheet 1 (2)'!$H$4:$AG$536,26,FALSE)</f>
        <v>NO</v>
      </c>
      <c r="AH298" s="24" t="s">
        <v>301</v>
      </c>
      <c r="AI298" s="24" t="s">
        <v>304</v>
      </c>
      <c r="AJ298" s="24" t="str">
        <f>VLOOKUP(G298,'Sheet 1 (2)'!$H$4:$AH$536,27,FALSE)</f>
        <v>Consulta. Definir qué fuente de información se utilizará. Código de las Metaxenicas. 
Base de zonas priorizadas (mapa de sectorización) de los distritos en riesgo de enfermedades metaxénicas según daño priorizado</v>
      </c>
      <c r="AK298" s="24" t="str">
        <f t="shared" si="34"/>
        <v>Consulta. Definir qué fuente de información se utilizará. Código de las Metaxenicas. 
Base de zonas priorizadas (mapa de sectorización) de los distritos en riesgo de enfermedades metaxénicas según daño priorizado</v>
      </c>
      <c r="AL298" s="27">
        <v>1</v>
      </c>
      <c r="AM298" s="27">
        <f t="shared" si="32"/>
        <v>0</v>
      </c>
    </row>
    <row r="299" spans="1:39" ht="15.75" customHeight="1">
      <c r="A299" s="24" t="s">
        <v>1441</v>
      </c>
      <c r="B299" s="24" t="s">
        <v>114</v>
      </c>
      <c r="C299" s="24" t="s">
        <v>1442</v>
      </c>
      <c r="D299" s="24" t="s">
        <v>115</v>
      </c>
      <c r="E299" s="24" t="s">
        <v>1443</v>
      </c>
      <c r="F299" s="24" t="s">
        <v>116</v>
      </c>
      <c r="G299" s="24" t="s">
        <v>1449</v>
      </c>
      <c r="H299" s="24" t="s">
        <v>1450</v>
      </c>
      <c r="I299" s="24" t="s">
        <v>301</v>
      </c>
      <c r="J299" s="24" t="s">
        <v>338</v>
      </c>
      <c r="K299" s="24" t="s">
        <v>1451</v>
      </c>
      <c r="L299" s="24" t="s">
        <v>304</v>
      </c>
      <c r="M299" s="24" t="str">
        <f>VLOOKUP(G299,'Sheet 1 (2)'!$H$4:$M$536,6,FALSE)</f>
        <v/>
      </c>
      <c r="N299" s="24" t="str">
        <f t="shared" si="26"/>
        <v/>
      </c>
      <c r="O299" s="24"/>
      <c r="P299" s="24" t="s">
        <v>1447</v>
      </c>
      <c r="Q299" s="24" t="s">
        <v>304</v>
      </c>
      <c r="R299" s="24" t="str">
        <f>VLOOKUP(G299,'Sheet 1 (2)'!$H$4:$O$536,8,FALSE)</f>
        <v/>
      </c>
      <c r="S299" s="24" t="str">
        <f t="shared" si="28"/>
        <v/>
      </c>
      <c r="T299" s="24" t="s">
        <v>1452</v>
      </c>
      <c r="U299" s="24" t="s">
        <v>304</v>
      </c>
      <c r="V299" s="24" t="str">
        <f>VLOOKUP(G299,'Sheet 1 (2)'!$H$4:$Q$536,10,FALSE)</f>
        <v/>
      </c>
      <c r="W299" s="24" t="str">
        <f t="shared" si="31"/>
        <v/>
      </c>
      <c r="X299" s="24" t="s">
        <v>1453</v>
      </c>
      <c r="Y299" s="24" t="s">
        <v>304</v>
      </c>
      <c r="Z299" s="24" t="str">
        <f>VLOOKUP(G299,'Sheet 1 (2)'!$H$4:$S$536,12,FALSE)</f>
        <v/>
      </c>
      <c r="AA299" s="24" t="str">
        <f t="shared" ref="AA299:AA362" si="35">IF(Y299&lt;&gt;"",Y299,Z299)</f>
        <v/>
      </c>
      <c r="AB299" s="24" t="s">
        <v>304</v>
      </c>
      <c r="AC299" s="24" t="str">
        <f>VLOOKUP(G299,'Sheet 1 (2)'!$H$4:$AF$536,25,FALSE)</f>
        <v/>
      </c>
      <c r="AD299" s="24" t="s">
        <v>334</v>
      </c>
      <c r="AE299" s="24" t="str">
        <f t="shared" si="25"/>
        <v/>
      </c>
      <c r="AF299" s="24" t="s">
        <v>304</v>
      </c>
      <c r="AG299" s="24" t="str">
        <f>VLOOKUP(G299,'Sheet 1 (2)'!$H$4:$AG$536,26,FALSE)</f>
        <v>NO</v>
      </c>
      <c r="AH299" s="24" t="s">
        <v>301</v>
      </c>
      <c r="AI299" s="24" t="s">
        <v>304</v>
      </c>
      <c r="AJ299" s="24" t="str">
        <f>VLOOKUP(G299,'Sheet 1 (2)'!$H$4:$AH$536,27,FALSE)</f>
        <v>Consulta. Definir qué fuente de información se utilizará. Código de las  Zoonosis. 
Base de zonas priorizadas (mapa de sectorización) de los distritos en riesgo de enfermedades zoonoticas según daño priorizado</v>
      </c>
      <c r="AK299" s="24" t="str">
        <f t="shared" si="34"/>
        <v>Consulta. Definir qué fuente de información se utilizará. Código de las  Zoonosis. 
Base de zonas priorizadas (mapa de sectorización) de los distritos en riesgo de enfermedades zoonoticas según daño priorizado</v>
      </c>
      <c r="AL299" s="27">
        <v>1</v>
      </c>
      <c r="AM299" s="27">
        <f t="shared" si="32"/>
        <v>0</v>
      </c>
    </row>
    <row r="300" spans="1:39" ht="15.75" customHeight="1">
      <c r="A300" s="24" t="s">
        <v>1441</v>
      </c>
      <c r="B300" s="24" t="s">
        <v>114</v>
      </c>
      <c r="C300" s="24" t="s">
        <v>1442</v>
      </c>
      <c r="D300" s="24" t="s">
        <v>115</v>
      </c>
      <c r="E300" s="24" t="s">
        <v>1454</v>
      </c>
      <c r="F300" s="24" t="s">
        <v>117</v>
      </c>
      <c r="G300" s="24" t="s">
        <v>1455</v>
      </c>
      <c r="H300" s="24" t="s">
        <v>1456</v>
      </c>
      <c r="I300" s="24" t="s">
        <v>301</v>
      </c>
      <c r="J300" s="24" t="s">
        <v>1108</v>
      </c>
      <c r="K300" s="24" t="s">
        <v>1457</v>
      </c>
      <c r="L300" s="24" t="s">
        <v>304</v>
      </c>
      <c r="M300" s="24" t="str">
        <f>VLOOKUP(G300,'Sheet 1 (2)'!$H$4:$M$536,6,FALSE)</f>
        <v/>
      </c>
      <c r="N300" s="24" t="str">
        <f t="shared" si="26"/>
        <v/>
      </c>
      <c r="O300" s="24"/>
      <c r="P300" s="24" t="s">
        <v>1458</v>
      </c>
      <c r="Q300" s="24" t="s">
        <v>304</v>
      </c>
      <c r="R300" s="24" t="str">
        <f>VLOOKUP(G300,'Sheet 1 (2)'!$H$4:$O$536,8,FALSE)</f>
        <v/>
      </c>
      <c r="S300" s="24" t="str">
        <f t="shared" si="28"/>
        <v/>
      </c>
      <c r="T300" s="24"/>
      <c r="U300" s="24" t="s">
        <v>304</v>
      </c>
      <c r="V300" s="24" t="str">
        <f>VLOOKUP(G300,'Sheet 1 (2)'!$H$4:$Q$536,10,FALSE)</f>
        <v/>
      </c>
      <c r="W300" s="24" t="str">
        <f t="shared" si="31"/>
        <v/>
      </c>
      <c r="X300" s="24" t="s">
        <v>1459</v>
      </c>
      <c r="Y300" s="24" t="s">
        <v>304</v>
      </c>
      <c r="Z300" s="24" t="str">
        <f>VLOOKUP(G300,'Sheet 1 (2)'!$H$4:$S$536,12,FALSE)</f>
        <v/>
      </c>
      <c r="AA300" s="24" t="str">
        <f t="shared" si="35"/>
        <v/>
      </c>
      <c r="AB300" s="24" t="s">
        <v>304</v>
      </c>
      <c r="AC300" s="24" t="str">
        <f>VLOOKUP(G300,'Sheet 1 (2)'!$H$4:$AF$536,25,FALSE)</f>
        <v/>
      </c>
      <c r="AD300" s="24" t="s">
        <v>334</v>
      </c>
      <c r="AE300" s="24" t="str">
        <f t="shared" si="25"/>
        <v/>
      </c>
      <c r="AF300" s="24" t="s">
        <v>304</v>
      </c>
      <c r="AG300" s="24" t="str">
        <f>VLOOKUP(G300,'Sheet 1 (2)'!$H$4:$AG$536,26,FALSE)</f>
        <v>NO</v>
      </c>
      <c r="AH300" s="24" t="s">
        <v>301</v>
      </c>
      <c r="AI300" s="24" t="s">
        <v>304</v>
      </c>
      <c r="AJ300" s="24" t="str">
        <f>VLOOKUP(G300,'Sheet 1 (2)'!$H$4:$AH$536,27,FALSE)</f>
        <v>Consulta. Definir qué información será considerada. Detallar con claridad los criterios de programación(Suma de personas atendidas?)</v>
      </c>
      <c r="AK300" s="24" t="str">
        <f t="shared" si="34"/>
        <v>Consulta. Definir qué información será considerada. Detallar con claridad los criterios de programación(Suma de personas atendidas?)</v>
      </c>
      <c r="AL300" s="27">
        <v>1</v>
      </c>
      <c r="AM300" s="27">
        <f t="shared" si="32"/>
        <v>0</v>
      </c>
    </row>
    <row r="301" spans="1:39" ht="15.75" customHeight="1">
      <c r="A301" s="24" t="s">
        <v>1441</v>
      </c>
      <c r="B301" s="24" t="s">
        <v>114</v>
      </c>
      <c r="C301" s="24" t="s">
        <v>1442</v>
      </c>
      <c r="D301" s="24" t="s">
        <v>115</v>
      </c>
      <c r="E301" s="24" t="s">
        <v>1454</v>
      </c>
      <c r="F301" s="24" t="s">
        <v>117</v>
      </c>
      <c r="G301" s="24" t="s">
        <v>1460</v>
      </c>
      <c r="H301" s="24" t="s">
        <v>1461</v>
      </c>
      <c r="I301" s="24" t="s">
        <v>301</v>
      </c>
      <c r="J301" s="24" t="s">
        <v>322</v>
      </c>
      <c r="K301" s="24" t="s">
        <v>1462</v>
      </c>
      <c r="L301" s="24" t="s">
        <v>304</v>
      </c>
      <c r="M301" s="24" t="str">
        <f>VLOOKUP(G301,'Sheet 1 (2)'!$H$4:$M$536,6,FALSE)</f>
        <v/>
      </c>
      <c r="N301" s="24" t="str">
        <f t="shared" si="26"/>
        <v/>
      </c>
      <c r="O301" s="24"/>
      <c r="P301" s="24" t="s">
        <v>1463</v>
      </c>
      <c r="Q301" s="24" t="s">
        <v>304</v>
      </c>
      <c r="R301" s="24" t="str">
        <f>VLOOKUP(G301,'Sheet 1 (2)'!$H$4:$O$536,8,FALSE)</f>
        <v/>
      </c>
      <c r="S301" s="24" t="str">
        <f t="shared" si="28"/>
        <v/>
      </c>
      <c r="T301" s="24"/>
      <c r="U301" s="24" t="s">
        <v>304</v>
      </c>
      <c r="V301" s="24" t="str">
        <f>VLOOKUP(G301,'Sheet 1 (2)'!$H$4:$Q$536,10,FALSE)</f>
        <v/>
      </c>
      <c r="W301" s="24" t="str">
        <f t="shared" si="31"/>
        <v/>
      </c>
      <c r="X301" s="24" t="s">
        <v>1464</v>
      </c>
      <c r="Y301" s="24" t="s">
        <v>304</v>
      </c>
      <c r="Z301" s="24" t="str">
        <f>VLOOKUP(G301,'Sheet 1 (2)'!$H$4:$S$536,12,FALSE)</f>
        <v/>
      </c>
      <c r="AA301" s="24" t="str">
        <f t="shared" si="35"/>
        <v/>
      </c>
      <c r="AB301" s="24" t="s">
        <v>304</v>
      </c>
      <c r="AC301" s="24" t="str">
        <f>VLOOKUP(G301,'Sheet 1 (2)'!$H$4:$AF$536,25,FALSE)</f>
        <v/>
      </c>
      <c r="AD301" s="24" t="s">
        <v>326</v>
      </c>
      <c r="AE301" s="24" t="str">
        <f t="shared" si="25"/>
        <v/>
      </c>
      <c r="AF301" s="24" t="s">
        <v>304</v>
      </c>
      <c r="AG301" s="24" t="str">
        <f>VLOOKUP(G301,'Sheet 1 (2)'!$H$4:$AG$536,26,FALSE)</f>
        <v>NO</v>
      </c>
      <c r="AH301" s="24" t="s">
        <v>301</v>
      </c>
      <c r="AI301" s="24" t="s">
        <v>304</v>
      </c>
      <c r="AJ301" s="24" t="str">
        <f>VLOOKUP(G301,'Sheet 1 (2)'!$H$4:$AH$536,27,FALSE)</f>
        <v>Consulta. Definir qué información será considerada. Además, se tiene algún padrón de municipios linkeado a los establecimientos de salud?Detallar con claridad los criterios de programación(Suma de personas atendidas?)</v>
      </c>
      <c r="AK301" s="24" t="str">
        <f t="shared" si="34"/>
        <v>Consulta. Definir qué información será considerada. Además, se tiene algún padrón de municipios linkeado a los establecimientos de salud?Detallar con claridad los criterios de programación(Suma de personas atendidas?)</v>
      </c>
      <c r="AL301" s="27">
        <v>1</v>
      </c>
      <c r="AM301" s="27">
        <f t="shared" si="32"/>
        <v>0</v>
      </c>
    </row>
    <row r="302" spans="1:39" ht="15.75" customHeight="1">
      <c r="A302" s="24" t="s">
        <v>1441</v>
      </c>
      <c r="B302" s="24" t="s">
        <v>114</v>
      </c>
      <c r="C302" s="24" t="s">
        <v>1442</v>
      </c>
      <c r="D302" s="24" t="s">
        <v>115</v>
      </c>
      <c r="E302" s="24" t="s">
        <v>1454</v>
      </c>
      <c r="F302" s="24" t="s">
        <v>117</v>
      </c>
      <c r="G302" s="24" t="s">
        <v>1465</v>
      </c>
      <c r="H302" s="24" t="s">
        <v>1466</v>
      </c>
      <c r="I302" s="24" t="s">
        <v>301</v>
      </c>
      <c r="J302" s="24" t="s">
        <v>330</v>
      </c>
      <c r="K302" s="24" t="s">
        <v>1467</v>
      </c>
      <c r="L302" s="24" t="s">
        <v>304</v>
      </c>
      <c r="M302" s="24" t="str">
        <f>VLOOKUP(G302,'Sheet 1 (2)'!$H$4:$M$536,6,FALSE)</f>
        <v/>
      </c>
      <c r="N302" s="24" t="str">
        <f t="shared" si="26"/>
        <v/>
      </c>
      <c r="O302" s="24"/>
      <c r="P302" s="24" t="s">
        <v>1468</v>
      </c>
      <c r="Q302" s="24" t="s">
        <v>304</v>
      </c>
      <c r="R302" s="24" t="str">
        <f>VLOOKUP(G302,'Sheet 1 (2)'!$H$4:$O$536,8,FALSE)</f>
        <v/>
      </c>
      <c r="S302" s="24" t="str">
        <f t="shared" si="28"/>
        <v/>
      </c>
      <c r="T302" s="24"/>
      <c r="U302" s="24" t="s">
        <v>304</v>
      </c>
      <c r="V302" s="24" t="str">
        <f>VLOOKUP(G302,'Sheet 1 (2)'!$H$4:$Q$536,10,FALSE)</f>
        <v/>
      </c>
      <c r="W302" s="24" t="str">
        <f t="shared" si="31"/>
        <v/>
      </c>
      <c r="X302" s="24" t="s">
        <v>1469</v>
      </c>
      <c r="Y302" s="24" t="s">
        <v>304</v>
      </c>
      <c r="Z302" s="24" t="str">
        <f>VLOOKUP(G302,'Sheet 1 (2)'!$H$4:$S$536,12,FALSE)</f>
        <v/>
      </c>
      <c r="AA302" s="24" t="str">
        <f t="shared" si="35"/>
        <v/>
      </c>
      <c r="AB302" s="24" t="s">
        <v>304</v>
      </c>
      <c r="AC302" s="24" t="str">
        <f>VLOOKUP(G302,'Sheet 1 (2)'!$H$4:$AF$536,25,FALSE)</f>
        <v/>
      </c>
      <c r="AD302" s="24" t="s">
        <v>334</v>
      </c>
      <c r="AE302" s="24" t="str">
        <f t="shared" si="25"/>
        <v/>
      </c>
      <c r="AF302" s="24" t="s">
        <v>304</v>
      </c>
      <c r="AG302" s="24" t="str">
        <f>VLOOKUP(G302,'Sheet 1 (2)'!$H$4:$AG$536,26,FALSE)</f>
        <v>NO</v>
      </c>
      <c r="AH302" s="24" t="s">
        <v>301</v>
      </c>
      <c r="AI302" s="24" t="s">
        <v>304</v>
      </c>
      <c r="AJ302" s="24" t="str">
        <f>VLOOKUP(G302,'Sheet 1 (2)'!$H$4:$AH$536,27,FALSE)</f>
        <v>Consulta. Código de las Metaxenicas o Zoonoticas correspondientes. Además existe alguna base que permita establecer a qué II.EE programa cada establecimiento? O, quién programa'</v>
      </c>
      <c r="AK302" s="24" t="str">
        <f t="shared" si="34"/>
        <v>Consulta. Código de las Metaxenicas o Zoonoticas correspondientes. Además existe alguna base que permita establecer a qué II.EE programa cada establecimiento? O, quién programa'</v>
      </c>
      <c r="AL302" s="27">
        <v>1</v>
      </c>
      <c r="AM302" s="27">
        <f t="shared" si="32"/>
        <v>0</v>
      </c>
    </row>
    <row r="303" spans="1:39" ht="15.75" customHeight="1">
      <c r="A303" s="24" t="s">
        <v>1441</v>
      </c>
      <c r="B303" s="24" t="s">
        <v>114</v>
      </c>
      <c r="C303" s="24" t="s">
        <v>1470</v>
      </c>
      <c r="D303" s="24" t="s">
        <v>118</v>
      </c>
      <c r="E303" s="24" t="s">
        <v>1471</v>
      </c>
      <c r="F303" s="24" t="s">
        <v>119</v>
      </c>
      <c r="G303" s="24" t="s">
        <v>1472</v>
      </c>
      <c r="H303" s="24" t="s">
        <v>1473</v>
      </c>
      <c r="I303" s="24" t="s">
        <v>301</v>
      </c>
      <c r="J303" s="24" t="s">
        <v>302</v>
      </c>
      <c r="K303" s="24"/>
      <c r="L303" s="24" t="s">
        <v>304</v>
      </c>
      <c r="M303" s="24" t="str">
        <f>VLOOKUP(G303,'Sheet 1 (2)'!$H$4:$M$536,6,FALSE)</f>
        <v/>
      </c>
      <c r="N303" s="24" t="str">
        <f t="shared" si="26"/>
        <v/>
      </c>
      <c r="O303" s="24"/>
      <c r="P303" s="24"/>
      <c r="Q303" s="24" t="s">
        <v>304</v>
      </c>
      <c r="R303" s="24" t="str">
        <f>VLOOKUP(G303,'Sheet 1 (2)'!$H$4:$O$536,8,FALSE)</f>
        <v/>
      </c>
      <c r="S303" s="24" t="str">
        <f t="shared" si="28"/>
        <v/>
      </c>
      <c r="T303" s="24"/>
      <c r="U303" s="24" t="s">
        <v>304</v>
      </c>
      <c r="V303" s="24" t="str">
        <f>VLOOKUP(G303,'Sheet 1 (2)'!$H$4:$Q$536,10,FALSE)</f>
        <v/>
      </c>
      <c r="W303" s="24" t="str">
        <f t="shared" si="31"/>
        <v/>
      </c>
      <c r="X303" s="24"/>
      <c r="Y303" s="24" t="s">
        <v>304</v>
      </c>
      <c r="Z303" s="24" t="str">
        <f>VLOOKUP(G303,'Sheet 1 (2)'!$H$4:$S$536,12,FALSE)</f>
        <v/>
      </c>
      <c r="AA303" s="24" t="str">
        <f t="shared" si="35"/>
        <v/>
      </c>
      <c r="AB303" s="24" t="s">
        <v>304</v>
      </c>
      <c r="AC303" s="24" t="str">
        <f>VLOOKUP(G303,'Sheet 1 (2)'!$H$4:$AF$536,25,FALSE)</f>
        <v/>
      </c>
      <c r="AD303" s="24" t="s">
        <v>307</v>
      </c>
      <c r="AE303" s="24" t="str">
        <f t="shared" si="25"/>
        <v/>
      </c>
      <c r="AF303" s="24" t="s">
        <v>304</v>
      </c>
      <c r="AG303" s="24" t="str">
        <f>VLOOKUP(G303,'Sheet 1 (2)'!$H$4:$AG$536,26,FALSE)</f>
        <v>NO</v>
      </c>
      <c r="AH303" s="24" t="s">
        <v>301</v>
      </c>
      <c r="AI303" s="24" t="s">
        <v>304</v>
      </c>
      <c r="AJ303" s="24" t="str">
        <f>VLOOKUP(G303,'Sheet 1 (2)'!$H$4:$AH$536,27,FALSE)</f>
        <v>Consulta. Criterio de programación?</v>
      </c>
      <c r="AK303" s="24" t="str">
        <f t="shared" si="34"/>
        <v>Consulta. Criterio de programación?</v>
      </c>
      <c r="AL303" s="27">
        <v>1</v>
      </c>
      <c r="AM303" s="27">
        <f t="shared" si="32"/>
        <v>0</v>
      </c>
    </row>
    <row r="304" spans="1:39" ht="15.75" customHeight="1">
      <c r="A304" s="24" t="s">
        <v>1441</v>
      </c>
      <c r="B304" s="24" t="s">
        <v>114</v>
      </c>
      <c r="C304" s="24" t="s">
        <v>1470</v>
      </c>
      <c r="D304" s="24" t="s">
        <v>118</v>
      </c>
      <c r="E304" s="24" t="s">
        <v>1471</v>
      </c>
      <c r="F304" s="24" t="s">
        <v>119</v>
      </c>
      <c r="G304" s="24" t="s">
        <v>1474</v>
      </c>
      <c r="H304" s="24" t="s">
        <v>1475</v>
      </c>
      <c r="I304" s="24" t="s">
        <v>301</v>
      </c>
      <c r="J304" s="24" t="s">
        <v>302</v>
      </c>
      <c r="K304" s="24"/>
      <c r="L304" s="24" t="s">
        <v>304</v>
      </c>
      <c r="M304" s="24" t="str">
        <f>VLOOKUP(G304,'Sheet 1 (2)'!$H$4:$M$536,6,FALSE)</f>
        <v/>
      </c>
      <c r="N304" s="24" t="str">
        <f t="shared" si="26"/>
        <v/>
      </c>
      <c r="O304" s="24"/>
      <c r="P304" s="24"/>
      <c r="Q304" s="24" t="s">
        <v>304</v>
      </c>
      <c r="R304" s="24" t="str">
        <f>VLOOKUP(G304,'Sheet 1 (2)'!$H$4:$O$536,8,FALSE)</f>
        <v/>
      </c>
      <c r="S304" s="24" t="str">
        <f t="shared" si="28"/>
        <v/>
      </c>
      <c r="T304" s="24"/>
      <c r="U304" s="24" t="s">
        <v>304</v>
      </c>
      <c r="V304" s="24" t="str">
        <f>VLOOKUP(G304,'Sheet 1 (2)'!$H$4:$Q$536,10,FALSE)</f>
        <v/>
      </c>
      <c r="W304" s="24" t="str">
        <f t="shared" si="31"/>
        <v/>
      </c>
      <c r="X304" s="24"/>
      <c r="Y304" s="24" t="s">
        <v>304</v>
      </c>
      <c r="Z304" s="24" t="str">
        <f>VLOOKUP(G304,'Sheet 1 (2)'!$H$4:$S$536,12,FALSE)</f>
        <v/>
      </c>
      <c r="AA304" s="24" t="str">
        <f t="shared" si="35"/>
        <v/>
      </c>
      <c r="AB304" s="24" t="s">
        <v>304</v>
      </c>
      <c r="AC304" s="24" t="str">
        <f>VLOOKUP(G304,'Sheet 1 (2)'!$H$4:$AF$536,25,FALSE)</f>
        <v/>
      </c>
      <c r="AD304" s="24" t="s">
        <v>307</v>
      </c>
      <c r="AE304" s="24" t="str">
        <f t="shared" si="25"/>
        <v/>
      </c>
      <c r="AF304" s="24" t="s">
        <v>304</v>
      </c>
      <c r="AG304" s="24" t="str">
        <f>VLOOKUP(G304,'Sheet 1 (2)'!$H$4:$AG$536,26,FALSE)</f>
        <v>NO</v>
      </c>
      <c r="AH304" s="24" t="s">
        <v>301</v>
      </c>
      <c r="AI304" s="24" t="s">
        <v>304</v>
      </c>
      <c r="AJ304" s="24" t="str">
        <f>VLOOKUP(G304,'Sheet 1 (2)'!$H$4:$AH$536,27,FALSE)</f>
        <v>Consulta. Criterio de programación?</v>
      </c>
      <c r="AK304" s="24" t="str">
        <f t="shared" si="34"/>
        <v>Consulta. Criterio de programación?</v>
      </c>
      <c r="AL304" s="27">
        <v>1</v>
      </c>
      <c r="AM304" s="27">
        <f t="shared" si="32"/>
        <v>0</v>
      </c>
    </row>
    <row r="305" spans="1:39" ht="15.75" customHeight="1">
      <c r="A305" s="24" t="s">
        <v>1441</v>
      </c>
      <c r="B305" s="24" t="s">
        <v>114</v>
      </c>
      <c r="C305" s="24" t="s">
        <v>1470</v>
      </c>
      <c r="D305" s="24" t="s">
        <v>118</v>
      </c>
      <c r="E305" s="24" t="s">
        <v>1471</v>
      </c>
      <c r="F305" s="24" t="s">
        <v>119</v>
      </c>
      <c r="G305" s="24" t="s">
        <v>1476</v>
      </c>
      <c r="H305" s="24" t="s">
        <v>1477</v>
      </c>
      <c r="I305" s="24" t="s">
        <v>301</v>
      </c>
      <c r="J305" s="24" t="s">
        <v>302</v>
      </c>
      <c r="K305" s="24"/>
      <c r="L305" s="24" t="s">
        <v>304</v>
      </c>
      <c r="M305" s="24" t="str">
        <f>VLOOKUP(G305,'Sheet 1 (2)'!$H$4:$M$536,6,FALSE)</f>
        <v/>
      </c>
      <c r="N305" s="24" t="str">
        <f t="shared" si="26"/>
        <v/>
      </c>
      <c r="O305" s="24"/>
      <c r="P305" s="24"/>
      <c r="Q305" s="24" t="s">
        <v>304</v>
      </c>
      <c r="R305" s="24" t="str">
        <f>VLOOKUP(G305,'Sheet 1 (2)'!$H$4:$O$536,8,FALSE)</f>
        <v/>
      </c>
      <c r="S305" s="24" t="str">
        <f t="shared" si="28"/>
        <v/>
      </c>
      <c r="T305" s="24"/>
      <c r="U305" s="24" t="s">
        <v>304</v>
      </c>
      <c r="V305" s="24" t="str">
        <f>VLOOKUP(G305,'Sheet 1 (2)'!$H$4:$Q$536,10,FALSE)</f>
        <v/>
      </c>
      <c r="W305" s="24" t="str">
        <f t="shared" si="31"/>
        <v/>
      </c>
      <c r="X305" s="24"/>
      <c r="Y305" s="24" t="s">
        <v>304</v>
      </c>
      <c r="Z305" s="24" t="str">
        <f>VLOOKUP(G305,'Sheet 1 (2)'!$H$4:$S$536,12,FALSE)</f>
        <v/>
      </c>
      <c r="AA305" s="24" t="str">
        <f t="shared" si="35"/>
        <v/>
      </c>
      <c r="AB305" s="24" t="s">
        <v>304</v>
      </c>
      <c r="AC305" s="24" t="str">
        <f>VLOOKUP(G305,'Sheet 1 (2)'!$H$4:$AF$536,25,FALSE)</f>
        <v/>
      </c>
      <c r="AD305" s="24" t="s">
        <v>307</v>
      </c>
      <c r="AE305" s="24" t="str">
        <f t="shared" si="25"/>
        <v/>
      </c>
      <c r="AF305" s="24" t="s">
        <v>304</v>
      </c>
      <c r="AG305" s="24" t="str">
        <f>VLOOKUP(G305,'Sheet 1 (2)'!$H$4:$AG$536,26,FALSE)</f>
        <v>NO</v>
      </c>
      <c r="AH305" s="24" t="s">
        <v>301</v>
      </c>
      <c r="AI305" s="24" t="s">
        <v>304</v>
      </c>
      <c r="AJ305" s="24" t="str">
        <f>VLOOKUP(G305,'Sheet 1 (2)'!$H$4:$AH$536,27,FALSE)</f>
        <v>Consulta. Criterio de programación?</v>
      </c>
      <c r="AK305" s="24" t="str">
        <f t="shared" si="34"/>
        <v>Consulta. Criterio de programación?</v>
      </c>
      <c r="AL305" s="27">
        <v>1</v>
      </c>
      <c r="AM305" s="27">
        <f t="shared" si="32"/>
        <v>0</v>
      </c>
    </row>
    <row r="306" spans="1:39" ht="15.75" customHeight="1">
      <c r="A306" s="24" t="s">
        <v>1441</v>
      </c>
      <c r="B306" s="24" t="s">
        <v>114</v>
      </c>
      <c r="C306" s="24" t="s">
        <v>1478</v>
      </c>
      <c r="D306" s="24" t="s">
        <v>120</v>
      </c>
      <c r="E306" s="24" t="s">
        <v>1479</v>
      </c>
      <c r="F306" s="24" t="s">
        <v>121</v>
      </c>
      <c r="G306" s="24" t="s">
        <v>1480</v>
      </c>
      <c r="H306" s="24" t="s">
        <v>1481</v>
      </c>
      <c r="I306" s="24" t="s">
        <v>329</v>
      </c>
      <c r="J306" s="24" t="s">
        <v>1119</v>
      </c>
      <c r="K306" s="24" t="s">
        <v>1482</v>
      </c>
      <c r="L306" s="24" t="s">
        <v>304</v>
      </c>
      <c r="M306" s="24" t="str">
        <f>VLOOKUP(G306,'Sheet 1 (2)'!$H$4:$M$536,6,FALSE)</f>
        <v/>
      </c>
      <c r="N306" s="24" t="str">
        <f t="shared" si="26"/>
        <v/>
      </c>
      <c r="O306" s="24"/>
      <c r="P306" s="24" t="s">
        <v>1483</v>
      </c>
      <c r="Q306" s="24" t="s">
        <v>304</v>
      </c>
      <c r="R306" s="24" t="str">
        <f>VLOOKUP(G306,'Sheet 1 (2)'!$H$4:$O$536,8,FALSE)</f>
        <v/>
      </c>
      <c r="S306" s="24" t="str">
        <f t="shared" si="28"/>
        <v/>
      </c>
      <c r="T306" s="24"/>
      <c r="U306" s="24" t="s">
        <v>304</v>
      </c>
      <c r="V306" s="24" t="str">
        <f>VLOOKUP(G306,'Sheet 1 (2)'!$H$4:$Q$536,10,FALSE)</f>
        <v/>
      </c>
      <c r="W306" s="24" t="str">
        <f t="shared" si="31"/>
        <v/>
      </c>
      <c r="X306" s="24"/>
      <c r="Y306" s="24" t="s">
        <v>304</v>
      </c>
      <c r="Z306" s="24" t="str">
        <f>VLOOKUP(G306,'Sheet 1 (2)'!$H$4:$S$536,12,FALSE)</f>
        <v/>
      </c>
      <c r="AA306" s="24" t="str">
        <f t="shared" si="35"/>
        <v/>
      </c>
      <c r="AB306" s="24" t="s">
        <v>304</v>
      </c>
      <c r="AC306" s="24" t="str">
        <f>VLOOKUP(G306,'Sheet 1 (2)'!$H$4:$AF$536,25,FALSE)</f>
        <v/>
      </c>
      <c r="AD306" s="24" t="s">
        <v>1484</v>
      </c>
      <c r="AE306" s="24" t="str">
        <f t="shared" si="25"/>
        <v/>
      </c>
      <c r="AF306" s="24" t="s">
        <v>304</v>
      </c>
      <c r="AG306" s="24" t="str">
        <f>VLOOKUP(G306,'Sheet 1 (2)'!$H$4:$AG$536,26,FALSE)</f>
        <v>NO</v>
      </c>
      <c r="AH306" s="24" t="s">
        <v>301</v>
      </c>
      <c r="AI306" s="24" t="s">
        <v>304</v>
      </c>
      <c r="AJ306" s="24" t="str">
        <f>VLOOKUP(G306,'Sheet 1 (2)'!$H$4:$AH$536,27,FALSE)</f>
        <v/>
      </c>
      <c r="AK306" s="24" t="str">
        <f t="shared" si="34"/>
        <v/>
      </c>
      <c r="AL306" s="27">
        <v>1</v>
      </c>
      <c r="AM306" s="27">
        <f t="shared" si="32"/>
        <v>0</v>
      </c>
    </row>
    <row r="307" spans="1:39" ht="15.75" customHeight="1">
      <c r="A307" s="24" t="s">
        <v>1441</v>
      </c>
      <c r="B307" s="24" t="s">
        <v>114</v>
      </c>
      <c r="C307" s="24" t="s">
        <v>1478</v>
      </c>
      <c r="D307" s="24" t="s">
        <v>120</v>
      </c>
      <c r="E307" s="24" t="s">
        <v>1479</v>
      </c>
      <c r="F307" s="24" t="s">
        <v>121</v>
      </c>
      <c r="G307" s="24" t="s">
        <v>1486</v>
      </c>
      <c r="H307" s="24" t="s">
        <v>1487</v>
      </c>
      <c r="I307" s="24" t="s">
        <v>329</v>
      </c>
      <c r="J307" s="24" t="s">
        <v>1119</v>
      </c>
      <c r="K307" s="24" t="s">
        <v>1488</v>
      </c>
      <c r="L307" s="24" t="s">
        <v>304</v>
      </c>
      <c r="M307" s="24" t="str">
        <f>VLOOKUP(G307,'Sheet 1 (2)'!$H$4:$M$536,6,FALSE)</f>
        <v/>
      </c>
      <c r="N307" s="24" t="str">
        <f t="shared" si="26"/>
        <v/>
      </c>
      <c r="O307" s="24"/>
      <c r="P307" s="24" t="s">
        <v>1483</v>
      </c>
      <c r="Q307" s="24" t="s">
        <v>304</v>
      </c>
      <c r="R307" s="24" t="str">
        <f>VLOOKUP(G307,'Sheet 1 (2)'!$H$4:$O$536,8,FALSE)</f>
        <v/>
      </c>
      <c r="S307" s="24" t="str">
        <f t="shared" si="28"/>
        <v/>
      </c>
      <c r="T307" s="24"/>
      <c r="U307" s="24" t="s">
        <v>304</v>
      </c>
      <c r="V307" s="24" t="str">
        <f>VLOOKUP(G307,'Sheet 1 (2)'!$H$4:$Q$536,10,FALSE)</f>
        <v/>
      </c>
      <c r="W307" s="24" t="str">
        <f t="shared" si="31"/>
        <v/>
      </c>
      <c r="X307" s="24"/>
      <c r="Y307" s="24" t="s">
        <v>304</v>
      </c>
      <c r="Z307" s="24" t="str">
        <f>VLOOKUP(G307,'Sheet 1 (2)'!$H$4:$S$536,12,FALSE)</f>
        <v/>
      </c>
      <c r="AA307" s="24" t="str">
        <f t="shared" si="35"/>
        <v/>
      </c>
      <c r="AB307" s="24" t="s">
        <v>304</v>
      </c>
      <c r="AC307" s="24" t="str">
        <f>VLOOKUP(G307,'Sheet 1 (2)'!$H$4:$AF$536,25,FALSE)</f>
        <v/>
      </c>
      <c r="AD307" s="24" t="s">
        <v>1484</v>
      </c>
      <c r="AE307" s="24" t="str">
        <f t="shared" si="25"/>
        <v/>
      </c>
      <c r="AF307" s="24" t="s">
        <v>304</v>
      </c>
      <c r="AG307" s="24" t="str">
        <f>VLOOKUP(G307,'Sheet 1 (2)'!$H$4:$AG$536,26,FALSE)</f>
        <v>NO</v>
      </c>
      <c r="AH307" s="24" t="s">
        <v>301</v>
      </c>
      <c r="AI307" s="24" t="s">
        <v>304</v>
      </c>
      <c r="AJ307" s="24" t="str">
        <f>VLOOKUP(G307,'Sheet 1 (2)'!$H$4:$AH$536,27,FALSE)</f>
        <v/>
      </c>
      <c r="AK307" s="24" t="str">
        <f t="shared" si="34"/>
        <v/>
      </c>
      <c r="AL307" s="27">
        <v>1</v>
      </c>
      <c r="AM307" s="27">
        <f t="shared" si="32"/>
        <v>0</v>
      </c>
    </row>
    <row r="308" spans="1:39" ht="15.75" customHeight="1">
      <c r="A308" s="24" t="s">
        <v>1441</v>
      </c>
      <c r="B308" s="24" t="s">
        <v>114</v>
      </c>
      <c r="C308" s="24" t="s">
        <v>1478</v>
      </c>
      <c r="D308" s="24" t="s">
        <v>120</v>
      </c>
      <c r="E308" s="24" t="s">
        <v>1479</v>
      </c>
      <c r="F308" s="24" t="s">
        <v>121</v>
      </c>
      <c r="G308" s="24" t="s">
        <v>1489</v>
      </c>
      <c r="H308" s="24" t="s">
        <v>1490</v>
      </c>
      <c r="I308" s="24" t="s">
        <v>329</v>
      </c>
      <c r="J308" s="24" t="s">
        <v>1119</v>
      </c>
      <c r="K308" s="24" t="s">
        <v>1491</v>
      </c>
      <c r="L308" s="24" t="s">
        <v>304</v>
      </c>
      <c r="M308" s="24" t="str">
        <f>VLOOKUP(G308,'Sheet 1 (2)'!$H$4:$M$536,6,FALSE)</f>
        <v/>
      </c>
      <c r="N308" s="24" t="str">
        <f t="shared" si="26"/>
        <v/>
      </c>
      <c r="O308" s="24"/>
      <c r="P308" s="24" t="s">
        <v>1483</v>
      </c>
      <c r="Q308" s="24" t="s">
        <v>304</v>
      </c>
      <c r="R308" s="24" t="str">
        <f>VLOOKUP(G308,'Sheet 1 (2)'!$H$4:$O$536,8,FALSE)</f>
        <v/>
      </c>
      <c r="S308" s="24" t="str">
        <f t="shared" si="28"/>
        <v/>
      </c>
      <c r="T308" s="24"/>
      <c r="U308" s="24" t="s">
        <v>304</v>
      </c>
      <c r="V308" s="24" t="str">
        <f>VLOOKUP(G308,'Sheet 1 (2)'!$H$4:$Q$536,10,FALSE)</f>
        <v/>
      </c>
      <c r="W308" s="24" t="str">
        <f t="shared" si="31"/>
        <v/>
      </c>
      <c r="X308" s="24"/>
      <c r="Y308" s="24" t="s">
        <v>304</v>
      </c>
      <c r="Z308" s="24" t="str">
        <f>VLOOKUP(G308,'Sheet 1 (2)'!$H$4:$S$536,12,FALSE)</f>
        <v/>
      </c>
      <c r="AA308" s="24" t="str">
        <f t="shared" si="35"/>
        <v/>
      </c>
      <c r="AB308" s="24" t="s">
        <v>304</v>
      </c>
      <c r="AC308" s="24" t="str">
        <f>VLOOKUP(G308,'Sheet 1 (2)'!$H$4:$AF$536,25,FALSE)</f>
        <v/>
      </c>
      <c r="AD308" s="24" t="s">
        <v>1484</v>
      </c>
      <c r="AE308" s="24" t="str">
        <f t="shared" si="25"/>
        <v/>
      </c>
      <c r="AF308" s="24" t="s">
        <v>304</v>
      </c>
      <c r="AG308" s="24" t="str">
        <f>VLOOKUP(G308,'Sheet 1 (2)'!$H$4:$AG$536,26,FALSE)</f>
        <v>NO</v>
      </c>
      <c r="AH308" s="24" t="s">
        <v>301</v>
      </c>
      <c r="AI308" s="24" t="s">
        <v>304</v>
      </c>
      <c r="AJ308" s="24" t="str">
        <f>VLOOKUP(G308,'Sheet 1 (2)'!$H$4:$AH$536,27,FALSE)</f>
        <v/>
      </c>
      <c r="AK308" s="24" t="str">
        <f t="shared" si="34"/>
        <v/>
      </c>
      <c r="AL308" s="27">
        <v>1</v>
      </c>
      <c r="AM308" s="27">
        <f t="shared" si="32"/>
        <v>0</v>
      </c>
    </row>
    <row r="309" spans="1:39" ht="15.75" customHeight="1">
      <c r="A309" s="24" t="s">
        <v>1441</v>
      </c>
      <c r="B309" s="24" t="s">
        <v>114</v>
      </c>
      <c r="C309" s="24" t="s">
        <v>1478</v>
      </c>
      <c r="D309" s="24" t="s">
        <v>120</v>
      </c>
      <c r="E309" s="24" t="s">
        <v>1479</v>
      </c>
      <c r="F309" s="24" t="s">
        <v>121</v>
      </c>
      <c r="G309" s="24" t="s">
        <v>1492</v>
      </c>
      <c r="H309" s="24" t="s">
        <v>1493</v>
      </c>
      <c r="I309" s="24" t="s">
        <v>329</v>
      </c>
      <c r="J309" s="24" t="s">
        <v>1119</v>
      </c>
      <c r="K309" s="24" t="s">
        <v>1494</v>
      </c>
      <c r="L309" s="24" t="s">
        <v>304</v>
      </c>
      <c r="M309" s="24" t="str">
        <f>VLOOKUP(G309,'Sheet 1 (2)'!$H$4:$M$536,6,FALSE)</f>
        <v/>
      </c>
      <c r="N309" s="24" t="str">
        <f t="shared" si="26"/>
        <v/>
      </c>
      <c r="O309" s="24"/>
      <c r="P309" s="24" t="s">
        <v>1483</v>
      </c>
      <c r="Q309" s="24" t="s">
        <v>304</v>
      </c>
      <c r="R309" s="24" t="str">
        <f>VLOOKUP(G309,'Sheet 1 (2)'!$H$4:$O$536,8,FALSE)</f>
        <v/>
      </c>
      <c r="S309" s="24" t="str">
        <f t="shared" si="28"/>
        <v/>
      </c>
      <c r="T309" s="24"/>
      <c r="U309" s="24" t="s">
        <v>304</v>
      </c>
      <c r="V309" s="24" t="str">
        <f>VLOOKUP(G309,'Sheet 1 (2)'!$H$4:$Q$536,10,FALSE)</f>
        <v/>
      </c>
      <c r="W309" s="24" t="str">
        <f t="shared" si="31"/>
        <v/>
      </c>
      <c r="X309" s="24"/>
      <c r="Y309" s="24" t="s">
        <v>304</v>
      </c>
      <c r="Z309" s="24" t="str">
        <f>VLOOKUP(G309,'Sheet 1 (2)'!$H$4:$S$536,12,FALSE)</f>
        <v/>
      </c>
      <c r="AA309" s="24" t="str">
        <f t="shared" si="35"/>
        <v/>
      </c>
      <c r="AB309" s="24" t="s">
        <v>304</v>
      </c>
      <c r="AC309" s="24" t="str">
        <f>VLOOKUP(G309,'Sheet 1 (2)'!$H$4:$AF$536,25,FALSE)</f>
        <v/>
      </c>
      <c r="AD309" s="24" t="s">
        <v>588</v>
      </c>
      <c r="AE309" s="24" t="str">
        <f t="shared" si="25"/>
        <v/>
      </c>
      <c r="AF309" s="24" t="s">
        <v>304</v>
      </c>
      <c r="AG309" s="24" t="str">
        <f>VLOOKUP(G309,'Sheet 1 (2)'!$H$4:$AG$536,26,FALSE)</f>
        <v>NO</v>
      </c>
      <c r="AH309" s="24" t="s">
        <v>301</v>
      </c>
      <c r="AI309" s="24" t="s">
        <v>304</v>
      </c>
      <c r="AJ309" s="24" t="str">
        <f>VLOOKUP(G309,'Sheet 1 (2)'!$H$4:$AH$536,27,FALSE)</f>
        <v/>
      </c>
      <c r="AK309" s="24" t="str">
        <f t="shared" si="34"/>
        <v/>
      </c>
      <c r="AL309" s="27">
        <v>1</v>
      </c>
      <c r="AM309" s="27">
        <f t="shared" si="32"/>
        <v>0</v>
      </c>
    </row>
    <row r="310" spans="1:39" ht="15.75" customHeight="1">
      <c r="A310" s="24" t="s">
        <v>1441</v>
      </c>
      <c r="B310" s="24" t="s">
        <v>114</v>
      </c>
      <c r="C310" s="24" t="s">
        <v>1478</v>
      </c>
      <c r="D310" s="24" t="s">
        <v>120</v>
      </c>
      <c r="E310" s="24" t="s">
        <v>1479</v>
      </c>
      <c r="F310" s="24" t="s">
        <v>121</v>
      </c>
      <c r="G310" s="24" t="s">
        <v>1495</v>
      </c>
      <c r="H310" s="24" t="s">
        <v>1496</v>
      </c>
      <c r="I310" s="24" t="s">
        <v>329</v>
      </c>
      <c r="J310" s="24" t="s">
        <v>1119</v>
      </c>
      <c r="K310" s="24" t="s">
        <v>1497</v>
      </c>
      <c r="L310" s="24" t="s">
        <v>304</v>
      </c>
      <c r="M310" s="24" t="str">
        <f>VLOOKUP(G310,'Sheet 1 (2)'!$H$4:$M$536,6,FALSE)</f>
        <v/>
      </c>
      <c r="N310" s="24" t="str">
        <f t="shared" si="26"/>
        <v/>
      </c>
      <c r="O310" s="24"/>
      <c r="P310" s="24" t="s">
        <v>1483</v>
      </c>
      <c r="Q310" s="24" t="s">
        <v>304</v>
      </c>
      <c r="R310" s="24" t="str">
        <f>VLOOKUP(G310,'Sheet 1 (2)'!$H$4:$O$536,8,FALSE)</f>
        <v/>
      </c>
      <c r="S310" s="24" t="str">
        <f t="shared" si="28"/>
        <v/>
      </c>
      <c r="T310" s="24"/>
      <c r="U310" s="24" t="s">
        <v>304</v>
      </c>
      <c r="V310" s="24" t="str">
        <f>VLOOKUP(G310,'Sheet 1 (2)'!$H$4:$Q$536,10,FALSE)</f>
        <v/>
      </c>
      <c r="W310" s="24" t="str">
        <f t="shared" si="31"/>
        <v/>
      </c>
      <c r="X310" s="24"/>
      <c r="Y310" s="24" t="s">
        <v>304</v>
      </c>
      <c r="Z310" s="24" t="str">
        <f>VLOOKUP(G310,'Sheet 1 (2)'!$H$4:$S$536,12,FALSE)</f>
        <v/>
      </c>
      <c r="AA310" s="24" t="str">
        <f t="shared" si="35"/>
        <v/>
      </c>
      <c r="AB310" s="24" t="s">
        <v>304</v>
      </c>
      <c r="AC310" s="24" t="str">
        <f>VLOOKUP(G310,'Sheet 1 (2)'!$H$4:$AF$536,25,FALSE)</f>
        <v/>
      </c>
      <c r="AD310" s="24" t="s">
        <v>588</v>
      </c>
      <c r="AE310" s="24" t="str">
        <f t="shared" si="25"/>
        <v/>
      </c>
      <c r="AF310" s="24" t="s">
        <v>304</v>
      </c>
      <c r="AG310" s="24" t="str">
        <f>VLOOKUP(G310,'Sheet 1 (2)'!$H$4:$AG$536,26,FALSE)</f>
        <v>NO</v>
      </c>
      <c r="AH310" s="24" t="s">
        <v>301</v>
      </c>
      <c r="AI310" s="24" t="s">
        <v>304</v>
      </c>
      <c r="AJ310" s="24" t="str">
        <f>VLOOKUP(G310,'Sheet 1 (2)'!$H$4:$AH$536,27,FALSE)</f>
        <v/>
      </c>
      <c r="AK310" s="24" t="str">
        <f t="shared" si="34"/>
        <v/>
      </c>
      <c r="AL310" s="27">
        <v>1</v>
      </c>
      <c r="AM310" s="27">
        <f t="shared" si="32"/>
        <v>0</v>
      </c>
    </row>
    <row r="311" spans="1:39" ht="15.75" customHeight="1">
      <c r="A311" s="24" t="s">
        <v>1441</v>
      </c>
      <c r="B311" s="24" t="s">
        <v>114</v>
      </c>
      <c r="C311" s="24" t="s">
        <v>1478</v>
      </c>
      <c r="D311" s="24" t="s">
        <v>120</v>
      </c>
      <c r="E311" s="24" t="s">
        <v>1479</v>
      </c>
      <c r="F311" s="24" t="s">
        <v>121</v>
      </c>
      <c r="G311" s="24" t="s">
        <v>1498</v>
      </c>
      <c r="H311" s="24" t="s">
        <v>1499</v>
      </c>
      <c r="I311" s="24" t="s">
        <v>329</v>
      </c>
      <c r="J311" s="24" t="s">
        <v>1119</v>
      </c>
      <c r="K311" s="24" t="s">
        <v>1500</v>
      </c>
      <c r="L311" s="24" t="s">
        <v>304</v>
      </c>
      <c r="M311" s="24" t="str">
        <f>VLOOKUP(G311,'Sheet 1 (2)'!$H$4:$M$536,6,FALSE)</f>
        <v/>
      </c>
      <c r="N311" s="24" t="str">
        <f t="shared" si="26"/>
        <v/>
      </c>
      <c r="O311" s="24"/>
      <c r="P311" s="24" t="s">
        <v>1483</v>
      </c>
      <c r="Q311" s="24" t="s">
        <v>304</v>
      </c>
      <c r="R311" s="24" t="str">
        <f>VLOOKUP(G311,'Sheet 1 (2)'!$H$4:$O$536,8,FALSE)</f>
        <v/>
      </c>
      <c r="S311" s="24" t="str">
        <f t="shared" si="28"/>
        <v/>
      </c>
      <c r="T311" s="24"/>
      <c r="U311" s="24" t="s">
        <v>304</v>
      </c>
      <c r="V311" s="24" t="str">
        <f>VLOOKUP(G311,'Sheet 1 (2)'!$H$4:$Q$536,10,FALSE)</f>
        <v/>
      </c>
      <c r="W311" s="24" t="str">
        <f t="shared" si="31"/>
        <v/>
      </c>
      <c r="X311" s="24"/>
      <c r="Y311" s="24" t="s">
        <v>304</v>
      </c>
      <c r="Z311" s="24" t="str">
        <f>VLOOKUP(G311,'Sheet 1 (2)'!$H$4:$S$536,12,FALSE)</f>
        <v/>
      </c>
      <c r="AA311" s="24" t="str">
        <f t="shared" si="35"/>
        <v/>
      </c>
      <c r="AB311" s="24" t="s">
        <v>304</v>
      </c>
      <c r="AC311" s="24" t="str">
        <f>VLOOKUP(G311,'Sheet 1 (2)'!$H$4:$AF$536,25,FALSE)</f>
        <v/>
      </c>
      <c r="AD311" s="24" t="s">
        <v>588</v>
      </c>
      <c r="AE311" s="24" t="str">
        <f t="shared" si="25"/>
        <v/>
      </c>
      <c r="AF311" s="24" t="s">
        <v>304</v>
      </c>
      <c r="AG311" s="24" t="str">
        <f>VLOOKUP(G311,'Sheet 1 (2)'!$H$4:$AG$536,26,FALSE)</f>
        <v>NO</v>
      </c>
      <c r="AH311" s="24" t="s">
        <v>301</v>
      </c>
      <c r="AI311" s="24" t="s">
        <v>304</v>
      </c>
      <c r="AJ311" s="24" t="str">
        <f>VLOOKUP(G311,'Sheet 1 (2)'!$H$4:$AH$536,27,FALSE)</f>
        <v/>
      </c>
      <c r="AK311" s="24" t="str">
        <f t="shared" si="34"/>
        <v/>
      </c>
      <c r="AL311" s="27">
        <v>1</v>
      </c>
      <c r="AM311" s="27">
        <f t="shared" si="32"/>
        <v>0</v>
      </c>
    </row>
    <row r="312" spans="1:39" ht="15.75" customHeight="1">
      <c r="A312" s="24" t="s">
        <v>1441</v>
      </c>
      <c r="B312" s="24" t="s">
        <v>114</v>
      </c>
      <c r="C312" s="24" t="s">
        <v>1478</v>
      </c>
      <c r="D312" s="24" t="s">
        <v>120</v>
      </c>
      <c r="E312" s="24" t="s">
        <v>1479</v>
      </c>
      <c r="F312" s="24" t="s">
        <v>121</v>
      </c>
      <c r="G312" s="24" t="s">
        <v>1501</v>
      </c>
      <c r="H312" s="24" t="s">
        <v>1502</v>
      </c>
      <c r="I312" s="24" t="s">
        <v>329</v>
      </c>
      <c r="J312" s="24" t="s">
        <v>1119</v>
      </c>
      <c r="K312" s="24" t="s">
        <v>1503</v>
      </c>
      <c r="L312" s="24" t="s">
        <v>304</v>
      </c>
      <c r="M312" s="24" t="str">
        <f>VLOOKUP(G312,'Sheet 1 (2)'!$H$4:$M$536,6,FALSE)</f>
        <v/>
      </c>
      <c r="N312" s="24" t="str">
        <f t="shared" si="26"/>
        <v/>
      </c>
      <c r="O312" s="24"/>
      <c r="P312" s="24" t="s">
        <v>1483</v>
      </c>
      <c r="Q312" s="24" t="s">
        <v>304</v>
      </c>
      <c r="R312" s="24" t="str">
        <f>VLOOKUP(G312,'Sheet 1 (2)'!$H$4:$O$536,8,FALSE)</f>
        <v/>
      </c>
      <c r="S312" s="24" t="str">
        <f t="shared" si="28"/>
        <v/>
      </c>
      <c r="T312" s="24"/>
      <c r="U312" s="24" t="s">
        <v>304</v>
      </c>
      <c r="V312" s="24" t="str">
        <f>VLOOKUP(G312,'Sheet 1 (2)'!$H$4:$Q$536,10,FALSE)</f>
        <v/>
      </c>
      <c r="W312" s="24" t="str">
        <f t="shared" si="31"/>
        <v/>
      </c>
      <c r="X312" s="24"/>
      <c r="Y312" s="24" t="s">
        <v>304</v>
      </c>
      <c r="Z312" s="24" t="str">
        <f>VLOOKUP(G312,'Sheet 1 (2)'!$H$4:$S$536,12,FALSE)</f>
        <v/>
      </c>
      <c r="AA312" s="24" t="str">
        <f t="shared" si="35"/>
        <v/>
      </c>
      <c r="AB312" s="24" t="s">
        <v>304</v>
      </c>
      <c r="AC312" s="24" t="str">
        <f>VLOOKUP(G312,'Sheet 1 (2)'!$H$4:$AF$536,25,FALSE)</f>
        <v/>
      </c>
      <c r="AD312" s="24" t="s">
        <v>588</v>
      </c>
      <c r="AE312" s="24" t="str">
        <f t="shared" si="25"/>
        <v/>
      </c>
      <c r="AF312" s="24" t="s">
        <v>304</v>
      </c>
      <c r="AG312" s="24" t="str">
        <f>VLOOKUP(G312,'Sheet 1 (2)'!$H$4:$AG$536,26,FALSE)</f>
        <v>NO</v>
      </c>
      <c r="AH312" s="24" t="s">
        <v>301</v>
      </c>
      <c r="AI312" s="24" t="s">
        <v>304</v>
      </c>
      <c r="AJ312" s="24" t="str">
        <f>VLOOKUP(G312,'Sheet 1 (2)'!$H$4:$AH$536,27,FALSE)</f>
        <v/>
      </c>
      <c r="AK312" s="24" t="str">
        <f t="shared" si="34"/>
        <v/>
      </c>
      <c r="AL312" s="27">
        <v>1</v>
      </c>
      <c r="AM312" s="27">
        <f t="shared" si="32"/>
        <v>0</v>
      </c>
    </row>
    <row r="313" spans="1:39" ht="15.75" customHeight="1">
      <c r="A313" s="24" t="s">
        <v>1441</v>
      </c>
      <c r="B313" s="24" t="s">
        <v>114</v>
      </c>
      <c r="C313" s="24" t="s">
        <v>1478</v>
      </c>
      <c r="D313" s="24" t="s">
        <v>120</v>
      </c>
      <c r="E313" s="24" t="s">
        <v>1479</v>
      </c>
      <c r="F313" s="24" t="s">
        <v>121</v>
      </c>
      <c r="G313" s="24" t="s">
        <v>1504</v>
      </c>
      <c r="H313" s="24" t="s">
        <v>1505</v>
      </c>
      <c r="I313" s="24" t="s">
        <v>329</v>
      </c>
      <c r="J313" s="24" t="s">
        <v>1119</v>
      </c>
      <c r="K313" s="24" t="s">
        <v>1506</v>
      </c>
      <c r="L313" s="24" t="s">
        <v>304</v>
      </c>
      <c r="M313" s="24" t="str">
        <f>VLOOKUP(G313,'Sheet 1 (2)'!$H$4:$M$536,6,FALSE)</f>
        <v/>
      </c>
      <c r="N313" s="24" t="str">
        <f t="shared" si="26"/>
        <v/>
      </c>
      <c r="O313" s="24"/>
      <c r="P313" s="24" t="s">
        <v>1483</v>
      </c>
      <c r="Q313" s="24" t="s">
        <v>304</v>
      </c>
      <c r="R313" s="24" t="str">
        <f>VLOOKUP(G313,'Sheet 1 (2)'!$H$4:$O$536,8,FALSE)</f>
        <v/>
      </c>
      <c r="S313" s="24" t="str">
        <f t="shared" si="28"/>
        <v/>
      </c>
      <c r="T313" s="24"/>
      <c r="U313" s="24" t="s">
        <v>304</v>
      </c>
      <c r="V313" s="24" t="str">
        <f>VLOOKUP(G313,'Sheet 1 (2)'!$H$4:$Q$536,10,FALSE)</f>
        <v/>
      </c>
      <c r="W313" s="24" t="str">
        <f t="shared" si="31"/>
        <v/>
      </c>
      <c r="X313" s="24"/>
      <c r="Y313" s="24" t="s">
        <v>304</v>
      </c>
      <c r="Z313" s="24" t="str">
        <f>VLOOKUP(G313,'Sheet 1 (2)'!$H$4:$S$536,12,FALSE)</f>
        <v/>
      </c>
      <c r="AA313" s="24" t="str">
        <f t="shared" si="35"/>
        <v/>
      </c>
      <c r="AB313" s="24" t="s">
        <v>304</v>
      </c>
      <c r="AC313" s="24" t="str">
        <f>VLOOKUP(G313,'Sheet 1 (2)'!$H$4:$AF$536,25,FALSE)</f>
        <v/>
      </c>
      <c r="AD313" s="24" t="s">
        <v>588</v>
      </c>
      <c r="AE313" s="24" t="str">
        <f t="shared" si="25"/>
        <v/>
      </c>
      <c r="AF313" s="24" t="s">
        <v>304</v>
      </c>
      <c r="AG313" s="24" t="str">
        <f>VLOOKUP(G313,'Sheet 1 (2)'!$H$4:$AG$536,26,FALSE)</f>
        <v>NO</v>
      </c>
      <c r="AH313" s="24" t="s">
        <v>301</v>
      </c>
      <c r="AI313" s="24" t="s">
        <v>304</v>
      </c>
      <c r="AJ313" s="24" t="str">
        <f>VLOOKUP(G313,'Sheet 1 (2)'!$H$4:$AH$536,27,FALSE)</f>
        <v/>
      </c>
      <c r="AK313" s="24" t="str">
        <f t="shared" si="34"/>
        <v/>
      </c>
      <c r="AL313" s="27">
        <v>1</v>
      </c>
      <c r="AM313" s="27">
        <f t="shared" si="32"/>
        <v>0</v>
      </c>
    </row>
    <row r="314" spans="1:39" ht="15.75" customHeight="1">
      <c r="A314" s="24" t="s">
        <v>1441</v>
      </c>
      <c r="B314" s="24" t="s">
        <v>114</v>
      </c>
      <c r="C314" s="24" t="s">
        <v>1478</v>
      </c>
      <c r="D314" s="24" t="s">
        <v>120</v>
      </c>
      <c r="E314" s="24" t="s">
        <v>1479</v>
      </c>
      <c r="F314" s="24" t="s">
        <v>121</v>
      </c>
      <c r="G314" s="24" t="s">
        <v>1507</v>
      </c>
      <c r="H314" s="24" t="s">
        <v>1508</v>
      </c>
      <c r="I314" s="24" t="s">
        <v>329</v>
      </c>
      <c r="J314" s="24" t="s">
        <v>1119</v>
      </c>
      <c r="K314" s="24" t="s">
        <v>1509</v>
      </c>
      <c r="L314" s="24" t="s">
        <v>304</v>
      </c>
      <c r="M314" s="24" t="str">
        <f>VLOOKUP(G314,'Sheet 1 (2)'!$H$4:$M$536,6,FALSE)</f>
        <v/>
      </c>
      <c r="N314" s="24" t="str">
        <f t="shared" si="26"/>
        <v/>
      </c>
      <c r="O314" s="24"/>
      <c r="P314" s="24" t="s">
        <v>1483</v>
      </c>
      <c r="Q314" s="24" t="s">
        <v>304</v>
      </c>
      <c r="R314" s="24" t="str">
        <f>VLOOKUP(G314,'Sheet 1 (2)'!$H$4:$O$536,8,FALSE)</f>
        <v/>
      </c>
      <c r="S314" s="24" t="str">
        <f t="shared" si="28"/>
        <v/>
      </c>
      <c r="T314" s="24"/>
      <c r="U314" s="24" t="s">
        <v>304</v>
      </c>
      <c r="V314" s="24" t="str">
        <f>VLOOKUP(G314,'Sheet 1 (2)'!$H$4:$Q$536,10,FALSE)</f>
        <v/>
      </c>
      <c r="W314" s="24" t="str">
        <f t="shared" si="31"/>
        <v/>
      </c>
      <c r="X314" s="24"/>
      <c r="Y314" s="24" t="s">
        <v>304</v>
      </c>
      <c r="Z314" s="24" t="str">
        <f>VLOOKUP(G314,'Sheet 1 (2)'!$H$4:$S$536,12,FALSE)</f>
        <v/>
      </c>
      <c r="AA314" s="24" t="str">
        <f t="shared" si="35"/>
        <v/>
      </c>
      <c r="AB314" s="24" t="s">
        <v>304</v>
      </c>
      <c r="AC314" s="24" t="str">
        <f>VLOOKUP(G314,'Sheet 1 (2)'!$H$4:$AF$536,25,FALSE)</f>
        <v/>
      </c>
      <c r="AD314" s="24" t="s">
        <v>588</v>
      </c>
      <c r="AE314" s="24" t="str">
        <f t="shared" si="25"/>
        <v/>
      </c>
      <c r="AF314" s="24" t="s">
        <v>304</v>
      </c>
      <c r="AG314" s="24" t="str">
        <f>VLOOKUP(G314,'Sheet 1 (2)'!$H$4:$AG$536,26,FALSE)</f>
        <v>NO</v>
      </c>
      <c r="AH314" s="24" t="s">
        <v>301</v>
      </c>
      <c r="AI314" s="24" t="s">
        <v>304</v>
      </c>
      <c r="AJ314" s="24" t="str">
        <f>VLOOKUP(G314,'Sheet 1 (2)'!$H$4:$AH$536,27,FALSE)</f>
        <v/>
      </c>
      <c r="AK314" s="24" t="str">
        <f t="shared" si="34"/>
        <v/>
      </c>
      <c r="AL314" s="27">
        <v>1</v>
      </c>
      <c r="AM314" s="27">
        <f t="shared" si="32"/>
        <v>0</v>
      </c>
    </row>
    <row r="315" spans="1:39" ht="15.75" customHeight="1">
      <c r="A315" s="24" t="s">
        <v>1441</v>
      </c>
      <c r="B315" s="24" t="s">
        <v>114</v>
      </c>
      <c r="C315" s="24" t="s">
        <v>1478</v>
      </c>
      <c r="D315" s="24" t="s">
        <v>120</v>
      </c>
      <c r="E315" s="24" t="s">
        <v>1479</v>
      </c>
      <c r="F315" s="24" t="s">
        <v>121</v>
      </c>
      <c r="G315" s="24" t="s">
        <v>1510</v>
      </c>
      <c r="H315" s="24" t="s">
        <v>1511</v>
      </c>
      <c r="I315" s="24" t="s">
        <v>329</v>
      </c>
      <c r="J315" s="24" t="s">
        <v>1119</v>
      </c>
      <c r="K315" s="24" t="s">
        <v>1512</v>
      </c>
      <c r="L315" s="24" t="s">
        <v>304</v>
      </c>
      <c r="M315" s="24" t="str">
        <f>VLOOKUP(G315,'Sheet 1 (2)'!$H$4:$M$536,6,FALSE)</f>
        <v/>
      </c>
      <c r="N315" s="24" t="str">
        <f t="shared" si="26"/>
        <v/>
      </c>
      <c r="O315" s="24"/>
      <c r="P315" s="24" t="s">
        <v>1483</v>
      </c>
      <c r="Q315" s="24" t="s">
        <v>304</v>
      </c>
      <c r="R315" s="24" t="str">
        <f>VLOOKUP(G315,'Sheet 1 (2)'!$H$4:$O$536,8,FALSE)</f>
        <v/>
      </c>
      <c r="S315" s="24" t="str">
        <f t="shared" si="28"/>
        <v/>
      </c>
      <c r="T315" s="24"/>
      <c r="U315" s="24" t="s">
        <v>304</v>
      </c>
      <c r="V315" s="24" t="str">
        <f>VLOOKUP(G315,'Sheet 1 (2)'!$H$4:$Q$536,10,FALSE)</f>
        <v/>
      </c>
      <c r="W315" s="24" t="str">
        <f t="shared" si="31"/>
        <v/>
      </c>
      <c r="X315" s="24"/>
      <c r="Y315" s="24" t="s">
        <v>304</v>
      </c>
      <c r="Z315" s="24" t="str">
        <f>VLOOKUP(G315,'Sheet 1 (2)'!$H$4:$S$536,12,FALSE)</f>
        <v/>
      </c>
      <c r="AA315" s="24" t="str">
        <f t="shared" si="35"/>
        <v/>
      </c>
      <c r="AB315" s="24" t="s">
        <v>304</v>
      </c>
      <c r="AC315" s="24" t="str">
        <f>VLOOKUP(G315,'Sheet 1 (2)'!$H$4:$AF$536,25,FALSE)</f>
        <v/>
      </c>
      <c r="AD315" s="24" t="s">
        <v>588</v>
      </c>
      <c r="AE315" s="24" t="str">
        <f t="shared" si="25"/>
        <v/>
      </c>
      <c r="AF315" s="24" t="s">
        <v>304</v>
      </c>
      <c r="AG315" s="24" t="str">
        <f>VLOOKUP(G315,'Sheet 1 (2)'!$H$4:$AG$536,26,FALSE)</f>
        <v>NO</v>
      </c>
      <c r="AH315" s="24" t="s">
        <v>301</v>
      </c>
      <c r="AI315" s="24" t="s">
        <v>304</v>
      </c>
      <c r="AJ315" s="24" t="str">
        <f>VLOOKUP(G315,'Sheet 1 (2)'!$H$4:$AH$536,27,FALSE)</f>
        <v/>
      </c>
      <c r="AK315" s="24" t="str">
        <f t="shared" si="34"/>
        <v/>
      </c>
      <c r="AL315" s="27">
        <v>1</v>
      </c>
      <c r="AM315" s="27">
        <f t="shared" si="32"/>
        <v>0</v>
      </c>
    </row>
    <row r="316" spans="1:39" ht="15.75" customHeight="1">
      <c r="A316" s="24" t="s">
        <v>1441</v>
      </c>
      <c r="B316" s="24" t="s">
        <v>114</v>
      </c>
      <c r="C316" s="24" t="s">
        <v>1478</v>
      </c>
      <c r="D316" s="24" t="s">
        <v>120</v>
      </c>
      <c r="E316" s="24" t="s">
        <v>1479</v>
      </c>
      <c r="F316" s="24" t="s">
        <v>121</v>
      </c>
      <c r="G316" s="24" t="s">
        <v>1513</v>
      </c>
      <c r="H316" s="24" t="s">
        <v>1514</v>
      </c>
      <c r="I316" s="24" t="s">
        <v>329</v>
      </c>
      <c r="J316" s="24" t="s">
        <v>1119</v>
      </c>
      <c r="K316" s="24" t="s">
        <v>1515</v>
      </c>
      <c r="L316" s="24" t="s">
        <v>304</v>
      </c>
      <c r="M316" s="24" t="str">
        <f>VLOOKUP(G316,'Sheet 1 (2)'!$H$4:$M$536,6,FALSE)</f>
        <v/>
      </c>
      <c r="N316" s="24" t="str">
        <f t="shared" si="26"/>
        <v/>
      </c>
      <c r="O316" s="24"/>
      <c r="P316" s="24"/>
      <c r="Q316" s="24" t="s">
        <v>304</v>
      </c>
      <c r="R316" s="24" t="str">
        <f>VLOOKUP(G316,'Sheet 1 (2)'!$H$4:$O$536,8,FALSE)</f>
        <v/>
      </c>
      <c r="S316" s="24" t="str">
        <f t="shared" si="28"/>
        <v/>
      </c>
      <c r="T316" s="24"/>
      <c r="U316" s="24" t="s">
        <v>304</v>
      </c>
      <c r="V316" s="24" t="str">
        <f>VLOOKUP(G316,'Sheet 1 (2)'!$H$4:$Q$536,10,FALSE)</f>
        <v/>
      </c>
      <c r="W316" s="24" t="str">
        <f t="shared" si="31"/>
        <v/>
      </c>
      <c r="X316" s="24"/>
      <c r="Y316" s="24" t="s">
        <v>304</v>
      </c>
      <c r="Z316" s="24" t="str">
        <f>VLOOKUP(G316,'Sheet 1 (2)'!$H$4:$S$536,12,FALSE)</f>
        <v/>
      </c>
      <c r="AA316" s="24" t="str">
        <f t="shared" si="35"/>
        <v/>
      </c>
      <c r="AB316" s="24" t="s">
        <v>304</v>
      </c>
      <c r="AC316" s="24" t="str">
        <f>VLOOKUP(G316,'Sheet 1 (2)'!$H$4:$AF$536,25,FALSE)</f>
        <v/>
      </c>
      <c r="AD316" s="24" t="s">
        <v>588</v>
      </c>
      <c r="AE316" s="24" t="str">
        <f t="shared" si="25"/>
        <v/>
      </c>
      <c r="AF316" s="24" t="s">
        <v>304</v>
      </c>
      <c r="AG316" s="24" t="str">
        <f>VLOOKUP(G316,'Sheet 1 (2)'!$H$4:$AG$536,26,FALSE)</f>
        <v>NO</v>
      </c>
      <c r="AH316" s="24" t="s">
        <v>301</v>
      </c>
      <c r="AI316" s="24" t="s">
        <v>304</v>
      </c>
      <c r="AJ316" s="24" t="str">
        <f>VLOOKUP(G316,'Sheet 1 (2)'!$H$4:$AH$536,27,FALSE)</f>
        <v/>
      </c>
      <c r="AK316" s="24" t="str">
        <f t="shared" si="34"/>
        <v/>
      </c>
      <c r="AL316" s="27">
        <v>1</v>
      </c>
      <c r="AM316" s="27">
        <f t="shared" si="32"/>
        <v>0</v>
      </c>
    </row>
    <row r="317" spans="1:39" ht="15.75" customHeight="1">
      <c r="A317" s="24" t="s">
        <v>1441</v>
      </c>
      <c r="B317" s="24" t="s">
        <v>114</v>
      </c>
      <c r="C317" s="24" t="s">
        <v>1478</v>
      </c>
      <c r="D317" s="24" t="s">
        <v>120</v>
      </c>
      <c r="E317" s="24" t="s">
        <v>1479</v>
      </c>
      <c r="F317" s="24" t="s">
        <v>121</v>
      </c>
      <c r="G317" s="24" t="s">
        <v>1516</v>
      </c>
      <c r="H317" s="24" t="s">
        <v>1517</v>
      </c>
      <c r="I317" s="24" t="s">
        <v>329</v>
      </c>
      <c r="J317" s="24" t="s">
        <v>1119</v>
      </c>
      <c r="K317" s="24" t="s">
        <v>1518</v>
      </c>
      <c r="L317" s="24" t="s">
        <v>304</v>
      </c>
      <c r="M317" s="24" t="str">
        <f>VLOOKUP(G317,'Sheet 1 (2)'!$H$4:$M$536,6,FALSE)</f>
        <v/>
      </c>
      <c r="N317" s="24" t="str">
        <f t="shared" si="26"/>
        <v/>
      </c>
      <c r="O317" s="24"/>
      <c r="P317" s="24"/>
      <c r="Q317" s="24" t="s">
        <v>304</v>
      </c>
      <c r="R317" s="24" t="str">
        <f>VLOOKUP(G317,'Sheet 1 (2)'!$H$4:$O$536,8,FALSE)</f>
        <v/>
      </c>
      <c r="S317" s="24" t="str">
        <f t="shared" si="28"/>
        <v/>
      </c>
      <c r="T317" s="24"/>
      <c r="U317" s="24" t="s">
        <v>304</v>
      </c>
      <c r="V317" s="24" t="str">
        <f>VLOOKUP(G317,'Sheet 1 (2)'!$H$4:$Q$536,10,FALSE)</f>
        <v/>
      </c>
      <c r="W317" s="24" t="str">
        <f t="shared" si="31"/>
        <v/>
      </c>
      <c r="X317" s="24"/>
      <c r="Y317" s="24" t="s">
        <v>304</v>
      </c>
      <c r="Z317" s="24" t="str">
        <f>VLOOKUP(G317,'Sheet 1 (2)'!$H$4:$S$536,12,FALSE)</f>
        <v/>
      </c>
      <c r="AA317" s="24" t="str">
        <f t="shared" si="35"/>
        <v/>
      </c>
      <c r="AB317" s="24" t="s">
        <v>304</v>
      </c>
      <c r="AC317" s="24" t="str">
        <f>VLOOKUP(G317,'Sheet 1 (2)'!$H$4:$AF$536,25,FALSE)</f>
        <v/>
      </c>
      <c r="AD317" s="24" t="s">
        <v>588</v>
      </c>
      <c r="AE317" s="24" t="str">
        <f t="shared" si="25"/>
        <v/>
      </c>
      <c r="AF317" s="24" t="s">
        <v>304</v>
      </c>
      <c r="AG317" s="24" t="str">
        <f>VLOOKUP(G317,'Sheet 1 (2)'!$H$4:$AG$536,26,FALSE)</f>
        <v>NO</v>
      </c>
      <c r="AH317" s="24" t="s">
        <v>301</v>
      </c>
      <c r="AI317" s="24" t="s">
        <v>304</v>
      </c>
      <c r="AJ317" s="24" t="str">
        <f>VLOOKUP(G317,'Sheet 1 (2)'!$H$4:$AH$536,27,FALSE)</f>
        <v/>
      </c>
      <c r="AK317" s="24" t="str">
        <f t="shared" si="34"/>
        <v/>
      </c>
      <c r="AL317" s="27">
        <v>1</v>
      </c>
      <c r="AM317" s="27">
        <f t="shared" si="32"/>
        <v>0</v>
      </c>
    </row>
    <row r="318" spans="1:39" ht="15.75" customHeight="1">
      <c r="A318" s="24" t="s">
        <v>1441</v>
      </c>
      <c r="B318" s="24" t="s">
        <v>114</v>
      </c>
      <c r="C318" s="24" t="s">
        <v>1478</v>
      </c>
      <c r="D318" s="24" t="s">
        <v>120</v>
      </c>
      <c r="E318" s="24" t="s">
        <v>1479</v>
      </c>
      <c r="F318" s="24" t="s">
        <v>121</v>
      </c>
      <c r="G318" s="24" t="s">
        <v>1519</v>
      </c>
      <c r="H318" s="24" t="s">
        <v>1520</v>
      </c>
      <c r="I318" s="24" t="s">
        <v>329</v>
      </c>
      <c r="J318" s="24" t="s">
        <v>1119</v>
      </c>
      <c r="K318" s="24" t="s">
        <v>1521</v>
      </c>
      <c r="L318" s="24" t="s">
        <v>304</v>
      </c>
      <c r="M318" s="24" t="str">
        <f>VLOOKUP(G318,'Sheet 1 (2)'!$H$4:$M$536,6,FALSE)</f>
        <v/>
      </c>
      <c r="N318" s="24" t="str">
        <f t="shared" si="26"/>
        <v/>
      </c>
      <c r="O318" s="24"/>
      <c r="P318" s="24" t="s">
        <v>1483</v>
      </c>
      <c r="Q318" s="24" t="s">
        <v>304</v>
      </c>
      <c r="R318" s="24" t="str">
        <f>VLOOKUP(G318,'Sheet 1 (2)'!$H$4:$O$536,8,FALSE)</f>
        <v/>
      </c>
      <c r="S318" s="24" t="str">
        <f t="shared" si="28"/>
        <v/>
      </c>
      <c r="T318" s="24"/>
      <c r="U318" s="24" t="s">
        <v>304</v>
      </c>
      <c r="V318" s="24" t="str">
        <f>VLOOKUP(G318,'Sheet 1 (2)'!$H$4:$Q$536,10,FALSE)</f>
        <v/>
      </c>
      <c r="W318" s="24" t="str">
        <f t="shared" si="31"/>
        <v/>
      </c>
      <c r="X318" s="24"/>
      <c r="Y318" s="24" t="s">
        <v>304</v>
      </c>
      <c r="Z318" s="24" t="str">
        <f>VLOOKUP(G318,'Sheet 1 (2)'!$H$4:$S$536,12,FALSE)</f>
        <v/>
      </c>
      <c r="AA318" s="24" t="str">
        <f t="shared" si="35"/>
        <v/>
      </c>
      <c r="AB318" s="24" t="s">
        <v>304</v>
      </c>
      <c r="AC318" s="24" t="str">
        <f>VLOOKUP(G318,'Sheet 1 (2)'!$H$4:$AF$536,25,FALSE)</f>
        <v/>
      </c>
      <c r="AD318" s="24" t="s">
        <v>1522</v>
      </c>
      <c r="AE318" s="24" t="str">
        <f t="shared" si="25"/>
        <v/>
      </c>
      <c r="AF318" s="24" t="s">
        <v>304</v>
      </c>
      <c r="AG318" s="24" t="str">
        <f>VLOOKUP(G318,'Sheet 1 (2)'!$H$4:$AG$536,26,FALSE)</f>
        <v>NO</v>
      </c>
      <c r="AH318" s="24" t="s">
        <v>301</v>
      </c>
      <c r="AI318" s="24" t="s">
        <v>304</v>
      </c>
      <c r="AJ318" s="24" t="str">
        <f>VLOOKUP(G318,'Sheet 1 (2)'!$H$4:$AH$536,27,FALSE)</f>
        <v/>
      </c>
      <c r="AK318" s="24" t="str">
        <f t="shared" si="34"/>
        <v/>
      </c>
      <c r="AL318" s="27">
        <v>1</v>
      </c>
      <c r="AM318" s="27">
        <f t="shared" si="32"/>
        <v>0</v>
      </c>
    </row>
    <row r="319" spans="1:39" ht="15.75" customHeight="1">
      <c r="A319" s="24" t="s">
        <v>1441</v>
      </c>
      <c r="B319" s="24" t="s">
        <v>114</v>
      </c>
      <c r="C319" s="24" t="s">
        <v>1478</v>
      </c>
      <c r="D319" s="24" t="s">
        <v>120</v>
      </c>
      <c r="E319" s="24" t="s">
        <v>1479</v>
      </c>
      <c r="F319" s="24" t="s">
        <v>121</v>
      </c>
      <c r="G319" s="24" t="s">
        <v>1523</v>
      </c>
      <c r="H319" s="24" t="s">
        <v>1524</v>
      </c>
      <c r="I319" s="24" t="s">
        <v>329</v>
      </c>
      <c r="J319" s="24" t="s">
        <v>1119</v>
      </c>
      <c r="K319" s="24" t="s">
        <v>1525</v>
      </c>
      <c r="L319" s="24" t="s">
        <v>304</v>
      </c>
      <c r="M319" s="24" t="str">
        <f>VLOOKUP(G319,'Sheet 1 (2)'!$H$4:$M$536,6,FALSE)</f>
        <v/>
      </c>
      <c r="N319" s="24" t="str">
        <f t="shared" si="26"/>
        <v/>
      </c>
      <c r="O319" s="24"/>
      <c r="P319" s="24" t="s">
        <v>1483</v>
      </c>
      <c r="Q319" s="24" t="s">
        <v>304</v>
      </c>
      <c r="R319" s="24" t="str">
        <f>VLOOKUP(G319,'Sheet 1 (2)'!$H$4:$O$536,8,FALSE)</f>
        <v/>
      </c>
      <c r="S319" s="24" t="str">
        <f t="shared" si="28"/>
        <v/>
      </c>
      <c r="T319" s="24"/>
      <c r="U319" s="24" t="s">
        <v>304</v>
      </c>
      <c r="V319" s="24" t="str">
        <f>VLOOKUP(G319,'Sheet 1 (2)'!$H$4:$Q$536,10,FALSE)</f>
        <v/>
      </c>
      <c r="W319" s="24" t="str">
        <f t="shared" si="31"/>
        <v/>
      </c>
      <c r="X319" s="24"/>
      <c r="Y319" s="24" t="s">
        <v>304</v>
      </c>
      <c r="Z319" s="24" t="str">
        <f>VLOOKUP(G319,'Sheet 1 (2)'!$H$4:$S$536,12,FALSE)</f>
        <v/>
      </c>
      <c r="AA319" s="24" t="str">
        <f t="shared" si="35"/>
        <v/>
      </c>
      <c r="AB319" s="24" t="s">
        <v>304</v>
      </c>
      <c r="AC319" s="24" t="str">
        <f>VLOOKUP(G319,'Sheet 1 (2)'!$H$4:$AF$536,25,FALSE)</f>
        <v/>
      </c>
      <c r="AD319" s="24" t="s">
        <v>588</v>
      </c>
      <c r="AE319" s="24" t="str">
        <f t="shared" si="25"/>
        <v/>
      </c>
      <c r="AF319" s="24" t="s">
        <v>304</v>
      </c>
      <c r="AG319" s="24" t="str">
        <f>VLOOKUP(G319,'Sheet 1 (2)'!$H$4:$AG$536,26,FALSE)</f>
        <v>NO</v>
      </c>
      <c r="AH319" s="24" t="s">
        <v>301</v>
      </c>
      <c r="AI319" s="24" t="s">
        <v>304</v>
      </c>
      <c r="AJ319" s="24" t="str">
        <f>VLOOKUP(G319,'Sheet 1 (2)'!$H$4:$AH$536,27,FALSE)</f>
        <v/>
      </c>
      <c r="AK319" s="24" t="str">
        <f t="shared" si="34"/>
        <v/>
      </c>
      <c r="AL319" s="27">
        <v>1</v>
      </c>
      <c r="AM319" s="27">
        <f t="shared" si="32"/>
        <v>0</v>
      </c>
    </row>
    <row r="320" spans="1:39" ht="15.75" customHeight="1">
      <c r="A320" s="24" t="s">
        <v>1441</v>
      </c>
      <c r="B320" s="24" t="s">
        <v>114</v>
      </c>
      <c r="C320" s="24" t="s">
        <v>1526</v>
      </c>
      <c r="D320" s="24" t="s">
        <v>122</v>
      </c>
      <c r="E320" s="24" t="s">
        <v>1527</v>
      </c>
      <c r="F320" s="24" t="s">
        <v>123</v>
      </c>
      <c r="G320" s="24" t="s">
        <v>1528</v>
      </c>
      <c r="H320" s="24" t="s">
        <v>1529</v>
      </c>
      <c r="I320" s="24" t="s">
        <v>329</v>
      </c>
      <c r="J320" s="24" t="s">
        <v>1530</v>
      </c>
      <c r="K320" s="24" t="s">
        <v>1531</v>
      </c>
      <c r="L320" s="24" t="s">
        <v>304</v>
      </c>
      <c r="M320" s="24" t="str">
        <f>VLOOKUP(G320,'Sheet 1 (2)'!$H$4:$M$536,6,FALSE)</f>
        <v/>
      </c>
      <c r="N320" s="24" t="str">
        <f t="shared" si="26"/>
        <v/>
      </c>
      <c r="O320" s="24"/>
      <c r="P320" s="24" t="s">
        <v>498</v>
      </c>
      <c r="Q320" s="24" t="s">
        <v>304</v>
      </c>
      <c r="R320" s="24" t="str">
        <f>VLOOKUP(G320,'Sheet 1 (2)'!$H$4:$O$536,8,FALSE)</f>
        <v/>
      </c>
      <c r="S320" s="24" t="str">
        <f t="shared" si="28"/>
        <v/>
      </c>
      <c r="T320" s="24" t="s">
        <v>1532</v>
      </c>
      <c r="U320" s="24" t="s">
        <v>304</v>
      </c>
      <c r="V320" s="24" t="str">
        <f>VLOOKUP(G320,'Sheet 1 (2)'!$H$4:$Q$536,10,FALSE)</f>
        <v/>
      </c>
      <c r="W320" s="24" t="str">
        <f t="shared" si="31"/>
        <v/>
      </c>
      <c r="X320" s="24" t="s">
        <v>1528</v>
      </c>
      <c r="Y320" s="24" t="s">
        <v>304</v>
      </c>
      <c r="Z320" s="24" t="str">
        <f>VLOOKUP(G320,'Sheet 1 (2)'!$H$4:$S$536,12,FALSE)</f>
        <v/>
      </c>
      <c r="AA320" s="24" t="str">
        <f t="shared" si="35"/>
        <v/>
      </c>
      <c r="AB320" s="24" t="s">
        <v>304</v>
      </c>
      <c r="AC320" s="24" t="str">
        <f>VLOOKUP(G320,'Sheet 1 (2)'!$H$4:$AF$536,25,FALSE)</f>
        <v/>
      </c>
      <c r="AD320" s="24" t="s">
        <v>334</v>
      </c>
      <c r="AE320" s="24" t="str">
        <f t="shared" si="25"/>
        <v/>
      </c>
      <c r="AF320" s="24" t="s">
        <v>304</v>
      </c>
      <c r="AG320" s="24" t="str">
        <f>VLOOKUP(G320,'Sheet 1 (2)'!$H$4:$AG$536,26,FALSE)</f>
        <v>NO</v>
      </c>
      <c r="AH320" s="24" t="s">
        <v>301</v>
      </c>
      <c r="AI320" s="24" t="s">
        <v>304</v>
      </c>
      <c r="AJ320" s="24" t="str">
        <f>VLOOKUP(G320,'Sheet 1 (2)'!$H$4:$AH$536,27,FALSE)</f>
        <v>Nos enviarán el código HIS y el porcentaje de crecimiento para el próximo año.</v>
      </c>
      <c r="AK320" s="24" t="str">
        <f t="shared" si="34"/>
        <v>Nos enviarán el código HIS y el porcentaje de crecimiento para el próximo año.</v>
      </c>
      <c r="AL320" s="27">
        <v>1</v>
      </c>
      <c r="AM320" s="27">
        <f t="shared" si="32"/>
        <v>0</v>
      </c>
    </row>
    <row r="321" spans="1:39" ht="15.75" customHeight="1">
      <c r="A321" s="24" t="s">
        <v>1441</v>
      </c>
      <c r="B321" s="24" t="s">
        <v>114</v>
      </c>
      <c r="C321" s="24" t="s">
        <v>1533</v>
      </c>
      <c r="D321" s="24" t="s">
        <v>124</v>
      </c>
      <c r="E321" s="24" t="s">
        <v>1534</v>
      </c>
      <c r="F321" s="24" t="s">
        <v>125</v>
      </c>
      <c r="G321" s="24" t="s">
        <v>1535</v>
      </c>
      <c r="H321" s="24" t="s">
        <v>1536</v>
      </c>
      <c r="I321" s="24" t="s">
        <v>329</v>
      </c>
      <c r="J321" s="24" t="s">
        <v>1234</v>
      </c>
      <c r="K321" s="24" t="s">
        <v>1537</v>
      </c>
      <c r="L321" s="24" t="s">
        <v>304</v>
      </c>
      <c r="M321" s="24" t="str">
        <f>VLOOKUP(G321,'Sheet 1 (2)'!$H$4:$M$536,6,FALSE)</f>
        <v/>
      </c>
      <c r="N321" s="24" t="str">
        <f t="shared" si="26"/>
        <v/>
      </c>
      <c r="O321" s="24"/>
      <c r="P321" s="24" t="s">
        <v>498</v>
      </c>
      <c r="Q321" s="24" t="s">
        <v>304</v>
      </c>
      <c r="R321" s="24" t="str">
        <f>VLOOKUP(G321,'Sheet 1 (2)'!$H$4:$O$536,8,FALSE)</f>
        <v/>
      </c>
      <c r="S321" s="24" t="str">
        <f t="shared" si="28"/>
        <v/>
      </c>
      <c r="T321" s="24" t="s">
        <v>1538</v>
      </c>
      <c r="U321" s="24" t="s">
        <v>304</v>
      </c>
      <c r="V321" s="24" t="str">
        <f>VLOOKUP(G321,'Sheet 1 (2)'!$H$4:$Q$536,10,FALSE)</f>
        <v/>
      </c>
      <c r="W321" s="24" t="str">
        <f t="shared" si="31"/>
        <v/>
      </c>
      <c r="X321" s="24" t="s">
        <v>1539</v>
      </c>
      <c r="Y321" s="24" t="s">
        <v>304</v>
      </c>
      <c r="Z321" s="24" t="str">
        <f>VLOOKUP(G321,'Sheet 1 (2)'!$H$4:$S$536,12,FALSE)</f>
        <v/>
      </c>
      <c r="AA321" s="24" t="str">
        <f t="shared" si="35"/>
        <v/>
      </c>
      <c r="AB321" s="24" t="s">
        <v>304</v>
      </c>
      <c r="AC321" s="24" t="str">
        <f>VLOOKUP(G321,'Sheet 1 (2)'!$H$4:$AF$536,25,FALSE)</f>
        <v/>
      </c>
      <c r="AD321" s="24" t="s">
        <v>504</v>
      </c>
      <c r="AE321" s="24" t="str">
        <f t="shared" si="25"/>
        <v/>
      </c>
      <c r="AF321" s="24" t="s">
        <v>304</v>
      </c>
      <c r="AG321" s="24" t="str">
        <f>VLOOKUP(G321,'Sheet 1 (2)'!$H$4:$AG$536,26,FALSE)</f>
        <v>NO</v>
      </c>
      <c r="AH321" s="24" t="s">
        <v>301</v>
      </c>
      <c r="AI321" s="24" t="s">
        <v>304</v>
      </c>
      <c r="AJ321" s="24" t="str">
        <f>VLOOKUP(G321,'Sheet 1 (2)'!$H$4:$AH$536,27,FALSE)</f>
        <v>Consulta. Claridad en el criterio de programación</v>
      </c>
      <c r="AK321" s="24" t="str">
        <f t="shared" si="34"/>
        <v>Consulta. Claridad en el criterio de programación</v>
      </c>
      <c r="AL321" s="27">
        <v>1</v>
      </c>
      <c r="AM321" s="27">
        <f t="shared" si="32"/>
        <v>0</v>
      </c>
    </row>
    <row r="322" spans="1:39" ht="15.75" customHeight="1">
      <c r="A322" s="24" t="s">
        <v>1441</v>
      </c>
      <c r="B322" s="24" t="s">
        <v>114</v>
      </c>
      <c r="C322" s="24" t="s">
        <v>1533</v>
      </c>
      <c r="D322" s="24" t="s">
        <v>124</v>
      </c>
      <c r="E322" s="24" t="s">
        <v>1534</v>
      </c>
      <c r="F322" s="24" t="s">
        <v>125</v>
      </c>
      <c r="G322" s="24" t="s">
        <v>1540</v>
      </c>
      <c r="H322" s="24" t="s">
        <v>1541</v>
      </c>
      <c r="I322" s="24" t="s">
        <v>329</v>
      </c>
      <c r="J322" s="24" t="s">
        <v>388</v>
      </c>
      <c r="K322" s="24" t="s">
        <v>1542</v>
      </c>
      <c r="L322" s="24" t="s">
        <v>304</v>
      </c>
      <c r="M322" s="24" t="str">
        <f>VLOOKUP(G322,'Sheet 1 (2)'!$H$4:$M$536,6,FALSE)</f>
        <v/>
      </c>
      <c r="N322" s="24" t="str">
        <f t="shared" si="26"/>
        <v/>
      </c>
      <c r="O322" s="24"/>
      <c r="P322" s="24" t="s">
        <v>498</v>
      </c>
      <c r="Q322" s="24" t="s">
        <v>304</v>
      </c>
      <c r="R322" s="24" t="str">
        <f>VLOOKUP(G322,'Sheet 1 (2)'!$H$4:$O$536,8,FALSE)</f>
        <v/>
      </c>
      <c r="S322" s="24" t="str">
        <f t="shared" si="28"/>
        <v/>
      </c>
      <c r="T322" s="24" t="s">
        <v>1538</v>
      </c>
      <c r="U322" s="24" t="s">
        <v>304</v>
      </c>
      <c r="V322" s="24" t="str">
        <f>VLOOKUP(G322,'Sheet 1 (2)'!$H$4:$Q$536,10,FALSE)</f>
        <v/>
      </c>
      <c r="W322" s="24" t="str">
        <f t="shared" ref="W322:W385" si="36">IF(U322&lt;&gt;"",U322,V322)</f>
        <v/>
      </c>
      <c r="X322" s="24" t="s">
        <v>1543</v>
      </c>
      <c r="Y322" s="24" t="s">
        <v>304</v>
      </c>
      <c r="Z322" s="24" t="str">
        <f>VLOOKUP(G322,'Sheet 1 (2)'!$H$4:$S$536,12,FALSE)</f>
        <v/>
      </c>
      <c r="AA322" s="24" t="str">
        <f t="shared" si="35"/>
        <v/>
      </c>
      <c r="AB322" s="24" t="s">
        <v>304</v>
      </c>
      <c r="AC322" s="24" t="str">
        <f>VLOOKUP(G322,'Sheet 1 (2)'!$H$4:$AF$536,25,FALSE)</f>
        <v/>
      </c>
      <c r="AD322" s="24" t="s">
        <v>364</v>
      </c>
      <c r="AE322" s="24" t="str">
        <f t="shared" si="25"/>
        <v/>
      </c>
      <c r="AF322" s="24" t="s">
        <v>304</v>
      </c>
      <c r="AG322" s="24" t="str">
        <f>VLOOKUP(G322,'Sheet 1 (2)'!$H$4:$AG$536,26,FALSE)</f>
        <v>SI</v>
      </c>
      <c r="AH322" s="24" t="s">
        <v>329</v>
      </c>
      <c r="AI322" s="24" t="s">
        <v>304</v>
      </c>
      <c r="AJ322" s="24" t="str">
        <f>VLOOKUP(G322,'Sheet 1 (2)'!$H$4:$AH$536,27,FALSE)</f>
        <v>Consulta. Se podría utilizar única fuente de información HIS</v>
      </c>
      <c r="AK322" s="24" t="str">
        <f t="shared" si="34"/>
        <v>Consulta. Se podría utilizar única fuente de información HIS</v>
      </c>
      <c r="AL322" s="27">
        <v>1</v>
      </c>
      <c r="AM322" s="27">
        <f t="shared" ref="AM322:AM385" si="37">+IF(AH322="SI",1,0)</f>
        <v>1</v>
      </c>
    </row>
    <row r="323" spans="1:39" ht="15.75" customHeight="1">
      <c r="A323" s="24" t="s">
        <v>1441</v>
      </c>
      <c r="B323" s="24" t="s">
        <v>114</v>
      </c>
      <c r="C323" s="24" t="s">
        <v>1533</v>
      </c>
      <c r="D323" s="24" t="s">
        <v>124</v>
      </c>
      <c r="E323" s="24" t="s">
        <v>1534</v>
      </c>
      <c r="F323" s="24" t="s">
        <v>125</v>
      </c>
      <c r="G323" s="24" t="s">
        <v>1545</v>
      </c>
      <c r="H323" s="24" t="s">
        <v>1546</v>
      </c>
      <c r="I323" s="24" t="s">
        <v>329</v>
      </c>
      <c r="J323" s="24" t="s">
        <v>388</v>
      </c>
      <c r="K323" s="24" t="s">
        <v>1547</v>
      </c>
      <c r="L323" s="24" t="s">
        <v>304</v>
      </c>
      <c r="M323" s="24" t="str">
        <f>VLOOKUP(G323,'Sheet 1 (2)'!$H$4:$M$536,6,FALSE)</f>
        <v/>
      </c>
      <c r="N323" s="24" t="str">
        <f t="shared" si="26"/>
        <v/>
      </c>
      <c r="O323" s="24"/>
      <c r="P323" s="24" t="s">
        <v>498</v>
      </c>
      <c r="Q323" s="24" t="s">
        <v>304</v>
      </c>
      <c r="R323" s="24" t="str">
        <f>VLOOKUP(G323,'Sheet 1 (2)'!$H$4:$O$536,8,FALSE)</f>
        <v/>
      </c>
      <c r="S323" s="24" t="str">
        <f t="shared" si="28"/>
        <v/>
      </c>
      <c r="T323" s="24" t="s">
        <v>1538</v>
      </c>
      <c r="U323" s="24" t="s">
        <v>304</v>
      </c>
      <c r="V323" s="24" t="str">
        <f>VLOOKUP(G323,'Sheet 1 (2)'!$H$4:$Q$536,10,FALSE)</f>
        <v/>
      </c>
      <c r="W323" s="24" t="str">
        <f t="shared" si="36"/>
        <v/>
      </c>
      <c r="X323" s="24" t="s">
        <v>1548</v>
      </c>
      <c r="Y323" s="24" t="s">
        <v>304</v>
      </c>
      <c r="Z323" s="24" t="str">
        <f>VLOOKUP(G323,'Sheet 1 (2)'!$H$4:$S$536,12,FALSE)</f>
        <v/>
      </c>
      <c r="AA323" s="24" t="str">
        <f t="shared" si="35"/>
        <v/>
      </c>
      <c r="AB323" s="24" t="s">
        <v>304</v>
      </c>
      <c r="AC323" s="24" t="str">
        <f>VLOOKUP(G323,'Sheet 1 (2)'!$H$4:$AF$536,25,FALSE)</f>
        <v/>
      </c>
      <c r="AD323" s="24" t="s">
        <v>364</v>
      </c>
      <c r="AE323" s="24" t="str">
        <f t="shared" si="25"/>
        <v/>
      </c>
      <c r="AF323" s="24" t="s">
        <v>304</v>
      </c>
      <c r="AG323" s="24" t="str">
        <f>VLOOKUP(G323,'Sheet 1 (2)'!$H$4:$AG$536,26,FALSE)</f>
        <v>SI</v>
      </c>
      <c r="AH323" s="24" t="s">
        <v>329</v>
      </c>
      <c r="AI323" s="24" t="s">
        <v>304</v>
      </c>
      <c r="AJ323" s="24" t="str">
        <f>VLOOKUP(G323,'Sheet 1 (2)'!$H$4:$AH$536,27,FALSE)</f>
        <v>Consulta. Se podría utilizar única fuente de información HIS</v>
      </c>
      <c r="AK323" s="24" t="str">
        <f t="shared" si="34"/>
        <v>Consulta. Se podría utilizar única fuente de información HIS</v>
      </c>
      <c r="AL323" s="27">
        <v>1</v>
      </c>
      <c r="AM323" s="27">
        <f t="shared" si="37"/>
        <v>1</v>
      </c>
    </row>
    <row r="324" spans="1:39" ht="15.75" customHeight="1">
      <c r="A324" s="24" t="s">
        <v>1441</v>
      </c>
      <c r="B324" s="24" t="s">
        <v>114</v>
      </c>
      <c r="C324" s="24" t="s">
        <v>1533</v>
      </c>
      <c r="D324" s="24" t="s">
        <v>124</v>
      </c>
      <c r="E324" s="24" t="s">
        <v>1534</v>
      </c>
      <c r="F324" s="24" t="s">
        <v>125</v>
      </c>
      <c r="G324" s="24" t="s">
        <v>1549</v>
      </c>
      <c r="H324" s="24" t="s">
        <v>1550</v>
      </c>
      <c r="I324" s="24" t="s">
        <v>329</v>
      </c>
      <c r="J324" s="24" t="s">
        <v>1234</v>
      </c>
      <c r="K324" s="24" t="s">
        <v>1551</v>
      </c>
      <c r="L324" s="24" t="s">
        <v>304</v>
      </c>
      <c r="M324" s="24" t="str">
        <f>VLOOKUP(G324,'Sheet 1 (2)'!$H$4:$M$536,6,FALSE)</f>
        <v/>
      </c>
      <c r="N324" s="24" t="str">
        <f t="shared" si="26"/>
        <v/>
      </c>
      <c r="O324" s="24"/>
      <c r="P324" s="24" t="s">
        <v>498</v>
      </c>
      <c r="Q324" s="24" t="s">
        <v>304</v>
      </c>
      <c r="R324" s="24" t="str">
        <f>VLOOKUP(G324,'Sheet 1 (2)'!$H$4:$O$536,8,FALSE)</f>
        <v/>
      </c>
      <c r="S324" s="24" t="str">
        <f t="shared" si="28"/>
        <v/>
      </c>
      <c r="T324" s="24" t="s">
        <v>1538</v>
      </c>
      <c r="U324" s="24" t="s">
        <v>304</v>
      </c>
      <c r="V324" s="24" t="str">
        <f>VLOOKUP(G324,'Sheet 1 (2)'!$H$4:$Q$536,10,FALSE)</f>
        <v/>
      </c>
      <c r="W324" s="24" t="str">
        <f t="shared" si="36"/>
        <v/>
      </c>
      <c r="X324" s="24" t="s">
        <v>1552</v>
      </c>
      <c r="Y324" s="24" t="s">
        <v>304</v>
      </c>
      <c r="Z324" s="24" t="str">
        <f>VLOOKUP(G324,'Sheet 1 (2)'!$H$4:$S$536,12,FALSE)</f>
        <v/>
      </c>
      <c r="AA324" s="24" t="str">
        <f t="shared" si="35"/>
        <v/>
      </c>
      <c r="AB324" s="24" t="s">
        <v>304</v>
      </c>
      <c r="AC324" s="24" t="str">
        <f>VLOOKUP(G324,'Sheet 1 (2)'!$H$4:$AF$536,25,FALSE)</f>
        <v/>
      </c>
      <c r="AD324" s="24" t="s">
        <v>504</v>
      </c>
      <c r="AE324" s="24" t="str">
        <f t="shared" si="25"/>
        <v/>
      </c>
      <c r="AF324" s="24" t="s">
        <v>304</v>
      </c>
      <c r="AG324" s="24" t="str">
        <f>VLOOKUP(G324,'Sheet 1 (2)'!$H$4:$AG$536,26,FALSE)</f>
        <v>SI</v>
      </c>
      <c r="AH324" s="24" t="s">
        <v>329</v>
      </c>
      <c r="AI324" s="24" t="s">
        <v>304</v>
      </c>
      <c r="AJ324" s="24" t="str">
        <f>VLOOKUP(G324,'Sheet 1 (2)'!$H$4:$AH$536,27,FALSE)</f>
        <v>Consulta. Se podría utilizar única fuente de información HIS</v>
      </c>
      <c r="AK324" s="24" t="str">
        <f t="shared" si="34"/>
        <v>Consulta. Se podría utilizar única fuente de información HIS</v>
      </c>
      <c r="AL324" s="27">
        <v>1</v>
      </c>
      <c r="AM324" s="27">
        <f t="shared" si="37"/>
        <v>1</v>
      </c>
    </row>
    <row r="325" spans="1:39" ht="15.75" customHeight="1">
      <c r="A325" s="24" t="s">
        <v>1441</v>
      </c>
      <c r="B325" s="24" t="s">
        <v>114</v>
      </c>
      <c r="C325" s="24" t="s">
        <v>1533</v>
      </c>
      <c r="D325" s="24" t="s">
        <v>124</v>
      </c>
      <c r="E325" s="24" t="s">
        <v>1534</v>
      </c>
      <c r="F325" s="24" t="s">
        <v>125</v>
      </c>
      <c r="G325" s="24" t="s">
        <v>1553</v>
      </c>
      <c r="H325" s="24" t="s">
        <v>1554</v>
      </c>
      <c r="I325" s="24" t="s">
        <v>329</v>
      </c>
      <c r="J325" s="24" t="s">
        <v>709</v>
      </c>
      <c r="K325" s="24" t="s">
        <v>1555</v>
      </c>
      <c r="L325" s="24" t="s">
        <v>304</v>
      </c>
      <c r="M325" s="24" t="str">
        <f>VLOOKUP(G325,'Sheet 1 (2)'!$H$4:$M$536,6,FALSE)</f>
        <v/>
      </c>
      <c r="N325" s="24" t="str">
        <f t="shared" si="26"/>
        <v/>
      </c>
      <c r="O325" s="24"/>
      <c r="P325" s="24" t="s">
        <v>498</v>
      </c>
      <c r="Q325" s="24" t="s">
        <v>304</v>
      </c>
      <c r="R325" s="24" t="str">
        <f>VLOOKUP(G325,'Sheet 1 (2)'!$H$4:$O$536,8,FALSE)</f>
        <v/>
      </c>
      <c r="S325" s="24" t="str">
        <f t="shared" si="28"/>
        <v/>
      </c>
      <c r="T325" s="24" t="s">
        <v>1538</v>
      </c>
      <c r="U325" s="24" t="s">
        <v>304</v>
      </c>
      <c r="V325" s="24" t="str">
        <f>VLOOKUP(G325,'Sheet 1 (2)'!$H$4:$Q$536,10,FALSE)</f>
        <v/>
      </c>
      <c r="W325" s="24" t="str">
        <f t="shared" si="36"/>
        <v/>
      </c>
      <c r="X325" s="24" t="s">
        <v>1556</v>
      </c>
      <c r="Y325" s="24" t="s">
        <v>304</v>
      </c>
      <c r="Z325" s="24" t="str">
        <f>VLOOKUP(G325,'Sheet 1 (2)'!$H$4:$S$536,12,FALSE)</f>
        <v/>
      </c>
      <c r="AA325" s="24" t="str">
        <f t="shared" si="35"/>
        <v/>
      </c>
      <c r="AB325" s="24" t="s">
        <v>304</v>
      </c>
      <c r="AC325" s="24" t="str">
        <f>VLOOKUP(G325,'Sheet 1 (2)'!$H$4:$AF$536,25,FALSE)</f>
        <v/>
      </c>
      <c r="AD325" s="24" t="s">
        <v>364</v>
      </c>
      <c r="AE325" s="24" t="str">
        <f t="shared" si="25"/>
        <v/>
      </c>
      <c r="AF325" s="24" t="s">
        <v>304</v>
      </c>
      <c r="AG325" s="24" t="str">
        <f>VLOOKUP(G325,'Sheet 1 (2)'!$H$4:$AG$536,26,FALSE)</f>
        <v>SI</v>
      </c>
      <c r="AH325" s="24" t="s">
        <v>329</v>
      </c>
      <c r="AI325" s="24" t="s">
        <v>304</v>
      </c>
      <c r="AJ325" s="24" t="str">
        <f>VLOOKUP(G325,'Sheet 1 (2)'!$H$4:$AH$536,27,FALSE)</f>
        <v/>
      </c>
      <c r="AK325" s="24" t="str">
        <f t="shared" si="34"/>
        <v/>
      </c>
      <c r="AL325" s="27">
        <v>1</v>
      </c>
      <c r="AM325" s="27">
        <f t="shared" si="37"/>
        <v>1</v>
      </c>
    </row>
    <row r="326" spans="1:39" ht="15.75" customHeight="1">
      <c r="A326" s="24" t="s">
        <v>1441</v>
      </c>
      <c r="B326" s="24" t="s">
        <v>114</v>
      </c>
      <c r="C326" s="24" t="s">
        <v>1533</v>
      </c>
      <c r="D326" s="24" t="s">
        <v>124</v>
      </c>
      <c r="E326" s="24" t="s">
        <v>1534</v>
      </c>
      <c r="F326" s="24" t="s">
        <v>125</v>
      </c>
      <c r="G326" s="24" t="s">
        <v>1557</v>
      </c>
      <c r="H326" s="24" t="s">
        <v>1558</v>
      </c>
      <c r="I326" s="24" t="s">
        <v>329</v>
      </c>
      <c r="J326" s="24" t="s">
        <v>709</v>
      </c>
      <c r="K326" s="24" t="s">
        <v>1559</v>
      </c>
      <c r="L326" s="24" t="s">
        <v>304</v>
      </c>
      <c r="M326" s="24" t="str">
        <f>VLOOKUP(G326,'Sheet 1 (2)'!$H$4:$M$536,6,FALSE)</f>
        <v/>
      </c>
      <c r="N326" s="24" t="str">
        <f t="shared" si="26"/>
        <v/>
      </c>
      <c r="O326" s="24"/>
      <c r="P326" s="24" t="s">
        <v>498</v>
      </c>
      <c r="Q326" s="24" t="s">
        <v>304</v>
      </c>
      <c r="R326" s="24" t="str">
        <f>VLOOKUP(G326,'Sheet 1 (2)'!$H$4:$O$536,8,FALSE)</f>
        <v/>
      </c>
      <c r="S326" s="24" t="str">
        <f t="shared" si="28"/>
        <v/>
      </c>
      <c r="T326" s="24" t="s">
        <v>1538</v>
      </c>
      <c r="U326" s="24" t="s">
        <v>304</v>
      </c>
      <c r="V326" s="24" t="str">
        <f>VLOOKUP(G326,'Sheet 1 (2)'!$H$4:$Q$536,10,FALSE)</f>
        <v/>
      </c>
      <c r="W326" s="24" t="str">
        <f t="shared" si="36"/>
        <v/>
      </c>
      <c r="X326" s="24" t="s">
        <v>1560</v>
      </c>
      <c r="Y326" s="24" t="s">
        <v>304</v>
      </c>
      <c r="Z326" s="24" t="str">
        <f>VLOOKUP(G326,'Sheet 1 (2)'!$H$4:$S$536,12,FALSE)</f>
        <v/>
      </c>
      <c r="AA326" s="24" t="str">
        <f t="shared" si="35"/>
        <v/>
      </c>
      <c r="AB326" s="24" t="s">
        <v>304</v>
      </c>
      <c r="AC326" s="24" t="str">
        <f>VLOOKUP(G326,'Sheet 1 (2)'!$H$4:$AF$536,25,FALSE)</f>
        <v/>
      </c>
      <c r="AD326" s="24" t="s">
        <v>632</v>
      </c>
      <c r="AE326" s="24" t="str">
        <f t="shared" si="25"/>
        <v/>
      </c>
      <c r="AF326" s="24" t="s">
        <v>304</v>
      </c>
      <c r="AG326" s="24" t="str">
        <f>VLOOKUP(G326,'Sheet 1 (2)'!$H$4:$AG$536,26,FALSE)</f>
        <v>SI</v>
      </c>
      <c r="AH326" s="24" t="s">
        <v>329</v>
      </c>
      <c r="AI326" s="24" t="s">
        <v>304</v>
      </c>
      <c r="AJ326" s="24" t="str">
        <f>VLOOKUP(G326,'Sheet 1 (2)'!$H$4:$AH$536,27,FALSE)</f>
        <v/>
      </c>
      <c r="AK326" s="24" t="str">
        <f t="shared" si="34"/>
        <v/>
      </c>
      <c r="AL326" s="27">
        <v>1</v>
      </c>
      <c r="AM326" s="27">
        <f t="shared" si="37"/>
        <v>1</v>
      </c>
    </row>
    <row r="327" spans="1:39" ht="15.75" customHeight="1">
      <c r="A327" s="24" t="s">
        <v>1441</v>
      </c>
      <c r="B327" s="24" t="s">
        <v>114</v>
      </c>
      <c r="C327" s="24" t="s">
        <v>1533</v>
      </c>
      <c r="D327" s="24" t="s">
        <v>124</v>
      </c>
      <c r="E327" s="24" t="s">
        <v>1534</v>
      </c>
      <c r="F327" s="24" t="s">
        <v>125</v>
      </c>
      <c r="G327" s="24" t="s">
        <v>1561</v>
      </c>
      <c r="H327" s="24" t="s">
        <v>1562</v>
      </c>
      <c r="I327" s="24" t="s">
        <v>329</v>
      </c>
      <c r="J327" s="24" t="s">
        <v>388</v>
      </c>
      <c r="K327" s="24" t="s">
        <v>1563</v>
      </c>
      <c r="L327" s="24" t="s">
        <v>304</v>
      </c>
      <c r="M327" s="24" t="str">
        <f>VLOOKUP(G327,'Sheet 1 (2)'!$H$4:$M$536,6,FALSE)</f>
        <v/>
      </c>
      <c r="N327" s="24" t="str">
        <f t="shared" si="26"/>
        <v/>
      </c>
      <c r="O327" s="24"/>
      <c r="P327" s="24" t="s">
        <v>498</v>
      </c>
      <c r="Q327" s="24" t="s">
        <v>304</v>
      </c>
      <c r="R327" s="24" t="str">
        <f>VLOOKUP(G327,'Sheet 1 (2)'!$H$4:$O$536,8,FALSE)</f>
        <v/>
      </c>
      <c r="S327" s="24" t="str">
        <f t="shared" si="28"/>
        <v/>
      </c>
      <c r="T327" s="24" t="s">
        <v>1538</v>
      </c>
      <c r="U327" s="24" t="s">
        <v>304</v>
      </c>
      <c r="V327" s="24" t="str">
        <f>VLOOKUP(G327,'Sheet 1 (2)'!$H$4:$Q$536,10,FALSE)</f>
        <v/>
      </c>
      <c r="W327" s="24" t="str">
        <f t="shared" si="36"/>
        <v/>
      </c>
      <c r="X327" s="24" t="s">
        <v>1564</v>
      </c>
      <c r="Y327" s="24" t="s">
        <v>304</v>
      </c>
      <c r="Z327" s="24" t="str">
        <f>VLOOKUP(G327,'Sheet 1 (2)'!$H$4:$S$536,12,FALSE)</f>
        <v/>
      </c>
      <c r="AA327" s="24" t="str">
        <f t="shared" si="35"/>
        <v/>
      </c>
      <c r="AB327" s="24" t="s">
        <v>304</v>
      </c>
      <c r="AC327" s="24" t="str">
        <f>VLOOKUP(G327,'Sheet 1 (2)'!$H$4:$AF$536,25,FALSE)</f>
        <v/>
      </c>
      <c r="AD327" s="24" t="s">
        <v>429</v>
      </c>
      <c r="AE327" s="24" t="str">
        <f t="shared" si="25"/>
        <v/>
      </c>
      <c r="AF327" s="24" t="s">
        <v>304</v>
      </c>
      <c r="AG327" s="24" t="str">
        <f>VLOOKUP(G327,'Sheet 1 (2)'!$H$4:$AG$536,26,FALSE)</f>
        <v>SI</v>
      </c>
      <c r="AH327" s="24" t="s">
        <v>329</v>
      </c>
      <c r="AI327" s="24" t="s">
        <v>304</v>
      </c>
      <c r="AJ327" s="24" t="str">
        <f>VLOOKUP(G327,'Sheet 1 (2)'!$H$4:$AH$536,27,FALSE)</f>
        <v>Consulta. Si en los criterios se detalla la atención a la persona consigno de alarma¿por qué no se considera su código HIS?¿Se tiene la base de zonas endémicas?</v>
      </c>
      <c r="AK327" s="24" t="str">
        <f t="shared" si="34"/>
        <v>Consulta. Si en los criterios se detalla la atención a la persona consigno de alarma¿por qué no se considera su código HIS?¿Se tiene la base de zonas endémicas?</v>
      </c>
      <c r="AL327" s="27">
        <v>1</v>
      </c>
      <c r="AM327" s="27">
        <f t="shared" si="37"/>
        <v>1</v>
      </c>
    </row>
    <row r="328" spans="1:39" ht="15.75" customHeight="1">
      <c r="A328" s="24" t="s">
        <v>1441</v>
      </c>
      <c r="B328" s="24" t="s">
        <v>114</v>
      </c>
      <c r="C328" s="24" t="s">
        <v>1533</v>
      </c>
      <c r="D328" s="24" t="s">
        <v>124</v>
      </c>
      <c r="E328" s="24" t="s">
        <v>1534</v>
      </c>
      <c r="F328" s="24" t="s">
        <v>125</v>
      </c>
      <c r="G328" s="24" t="s">
        <v>1565</v>
      </c>
      <c r="H328" s="24" t="s">
        <v>1566</v>
      </c>
      <c r="I328" s="24" t="s">
        <v>329</v>
      </c>
      <c r="J328" s="24" t="s">
        <v>1234</v>
      </c>
      <c r="K328" s="24" t="s">
        <v>1567</v>
      </c>
      <c r="L328" s="24" t="s">
        <v>304</v>
      </c>
      <c r="M328" s="24" t="str">
        <f>VLOOKUP(G328,'Sheet 1 (2)'!$H$4:$M$536,6,FALSE)</f>
        <v/>
      </c>
      <c r="N328" s="24" t="str">
        <f t="shared" si="26"/>
        <v/>
      </c>
      <c r="O328" s="24"/>
      <c r="P328" s="24" t="s">
        <v>498</v>
      </c>
      <c r="Q328" s="24" t="s">
        <v>304</v>
      </c>
      <c r="R328" s="24" t="str">
        <f>VLOOKUP(G328,'Sheet 1 (2)'!$H$4:$O$536,8,FALSE)</f>
        <v/>
      </c>
      <c r="S328" s="24" t="str">
        <f t="shared" si="28"/>
        <v/>
      </c>
      <c r="T328" s="24" t="s">
        <v>1538</v>
      </c>
      <c r="U328" s="24" t="s">
        <v>304</v>
      </c>
      <c r="V328" s="24" t="str">
        <f>VLOOKUP(G328,'Sheet 1 (2)'!$H$4:$Q$536,10,FALSE)</f>
        <v/>
      </c>
      <c r="W328" s="24" t="str">
        <f t="shared" si="36"/>
        <v/>
      </c>
      <c r="X328" s="24" t="s">
        <v>1568</v>
      </c>
      <c r="Y328" s="24" t="s">
        <v>304</v>
      </c>
      <c r="Z328" s="24" t="str">
        <f>VLOOKUP(G328,'Sheet 1 (2)'!$H$4:$S$536,12,FALSE)</f>
        <v/>
      </c>
      <c r="AA328" s="24" t="str">
        <f t="shared" si="35"/>
        <v/>
      </c>
      <c r="AB328" s="24" t="s">
        <v>304</v>
      </c>
      <c r="AC328" s="24" t="str">
        <f>VLOOKUP(G328,'Sheet 1 (2)'!$H$4:$AF$536,25,FALSE)</f>
        <v/>
      </c>
      <c r="AD328" s="24" t="s">
        <v>504</v>
      </c>
      <c r="AE328" s="24" t="str">
        <f t="shared" si="25"/>
        <v/>
      </c>
      <c r="AF328" s="24" t="s">
        <v>304</v>
      </c>
      <c r="AG328" s="24" t="str">
        <f>VLOOKUP(G328,'Sheet 1 (2)'!$H$4:$AG$536,26,FALSE)</f>
        <v>SI</v>
      </c>
      <c r="AH328" s="24" t="s">
        <v>329</v>
      </c>
      <c r="AI328" s="24" t="s">
        <v>304</v>
      </c>
      <c r="AJ328" s="24" t="str">
        <f>VLOOKUP(G328,'Sheet 1 (2)'!$H$4:$AH$536,27,FALSE)</f>
        <v/>
      </c>
      <c r="AK328" s="24" t="str">
        <f t="shared" si="34"/>
        <v/>
      </c>
      <c r="AL328" s="27">
        <v>1</v>
      </c>
      <c r="AM328" s="27">
        <f t="shared" si="37"/>
        <v>1</v>
      </c>
    </row>
    <row r="329" spans="1:39" ht="15.75" customHeight="1">
      <c r="A329" s="24" t="s">
        <v>1441</v>
      </c>
      <c r="B329" s="24" t="s">
        <v>114</v>
      </c>
      <c r="C329" s="24" t="s">
        <v>1533</v>
      </c>
      <c r="D329" s="24" t="s">
        <v>124</v>
      </c>
      <c r="E329" s="24" t="s">
        <v>1534</v>
      </c>
      <c r="F329" s="24" t="s">
        <v>125</v>
      </c>
      <c r="G329" s="24" t="s">
        <v>1569</v>
      </c>
      <c r="H329" s="24" t="s">
        <v>1570</v>
      </c>
      <c r="I329" s="24" t="s">
        <v>329</v>
      </c>
      <c r="J329" s="24" t="s">
        <v>388</v>
      </c>
      <c r="K329" s="24" t="s">
        <v>1571</v>
      </c>
      <c r="L329" s="24" t="s">
        <v>304</v>
      </c>
      <c r="M329" s="24" t="str">
        <f>VLOOKUP(G329,'Sheet 1 (2)'!$H$4:$M$536,6,FALSE)</f>
        <v/>
      </c>
      <c r="N329" s="24" t="str">
        <f t="shared" si="26"/>
        <v/>
      </c>
      <c r="O329" s="24"/>
      <c r="P329" s="24" t="s">
        <v>498</v>
      </c>
      <c r="Q329" s="24" t="s">
        <v>304</v>
      </c>
      <c r="R329" s="24" t="str">
        <f>VLOOKUP(G329,'Sheet 1 (2)'!$H$4:$O$536,8,FALSE)</f>
        <v/>
      </c>
      <c r="S329" s="24" t="str">
        <f t="shared" si="28"/>
        <v/>
      </c>
      <c r="T329" s="24" t="s">
        <v>1538</v>
      </c>
      <c r="U329" s="24" t="s">
        <v>304</v>
      </c>
      <c r="V329" s="24" t="str">
        <f>VLOOKUP(G329,'Sheet 1 (2)'!$H$4:$Q$536,10,FALSE)</f>
        <v/>
      </c>
      <c r="W329" s="24" t="str">
        <f t="shared" si="36"/>
        <v/>
      </c>
      <c r="X329" s="24" t="s">
        <v>1572</v>
      </c>
      <c r="Y329" s="24" t="s">
        <v>304</v>
      </c>
      <c r="Z329" s="24" t="str">
        <f>VLOOKUP(G329,'Sheet 1 (2)'!$H$4:$S$536,12,FALSE)</f>
        <v/>
      </c>
      <c r="AA329" s="24" t="str">
        <f t="shared" si="35"/>
        <v/>
      </c>
      <c r="AB329" s="24" t="s">
        <v>304</v>
      </c>
      <c r="AC329" s="24" t="str">
        <f>VLOOKUP(G329,'Sheet 1 (2)'!$H$4:$AF$536,25,FALSE)</f>
        <v/>
      </c>
      <c r="AD329" s="24" t="s">
        <v>1573</v>
      </c>
      <c r="AE329" s="24" t="str">
        <f t="shared" si="25"/>
        <v/>
      </c>
      <c r="AF329" s="24" t="s">
        <v>304</v>
      </c>
      <c r="AG329" s="24" t="str">
        <f>VLOOKUP(G329,'Sheet 1 (2)'!$H$4:$AG$536,26,FALSE)</f>
        <v>SI</v>
      </c>
      <c r="AH329" s="24" t="s">
        <v>329</v>
      </c>
      <c r="AI329" s="24" t="s">
        <v>304</v>
      </c>
      <c r="AJ329" s="24" t="str">
        <f>VLOOKUP(G329,'Sheet 1 (2)'!$H$4:$AH$536,27,FALSE)</f>
        <v/>
      </c>
      <c r="AK329" s="24" t="str">
        <f t="shared" si="34"/>
        <v/>
      </c>
      <c r="AL329" s="27">
        <v>1</v>
      </c>
      <c r="AM329" s="27">
        <f t="shared" si="37"/>
        <v>1</v>
      </c>
    </row>
    <row r="330" spans="1:39" ht="15.75" customHeight="1">
      <c r="A330" s="24" t="s">
        <v>1441</v>
      </c>
      <c r="B330" s="24" t="s">
        <v>114</v>
      </c>
      <c r="C330" s="24" t="s">
        <v>1533</v>
      </c>
      <c r="D330" s="24" t="s">
        <v>124</v>
      </c>
      <c r="E330" s="24" t="s">
        <v>1534</v>
      </c>
      <c r="F330" s="24" t="s">
        <v>125</v>
      </c>
      <c r="G330" s="24" t="s">
        <v>1574</v>
      </c>
      <c r="H330" s="24" t="s">
        <v>1575</v>
      </c>
      <c r="I330" s="24" t="s">
        <v>329</v>
      </c>
      <c r="J330" s="24" t="s">
        <v>388</v>
      </c>
      <c r="K330" s="24" t="s">
        <v>1576</v>
      </c>
      <c r="L330" s="24" t="s">
        <v>304</v>
      </c>
      <c r="M330" s="24" t="str">
        <f>VLOOKUP(G330,'Sheet 1 (2)'!$H$4:$M$536,6,FALSE)</f>
        <v/>
      </c>
      <c r="N330" s="24" t="str">
        <f t="shared" si="26"/>
        <v/>
      </c>
      <c r="O330" s="24"/>
      <c r="P330" s="24" t="s">
        <v>498</v>
      </c>
      <c r="Q330" s="24" t="s">
        <v>304</v>
      </c>
      <c r="R330" s="24" t="str">
        <f>VLOOKUP(G330,'Sheet 1 (2)'!$H$4:$O$536,8,FALSE)</f>
        <v/>
      </c>
      <c r="S330" s="24" t="str">
        <f t="shared" si="28"/>
        <v/>
      </c>
      <c r="T330" s="24" t="s">
        <v>1538</v>
      </c>
      <c r="U330" s="24" t="s">
        <v>304</v>
      </c>
      <c r="V330" s="24" t="str">
        <f>VLOOKUP(G330,'Sheet 1 (2)'!$H$4:$Q$536,10,FALSE)</f>
        <v/>
      </c>
      <c r="W330" s="24" t="str">
        <f t="shared" si="36"/>
        <v/>
      </c>
      <c r="X330" s="24" t="s">
        <v>1577</v>
      </c>
      <c r="Y330" s="24" t="s">
        <v>304</v>
      </c>
      <c r="Z330" s="24" t="str">
        <f>VLOOKUP(G330,'Sheet 1 (2)'!$H$4:$S$536,12,FALSE)</f>
        <v/>
      </c>
      <c r="AA330" s="24" t="str">
        <f t="shared" si="35"/>
        <v/>
      </c>
      <c r="AB330" s="24" t="s">
        <v>304</v>
      </c>
      <c r="AC330" s="24" t="str">
        <f>VLOOKUP(G330,'Sheet 1 (2)'!$H$4:$AF$536,25,FALSE)</f>
        <v/>
      </c>
      <c r="AD330" s="24" t="s">
        <v>429</v>
      </c>
      <c r="AE330" s="24" t="str">
        <f t="shared" si="25"/>
        <v/>
      </c>
      <c r="AF330" s="24" t="s">
        <v>304</v>
      </c>
      <c r="AG330" s="24" t="str">
        <f>VLOOKUP(G330,'Sheet 1 (2)'!$H$4:$AG$536,26,FALSE)</f>
        <v>SI</v>
      </c>
      <c r="AH330" s="24" t="s">
        <v>329</v>
      </c>
      <c r="AI330" s="24" t="s">
        <v>304</v>
      </c>
      <c r="AJ330" s="24" t="str">
        <f>VLOOKUP(G330,'Sheet 1 (2)'!$H$4:$AH$536,27,FALSE)</f>
        <v/>
      </c>
      <c r="AK330" s="24" t="str">
        <f t="shared" si="34"/>
        <v/>
      </c>
      <c r="AL330" s="27">
        <v>1</v>
      </c>
      <c r="AM330" s="27">
        <f t="shared" si="37"/>
        <v>1</v>
      </c>
    </row>
    <row r="331" spans="1:39" ht="15.75" customHeight="1">
      <c r="A331" s="24" t="s">
        <v>1441</v>
      </c>
      <c r="B331" s="24" t="s">
        <v>114</v>
      </c>
      <c r="C331" s="24" t="s">
        <v>1533</v>
      </c>
      <c r="D331" s="24" t="s">
        <v>124</v>
      </c>
      <c r="E331" s="24" t="s">
        <v>1534</v>
      </c>
      <c r="F331" s="24" t="s">
        <v>125</v>
      </c>
      <c r="G331" s="24" t="s">
        <v>1578</v>
      </c>
      <c r="H331" s="24" t="s">
        <v>1579</v>
      </c>
      <c r="I331" s="24" t="s">
        <v>329</v>
      </c>
      <c r="J331" s="24" t="s">
        <v>388</v>
      </c>
      <c r="K331" s="24" t="s">
        <v>1580</v>
      </c>
      <c r="L331" s="24" t="s">
        <v>304</v>
      </c>
      <c r="M331" s="24" t="str">
        <f>VLOOKUP(G331,'Sheet 1 (2)'!$H$4:$M$536,6,FALSE)</f>
        <v/>
      </c>
      <c r="N331" s="24" t="str">
        <f t="shared" si="26"/>
        <v/>
      </c>
      <c r="O331" s="24"/>
      <c r="P331" s="24" t="s">
        <v>498</v>
      </c>
      <c r="Q331" s="24" t="s">
        <v>304</v>
      </c>
      <c r="R331" s="24" t="str">
        <f>VLOOKUP(G331,'Sheet 1 (2)'!$H$4:$O$536,8,FALSE)</f>
        <v/>
      </c>
      <c r="S331" s="24" t="str">
        <f t="shared" si="28"/>
        <v/>
      </c>
      <c r="T331" s="24" t="s">
        <v>1538</v>
      </c>
      <c r="U331" s="24" t="s">
        <v>304</v>
      </c>
      <c r="V331" s="24" t="str">
        <f>VLOOKUP(G331,'Sheet 1 (2)'!$H$4:$Q$536,10,FALSE)</f>
        <v/>
      </c>
      <c r="W331" s="24" t="str">
        <f t="shared" si="36"/>
        <v/>
      </c>
      <c r="X331" s="24" t="s">
        <v>1581</v>
      </c>
      <c r="Y331" s="24" t="s">
        <v>304</v>
      </c>
      <c r="Z331" s="24" t="str">
        <f>VLOOKUP(G331,'Sheet 1 (2)'!$H$4:$S$536,12,FALSE)</f>
        <v/>
      </c>
      <c r="AA331" s="24" t="str">
        <f t="shared" si="35"/>
        <v/>
      </c>
      <c r="AB331" s="24" t="s">
        <v>304</v>
      </c>
      <c r="AC331" s="24" t="str">
        <f>VLOOKUP(G331,'Sheet 1 (2)'!$H$4:$AF$536,25,FALSE)</f>
        <v/>
      </c>
      <c r="AD331" s="24" t="s">
        <v>364</v>
      </c>
      <c r="AE331" s="24" t="str">
        <f t="shared" si="25"/>
        <v/>
      </c>
      <c r="AF331" s="24" t="s">
        <v>304</v>
      </c>
      <c r="AG331" s="24" t="str">
        <f>VLOOKUP(G331,'Sheet 1 (2)'!$H$4:$AG$536,26,FALSE)</f>
        <v>SI</v>
      </c>
      <c r="AH331" s="24" t="s">
        <v>329</v>
      </c>
      <c r="AI331" s="24" t="s">
        <v>304</v>
      </c>
      <c r="AJ331" s="24" t="str">
        <f>VLOOKUP(G331,'Sheet 1 (2)'!$H$4:$AH$536,27,FALSE)</f>
        <v/>
      </c>
      <c r="AK331" s="24" t="str">
        <f t="shared" si="34"/>
        <v/>
      </c>
      <c r="AL331" s="27">
        <v>1</v>
      </c>
      <c r="AM331" s="27">
        <f t="shared" si="37"/>
        <v>1</v>
      </c>
    </row>
    <row r="332" spans="1:39" ht="15.75" customHeight="1">
      <c r="A332" s="24" t="s">
        <v>1441</v>
      </c>
      <c r="B332" s="24" t="s">
        <v>114</v>
      </c>
      <c r="C332" s="24" t="s">
        <v>1533</v>
      </c>
      <c r="D332" s="24" t="s">
        <v>124</v>
      </c>
      <c r="E332" s="24" t="s">
        <v>1534</v>
      </c>
      <c r="F332" s="24" t="s">
        <v>125</v>
      </c>
      <c r="G332" s="24" t="s">
        <v>1582</v>
      </c>
      <c r="H332" s="24" t="s">
        <v>1583</v>
      </c>
      <c r="I332" s="24" t="s">
        <v>329</v>
      </c>
      <c r="J332" s="24" t="s">
        <v>1584</v>
      </c>
      <c r="K332" s="24" t="s">
        <v>1585</v>
      </c>
      <c r="L332" s="24" t="s">
        <v>304</v>
      </c>
      <c r="M332" s="24" t="str">
        <f>VLOOKUP(G332,'Sheet 1 (2)'!$H$4:$M$536,6,FALSE)</f>
        <v/>
      </c>
      <c r="N332" s="24" t="str">
        <f t="shared" si="26"/>
        <v/>
      </c>
      <c r="O332" s="24"/>
      <c r="P332" s="24" t="s">
        <v>498</v>
      </c>
      <c r="Q332" s="24" t="s">
        <v>304</v>
      </c>
      <c r="R332" s="24" t="str">
        <f>VLOOKUP(G332,'Sheet 1 (2)'!$H$4:$O$536,8,FALSE)</f>
        <v/>
      </c>
      <c r="S332" s="24" t="str">
        <f t="shared" si="28"/>
        <v/>
      </c>
      <c r="T332" s="24" t="s">
        <v>1538</v>
      </c>
      <c r="U332" s="24" t="s">
        <v>304</v>
      </c>
      <c r="V332" s="24" t="str">
        <f>VLOOKUP(G332,'Sheet 1 (2)'!$H$4:$Q$536,10,FALSE)</f>
        <v/>
      </c>
      <c r="W332" s="24" t="str">
        <f t="shared" si="36"/>
        <v/>
      </c>
      <c r="X332" s="24" t="s">
        <v>1586</v>
      </c>
      <c r="Y332" s="24" t="s">
        <v>304</v>
      </c>
      <c r="Z332" s="24" t="str">
        <f>VLOOKUP(G332,'Sheet 1 (2)'!$H$4:$S$536,12,FALSE)</f>
        <v/>
      </c>
      <c r="AA332" s="24" t="str">
        <f t="shared" si="35"/>
        <v/>
      </c>
      <c r="AB332" s="24" t="s">
        <v>304</v>
      </c>
      <c r="AC332" s="24" t="str">
        <f>VLOOKUP(G332,'Sheet 1 (2)'!$H$4:$AF$536,25,FALSE)</f>
        <v/>
      </c>
      <c r="AD332" s="24" t="s">
        <v>364</v>
      </c>
      <c r="AE332" s="24" t="str">
        <f t="shared" si="25"/>
        <v/>
      </c>
      <c r="AF332" s="24" t="s">
        <v>304</v>
      </c>
      <c r="AG332" s="24" t="str">
        <f>VLOOKUP(G332,'Sheet 1 (2)'!$H$4:$AG$536,26,FALSE)</f>
        <v>SI</v>
      </c>
      <c r="AH332" s="24" t="s">
        <v>329</v>
      </c>
      <c r="AI332" s="24" t="s">
        <v>304</v>
      </c>
      <c r="AJ332" s="24" t="str">
        <f>VLOOKUP(G332,'Sheet 1 (2)'!$H$4:$AH$536,27,FALSE)</f>
        <v>Consulta. Qué información será considerada HIS o RENIEC.</v>
      </c>
      <c r="AK332" s="24" t="str">
        <f t="shared" si="34"/>
        <v>Consulta. Qué información será considerada HIS o RENIEC.</v>
      </c>
      <c r="AL332" s="27">
        <v>1</v>
      </c>
      <c r="AM332" s="27">
        <f t="shared" si="37"/>
        <v>1</v>
      </c>
    </row>
    <row r="333" spans="1:39" ht="15.75" customHeight="1">
      <c r="A333" s="24" t="s">
        <v>1441</v>
      </c>
      <c r="B333" s="24" t="s">
        <v>114</v>
      </c>
      <c r="C333" s="24" t="s">
        <v>1533</v>
      </c>
      <c r="D333" s="24" t="s">
        <v>124</v>
      </c>
      <c r="E333" s="24" t="s">
        <v>1534</v>
      </c>
      <c r="F333" s="24" t="s">
        <v>125</v>
      </c>
      <c r="G333" s="24" t="s">
        <v>1587</v>
      </c>
      <c r="H333" s="24" t="s">
        <v>1588</v>
      </c>
      <c r="I333" s="24" t="s">
        <v>329</v>
      </c>
      <c r="J333" s="24" t="s">
        <v>1234</v>
      </c>
      <c r="K333" s="24" t="s">
        <v>1589</v>
      </c>
      <c r="L333" s="24" t="s">
        <v>304</v>
      </c>
      <c r="M333" s="24" t="str">
        <f>VLOOKUP(G333,'Sheet 1 (2)'!$H$4:$M$536,6,FALSE)</f>
        <v/>
      </c>
      <c r="N333" s="24" t="str">
        <f t="shared" si="26"/>
        <v/>
      </c>
      <c r="O333" s="24"/>
      <c r="P333" s="24" t="s">
        <v>498</v>
      </c>
      <c r="Q333" s="24" t="s">
        <v>304</v>
      </c>
      <c r="R333" s="24" t="str">
        <f>VLOOKUP(G333,'Sheet 1 (2)'!$H$4:$O$536,8,FALSE)</f>
        <v/>
      </c>
      <c r="S333" s="24" t="str">
        <f t="shared" si="28"/>
        <v/>
      </c>
      <c r="T333" s="24" t="s">
        <v>1538</v>
      </c>
      <c r="U333" s="24" t="s">
        <v>304</v>
      </c>
      <c r="V333" s="24" t="str">
        <f>VLOOKUP(G333,'Sheet 1 (2)'!$H$4:$Q$536,10,FALSE)</f>
        <v/>
      </c>
      <c r="W333" s="24" t="str">
        <f t="shared" si="36"/>
        <v/>
      </c>
      <c r="X333" s="24" t="s">
        <v>1590</v>
      </c>
      <c r="Y333" s="24" t="s">
        <v>304</v>
      </c>
      <c r="Z333" s="24" t="str">
        <f>VLOOKUP(G333,'Sheet 1 (2)'!$H$4:$S$536,12,FALSE)</f>
        <v/>
      </c>
      <c r="AA333" s="24" t="str">
        <f t="shared" si="35"/>
        <v/>
      </c>
      <c r="AB333" s="24" t="s">
        <v>304</v>
      </c>
      <c r="AC333" s="24" t="str">
        <f>VLOOKUP(G333,'Sheet 1 (2)'!$H$4:$AF$536,25,FALSE)</f>
        <v/>
      </c>
      <c r="AD333" s="24" t="s">
        <v>1293</v>
      </c>
      <c r="AE333" s="24" t="str">
        <f t="shared" si="25"/>
        <v/>
      </c>
      <c r="AF333" s="24" t="s">
        <v>304</v>
      </c>
      <c r="AG333" s="24" t="str">
        <f>VLOOKUP(G333,'Sheet 1 (2)'!$H$4:$AG$536,26,FALSE)</f>
        <v>SI</v>
      </c>
      <c r="AH333" s="24" t="s">
        <v>329</v>
      </c>
      <c r="AI333" s="24" t="s">
        <v>304</v>
      </c>
      <c r="AJ333" s="24" t="str">
        <f>VLOOKUP(G333,'Sheet 1 (2)'!$H$4:$AH$536,27,FALSE)</f>
        <v/>
      </c>
      <c r="AK333" s="24" t="str">
        <f t="shared" si="34"/>
        <v/>
      </c>
      <c r="AL333" s="27">
        <v>1</v>
      </c>
      <c r="AM333" s="27">
        <f t="shared" si="37"/>
        <v>1</v>
      </c>
    </row>
    <row r="334" spans="1:39" ht="15.75" customHeight="1">
      <c r="A334" s="24" t="s">
        <v>1441</v>
      </c>
      <c r="B334" s="24" t="s">
        <v>114</v>
      </c>
      <c r="C334" s="24" t="s">
        <v>1533</v>
      </c>
      <c r="D334" s="24" t="s">
        <v>124</v>
      </c>
      <c r="E334" s="24" t="s">
        <v>1534</v>
      </c>
      <c r="F334" s="24" t="s">
        <v>125</v>
      </c>
      <c r="G334" s="24" t="s">
        <v>1591</v>
      </c>
      <c r="H334" s="24" t="s">
        <v>1592</v>
      </c>
      <c r="I334" s="24" t="s">
        <v>329</v>
      </c>
      <c r="J334" s="24" t="s">
        <v>1234</v>
      </c>
      <c r="K334" s="24" t="s">
        <v>1593</v>
      </c>
      <c r="L334" s="24" t="s">
        <v>304</v>
      </c>
      <c r="M334" s="24" t="str">
        <f>VLOOKUP(G334,'Sheet 1 (2)'!$H$4:$M$536,6,FALSE)</f>
        <v/>
      </c>
      <c r="N334" s="24" t="str">
        <f t="shared" si="26"/>
        <v/>
      </c>
      <c r="O334" s="24"/>
      <c r="P334" s="24" t="s">
        <v>498</v>
      </c>
      <c r="Q334" s="24" t="s">
        <v>304</v>
      </c>
      <c r="R334" s="24" t="str">
        <f>VLOOKUP(G334,'Sheet 1 (2)'!$H$4:$O$536,8,FALSE)</f>
        <v/>
      </c>
      <c r="S334" s="24" t="str">
        <f t="shared" si="28"/>
        <v/>
      </c>
      <c r="T334" s="24" t="s">
        <v>1538</v>
      </c>
      <c r="U334" s="24" t="s">
        <v>304</v>
      </c>
      <c r="V334" s="24" t="str">
        <f>VLOOKUP(G334,'Sheet 1 (2)'!$H$4:$Q$536,10,FALSE)</f>
        <v/>
      </c>
      <c r="W334" s="24" t="str">
        <f t="shared" si="36"/>
        <v/>
      </c>
      <c r="X334" s="24" t="s">
        <v>1594</v>
      </c>
      <c r="Y334" s="24" t="s">
        <v>304</v>
      </c>
      <c r="Z334" s="24" t="str">
        <f>VLOOKUP(G334,'Sheet 1 (2)'!$H$4:$S$536,12,FALSE)</f>
        <v/>
      </c>
      <c r="AA334" s="24" t="str">
        <f t="shared" si="35"/>
        <v/>
      </c>
      <c r="AB334" s="24" t="s">
        <v>304</v>
      </c>
      <c r="AC334" s="24" t="str">
        <f>VLOOKUP(G334,'Sheet 1 (2)'!$H$4:$AF$536,25,FALSE)</f>
        <v/>
      </c>
      <c r="AD334" s="24" t="s">
        <v>504</v>
      </c>
      <c r="AE334" s="24" t="str">
        <f t="shared" si="25"/>
        <v/>
      </c>
      <c r="AF334" s="24" t="s">
        <v>304</v>
      </c>
      <c r="AG334" s="24" t="str">
        <f>VLOOKUP(G334,'Sheet 1 (2)'!$H$4:$AG$536,26,FALSE)</f>
        <v>SI</v>
      </c>
      <c r="AH334" s="24" t="s">
        <v>329</v>
      </c>
      <c r="AI334" s="24" t="s">
        <v>304</v>
      </c>
      <c r="AJ334" s="24" t="str">
        <f>VLOOKUP(G334,'Sheet 1 (2)'!$H$4:$AH$536,27,FALSE)</f>
        <v/>
      </c>
      <c r="AK334" s="24" t="str">
        <f t="shared" si="34"/>
        <v/>
      </c>
      <c r="AL334" s="27">
        <v>1</v>
      </c>
      <c r="AM334" s="27">
        <f t="shared" si="37"/>
        <v>1</v>
      </c>
    </row>
    <row r="335" spans="1:39" ht="15.75" customHeight="1">
      <c r="A335" s="24" t="s">
        <v>1441</v>
      </c>
      <c r="B335" s="24" t="s">
        <v>114</v>
      </c>
      <c r="C335" s="24" t="s">
        <v>1533</v>
      </c>
      <c r="D335" s="24" t="s">
        <v>124</v>
      </c>
      <c r="E335" s="24" t="s">
        <v>1534</v>
      </c>
      <c r="F335" s="24" t="s">
        <v>125</v>
      </c>
      <c r="G335" s="24" t="s">
        <v>1595</v>
      </c>
      <c r="H335" s="24" t="s">
        <v>1596</v>
      </c>
      <c r="I335" s="24" t="s">
        <v>329</v>
      </c>
      <c r="J335" s="24" t="s">
        <v>388</v>
      </c>
      <c r="K335" s="24" t="s">
        <v>1597</v>
      </c>
      <c r="L335" s="24" t="s">
        <v>304</v>
      </c>
      <c r="M335" s="24" t="str">
        <f>VLOOKUP(G335,'Sheet 1 (2)'!$H$4:$M$536,6,FALSE)</f>
        <v/>
      </c>
      <c r="N335" s="24" t="str">
        <f t="shared" si="26"/>
        <v/>
      </c>
      <c r="O335" s="24"/>
      <c r="P335" s="24" t="s">
        <v>498</v>
      </c>
      <c r="Q335" s="24" t="s">
        <v>304</v>
      </c>
      <c r="R335" s="24" t="str">
        <f>VLOOKUP(G335,'Sheet 1 (2)'!$H$4:$O$536,8,FALSE)</f>
        <v/>
      </c>
      <c r="S335" s="24" t="str">
        <f t="shared" si="28"/>
        <v/>
      </c>
      <c r="T335" s="24" t="s">
        <v>1538</v>
      </c>
      <c r="U335" s="24" t="s">
        <v>304</v>
      </c>
      <c r="V335" s="24" t="str">
        <f>VLOOKUP(G335,'Sheet 1 (2)'!$H$4:$Q$536,10,FALSE)</f>
        <v/>
      </c>
      <c r="W335" s="24" t="str">
        <f t="shared" si="36"/>
        <v/>
      </c>
      <c r="X335" s="24" t="s">
        <v>1598</v>
      </c>
      <c r="Y335" s="24" t="s">
        <v>304</v>
      </c>
      <c r="Z335" s="24" t="str">
        <f>VLOOKUP(G335,'Sheet 1 (2)'!$H$4:$S$536,12,FALSE)</f>
        <v/>
      </c>
      <c r="AA335" s="24" t="str">
        <f t="shared" si="35"/>
        <v/>
      </c>
      <c r="AB335" s="24" t="s">
        <v>304</v>
      </c>
      <c r="AC335" s="24" t="str">
        <f>VLOOKUP(G335,'Sheet 1 (2)'!$H$4:$AF$536,25,FALSE)</f>
        <v/>
      </c>
      <c r="AD335" s="24" t="s">
        <v>364</v>
      </c>
      <c r="AE335" s="24" t="str">
        <f t="shared" si="25"/>
        <v/>
      </c>
      <c r="AF335" s="24" t="s">
        <v>304</v>
      </c>
      <c r="AG335" s="24" t="str">
        <f>VLOOKUP(G335,'Sheet 1 (2)'!$H$4:$AG$536,26,FALSE)</f>
        <v>SI</v>
      </c>
      <c r="AH335" s="24" t="s">
        <v>329</v>
      </c>
      <c r="AI335" s="24" t="s">
        <v>304</v>
      </c>
      <c r="AJ335" s="24" t="str">
        <f>VLOOKUP(G335,'Sheet 1 (2)'!$H$4:$AH$536,27,FALSE)</f>
        <v/>
      </c>
      <c r="AK335" s="24" t="str">
        <f t="shared" si="34"/>
        <v/>
      </c>
      <c r="AL335" s="27">
        <v>1</v>
      </c>
      <c r="AM335" s="27">
        <f t="shared" si="37"/>
        <v>1</v>
      </c>
    </row>
    <row r="336" spans="1:39" ht="15.75" customHeight="1">
      <c r="A336" s="24" t="s">
        <v>1441</v>
      </c>
      <c r="B336" s="24" t="s">
        <v>114</v>
      </c>
      <c r="C336" s="24" t="s">
        <v>1533</v>
      </c>
      <c r="D336" s="24" t="s">
        <v>124</v>
      </c>
      <c r="E336" s="24" t="s">
        <v>1534</v>
      </c>
      <c r="F336" s="24" t="s">
        <v>125</v>
      </c>
      <c r="G336" s="24" t="s">
        <v>1599</v>
      </c>
      <c r="H336" s="24" t="s">
        <v>1600</v>
      </c>
      <c r="I336" s="24" t="s">
        <v>329</v>
      </c>
      <c r="J336" s="24" t="s">
        <v>388</v>
      </c>
      <c r="K336" s="24" t="s">
        <v>1601</v>
      </c>
      <c r="L336" s="24" t="s">
        <v>304</v>
      </c>
      <c r="M336" s="24" t="str">
        <f>VLOOKUP(G336,'Sheet 1 (2)'!$H$4:$M$536,6,FALSE)</f>
        <v/>
      </c>
      <c r="N336" s="24" t="str">
        <f t="shared" si="26"/>
        <v/>
      </c>
      <c r="O336" s="24"/>
      <c r="P336" s="24" t="s">
        <v>498</v>
      </c>
      <c r="Q336" s="24" t="s">
        <v>304</v>
      </c>
      <c r="R336" s="24" t="str">
        <f>VLOOKUP(G336,'Sheet 1 (2)'!$H$4:$O$536,8,FALSE)</f>
        <v/>
      </c>
      <c r="S336" s="24" t="str">
        <f t="shared" si="28"/>
        <v/>
      </c>
      <c r="T336" s="24" t="s">
        <v>1538</v>
      </c>
      <c r="U336" s="24" t="s">
        <v>304</v>
      </c>
      <c r="V336" s="24" t="str">
        <f>VLOOKUP(G336,'Sheet 1 (2)'!$H$4:$Q$536,10,FALSE)</f>
        <v/>
      </c>
      <c r="W336" s="24" t="str">
        <f t="shared" si="36"/>
        <v/>
      </c>
      <c r="X336" s="24" t="s">
        <v>1602</v>
      </c>
      <c r="Y336" s="24" t="s">
        <v>304</v>
      </c>
      <c r="Z336" s="24" t="str">
        <f>VLOOKUP(G336,'Sheet 1 (2)'!$H$4:$S$536,12,FALSE)</f>
        <v/>
      </c>
      <c r="AA336" s="24" t="str">
        <f t="shared" si="35"/>
        <v/>
      </c>
      <c r="AB336" s="24" t="s">
        <v>304</v>
      </c>
      <c r="AC336" s="24" t="str">
        <f>VLOOKUP(G336,'Sheet 1 (2)'!$H$4:$AF$536,25,FALSE)</f>
        <v/>
      </c>
      <c r="AD336" s="24" t="s">
        <v>429</v>
      </c>
      <c r="AE336" s="24" t="str">
        <f t="shared" si="25"/>
        <v/>
      </c>
      <c r="AF336" s="24" t="s">
        <v>304</v>
      </c>
      <c r="AG336" s="24" t="str">
        <f>VLOOKUP(G336,'Sheet 1 (2)'!$H$4:$AG$536,26,FALSE)</f>
        <v>SI</v>
      </c>
      <c r="AH336" s="24" t="s">
        <v>329</v>
      </c>
      <c r="AI336" s="24" t="s">
        <v>304</v>
      </c>
      <c r="AJ336" s="24" t="str">
        <f>VLOOKUP(G336,'Sheet 1 (2)'!$H$4:$AH$536,27,FALSE)</f>
        <v/>
      </c>
      <c r="AK336" s="24" t="str">
        <f t="shared" si="34"/>
        <v/>
      </c>
      <c r="AL336" s="27">
        <v>1</v>
      </c>
      <c r="AM336" s="27">
        <f t="shared" si="37"/>
        <v>1</v>
      </c>
    </row>
    <row r="337" spans="1:39" ht="15.75" customHeight="1">
      <c r="A337" s="24" t="s">
        <v>1441</v>
      </c>
      <c r="B337" s="24" t="s">
        <v>114</v>
      </c>
      <c r="C337" s="24" t="s">
        <v>1533</v>
      </c>
      <c r="D337" s="24" t="s">
        <v>124</v>
      </c>
      <c r="E337" s="24" t="s">
        <v>1534</v>
      </c>
      <c r="F337" s="24" t="s">
        <v>125</v>
      </c>
      <c r="G337" s="24" t="s">
        <v>1603</v>
      </c>
      <c r="H337" s="24" t="s">
        <v>1604</v>
      </c>
      <c r="I337" s="24" t="s">
        <v>329</v>
      </c>
      <c r="J337" s="24" t="s">
        <v>388</v>
      </c>
      <c r="K337" s="24" t="s">
        <v>1605</v>
      </c>
      <c r="L337" s="24" t="s">
        <v>304</v>
      </c>
      <c r="M337" s="24" t="str">
        <f>VLOOKUP(G337,'Sheet 1 (2)'!$H$4:$M$536,6,FALSE)</f>
        <v/>
      </c>
      <c r="N337" s="24" t="str">
        <f t="shared" si="26"/>
        <v/>
      </c>
      <c r="O337" s="24"/>
      <c r="P337" s="24" t="s">
        <v>498</v>
      </c>
      <c r="Q337" s="24" t="s">
        <v>304</v>
      </c>
      <c r="R337" s="24" t="str">
        <f>VLOOKUP(G337,'Sheet 1 (2)'!$H$4:$O$536,8,FALSE)</f>
        <v/>
      </c>
      <c r="S337" s="24" t="str">
        <f t="shared" si="28"/>
        <v/>
      </c>
      <c r="T337" s="24" t="s">
        <v>1538</v>
      </c>
      <c r="U337" s="24" t="s">
        <v>304</v>
      </c>
      <c r="V337" s="24" t="str">
        <f>VLOOKUP(G337,'Sheet 1 (2)'!$H$4:$Q$536,10,FALSE)</f>
        <v/>
      </c>
      <c r="W337" s="24" t="str">
        <f t="shared" si="36"/>
        <v/>
      </c>
      <c r="X337" s="24" t="s">
        <v>1606</v>
      </c>
      <c r="Y337" s="24" t="s">
        <v>304</v>
      </c>
      <c r="Z337" s="24" t="str">
        <f>VLOOKUP(G337,'Sheet 1 (2)'!$H$4:$S$536,12,FALSE)</f>
        <v/>
      </c>
      <c r="AA337" s="24" t="str">
        <f t="shared" si="35"/>
        <v/>
      </c>
      <c r="AB337" s="24" t="s">
        <v>304</v>
      </c>
      <c r="AC337" s="24" t="str">
        <f>VLOOKUP(G337,'Sheet 1 (2)'!$H$4:$AF$536,25,FALSE)</f>
        <v/>
      </c>
      <c r="AD337" s="24" t="s">
        <v>429</v>
      </c>
      <c r="AE337" s="24" t="str">
        <f t="shared" si="25"/>
        <v/>
      </c>
      <c r="AF337" s="24" t="s">
        <v>304</v>
      </c>
      <c r="AG337" s="24" t="str">
        <f>VLOOKUP(G337,'Sheet 1 (2)'!$H$4:$AG$536,26,FALSE)</f>
        <v>SI</v>
      </c>
      <c r="AH337" s="24" t="s">
        <v>329</v>
      </c>
      <c r="AI337" s="24" t="s">
        <v>304</v>
      </c>
      <c r="AJ337" s="24" t="str">
        <f>VLOOKUP(G337,'Sheet 1 (2)'!$H$4:$AH$536,27,FALSE)</f>
        <v/>
      </c>
      <c r="AK337" s="24" t="str">
        <f t="shared" si="34"/>
        <v/>
      </c>
      <c r="AL337" s="27">
        <v>1</v>
      </c>
      <c r="AM337" s="27">
        <f t="shared" si="37"/>
        <v>1</v>
      </c>
    </row>
    <row r="338" spans="1:39" ht="15.75" customHeight="1">
      <c r="A338" s="24" t="s">
        <v>1441</v>
      </c>
      <c r="B338" s="24" t="s">
        <v>114</v>
      </c>
      <c r="C338" s="24" t="s">
        <v>1533</v>
      </c>
      <c r="D338" s="24" t="s">
        <v>124</v>
      </c>
      <c r="E338" s="24" t="s">
        <v>1534</v>
      </c>
      <c r="F338" s="24" t="s">
        <v>125</v>
      </c>
      <c r="G338" s="24" t="s">
        <v>1607</v>
      </c>
      <c r="H338" s="24" t="s">
        <v>1608</v>
      </c>
      <c r="I338" s="24" t="s">
        <v>329</v>
      </c>
      <c r="J338" s="24" t="s">
        <v>1234</v>
      </c>
      <c r="K338" s="24" t="s">
        <v>1609</v>
      </c>
      <c r="L338" s="24" t="s">
        <v>304</v>
      </c>
      <c r="M338" s="24" t="str">
        <f>VLOOKUP(G338,'Sheet 1 (2)'!$H$4:$M$536,6,FALSE)</f>
        <v/>
      </c>
      <c r="N338" s="24" t="str">
        <f t="shared" si="26"/>
        <v/>
      </c>
      <c r="O338" s="24"/>
      <c r="P338" s="24" t="s">
        <v>498</v>
      </c>
      <c r="Q338" s="24" t="s">
        <v>304</v>
      </c>
      <c r="R338" s="24" t="str">
        <f>VLOOKUP(G338,'Sheet 1 (2)'!$H$4:$O$536,8,FALSE)</f>
        <v/>
      </c>
      <c r="S338" s="24" t="str">
        <f t="shared" si="28"/>
        <v/>
      </c>
      <c r="T338" s="24" t="s">
        <v>1538</v>
      </c>
      <c r="U338" s="24" t="s">
        <v>304</v>
      </c>
      <c r="V338" s="24" t="str">
        <f>VLOOKUP(G338,'Sheet 1 (2)'!$H$4:$Q$536,10,FALSE)</f>
        <v/>
      </c>
      <c r="W338" s="24" t="str">
        <f t="shared" si="36"/>
        <v/>
      </c>
      <c r="X338" s="24" t="s">
        <v>1610</v>
      </c>
      <c r="Y338" s="24" t="s">
        <v>304</v>
      </c>
      <c r="Z338" s="24" t="str">
        <f>VLOOKUP(G338,'Sheet 1 (2)'!$H$4:$S$536,12,FALSE)</f>
        <v/>
      </c>
      <c r="AA338" s="24" t="str">
        <f t="shared" si="35"/>
        <v/>
      </c>
      <c r="AB338" s="24" t="s">
        <v>304</v>
      </c>
      <c r="AC338" s="24" t="str">
        <f>VLOOKUP(G338,'Sheet 1 (2)'!$H$4:$AF$536,25,FALSE)</f>
        <v/>
      </c>
      <c r="AD338" s="24" t="s">
        <v>504</v>
      </c>
      <c r="AE338" s="24" t="str">
        <f t="shared" si="25"/>
        <v/>
      </c>
      <c r="AF338" s="24" t="s">
        <v>304</v>
      </c>
      <c r="AG338" s="24" t="str">
        <f>VLOOKUP(G338,'Sheet 1 (2)'!$H$4:$AG$536,26,FALSE)</f>
        <v>SI</v>
      </c>
      <c r="AH338" s="24" t="s">
        <v>329</v>
      </c>
      <c r="AI338" s="24" t="s">
        <v>304</v>
      </c>
      <c r="AJ338" s="24" t="str">
        <f>VLOOKUP(G338,'Sheet 1 (2)'!$H$4:$AH$536,27,FALSE)</f>
        <v/>
      </c>
      <c r="AK338" s="24" t="str">
        <f t="shared" si="34"/>
        <v/>
      </c>
      <c r="AL338" s="27">
        <v>1</v>
      </c>
      <c r="AM338" s="27">
        <f t="shared" si="37"/>
        <v>1</v>
      </c>
    </row>
    <row r="339" spans="1:39" ht="15.75" customHeight="1">
      <c r="A339" s="24" t="s">
        <v>1441</v>
      </c>
      <c r="B339" s="24" t="s">
        <v>114</v>
      </c>
      <c r="C339" s="24" t="s">
        <v>1533</v>
      </c>
      <c r="D339" s="24" t="s">
        <v>124</v>
      </c>
      <c r="E339" s="24" t="s">
        <v>1534</v>
      </c>
      <c r="F339" s="24" t="s">
        <v>125</v>
      </c>
      <c r="G339" s="24" t="s">
        <v>1611</v>
      </c>
      <c r="H339" s="24" t="s">
        <v>1612</v>
      </c>
      <c r="I339" s="24" t="s">
        <v>329</v>
      </c>
      <c r="J339" s="24" t="s">
        <v>1234</v>
      </c>
      <c r="K339" s="24" t="s">
        <v>1613</v>
      </c>
      <c r="L339" s="24" t="s">
        <v>304</v>
      </c>
      <c r="M339" s="24" t="str">
        <f>VLOOKUP(G339,'Sheet 1 (2)'!$H$4:$M$536,6,FALSE)</f>
        <v/>
      </c>
      <c r="N339" s="24" t="str">
        <f t="shared" si="26"/>
        <v/>
      </c>
      <c r="O339" s="24"/>
      <c r="P339" s="24" t="s">
        <v>498</v>
      </c>
      <c r="Q339" s="24" t="s">
        <v>304</v>
      </c>
      <c r="R339" s="24" t="str">
        <f>VLOOKUP(G339,'Sheet 1 (2)'!$H$4:$O$536,8,FALSE)</f>
        <v/>
      </c>
      <c r="S339" s="24" t="str">
        <f t="shared" si="28"/>
        <v/>
      </c>
      <c r="T339" s="24" t="s">
        <v>1538</v>
      </c>
      <c r="U339" s="24" t="s">
        <v>304</v>
      </c>
      <c r="V339" s="24" t="str">
        <f>VLOOKUP(G339,'Sheet 1 (2)'!$H$4:$Q$536,10,FALSE)</f>
        <v/>
      </c>
      <c r="W339" s="24" t="str">
        <f t="shared" si="36"/>
        <v/>
      </c>
      <c r="X339" s="24" t="s">
        <v>1614</v>
      </c>
      <c r="Y339" s="24" t="s">
        <v>304</v>
      </c>
      <c r="Z339" s="24" t="str">
        <f>VLOOKUP(G339,'Sheet 1 (2)'!$H$4:$S$536,12,FALSE)</f>
        <v/>
      </c>
      <c r="AA339" s="24" t="str">
        <f t="shared" si="35"/>
        <v/>
      </c>
      <c r="AB339" s="24" t="s">
        <v>304</v>
      </c>
      <c r="AC339" s="24" t="str">
        <f>VLOOKUP(G339,'Sheet 1 (2)'!$H$4:$AF$536,25,FALSE)</f>
        <v/>
      </c>
      <c r="AD339" s="24" t="s">
        <v>1293</v>
      </c>
      <c r="AE339" s="24" t="str">
        <f t="shared" si="25"/>
        <v/>
      </c>
      <c r="AF339" s="24" t="s">
        <v>304</v>
      </c>
      <c r="AG339" s="24" t="str">
        <f>VLOOKUP(G339,'Sheet 1 (2)'!$H$4:$AG$536,26,FALSE)</f>
        <v>SI</v>
      </c>
      <c r="AH339" s="24" t="s">
        <v>329</v>
      </c>
      <c r="AI339" s="24" t="s">
        <v>304</v>
      </c>
      <c r="AJ339" s="24" t="str">
        <f>VLOOKUP(G339,'Sheet 1 (2)'!$H$4:$AH$536,27,FALSE)</f>
        <v>Consulta. ¿Cómo se identifica a las mujeres gestantes procedentes de área chagásica?</v>
      </c>
      <c r="AK339" s="24" t="str">
        <f t="shared" si="34"/>
        <v>Consulta. ¿Cómo se identifica a las mujeres gestantes procedentes de área chagásica?</v>
      </c>
      <c r="AL339" s="27">
        <v>1</v>
      </c>
      <c r="AM339" s="27">
        <f t="shared" si="37"/>
        <v>1</v>
      </c>
    </row>
    <row r="340" spans="1:39" ht="15.75" customHeight="1">
      <c r="A340" s="24" t="s">
        <v>1441</v>
      </c>
      <c r="B340" s="24" t="s">
        <v>114</v>
      </c>
      <c r="C340" s="24" t="s">
        <v>1533</v>
      </c>
      <c r="D340" s="24" t="s">
        <v>124</v>
      </c>
      <c r="E340" s="24" t="s">
        <v>1534</v>
      </c>
      <c r="F340" s="24" t="s">
        <v>125</v>
      </c>
      <c r="G340" s="24" t="s">
        <v>1615</v>
      </c>
      <c r="H340" s="24" t="s">
        <v>1616</v>
      </c>
      <c r="I340" s="24" t="s">
        <v>329</v>
      </c>
      <c r="J340" s="24" t="s">
        <v>388</v>
      </c>
      <c r="K340" s="24" t="s">
        <v>1617</v>
      </c>
      <c r="L340" s="24" t="s">
        <v>304</v>
      </c>
      <c r="M340" s="24" t="str">
        <f>VLOOKUP(G340,'Sheet 1 (2)'!$H$4:$M$536,6,FALSE)</f>
        <v/>
      </c>
      <c r="N340" s="24" t="str">
        <f t="shared" si="26"/>
        <v/>
      </c>
      <c r="O340" s="24"/>
      <c r="P340" s="24" t="s">
        <v>498</v>
      </c>
      <c r="Q340" s="24" t="s">
        <v>304</v>
      </c>
      <c r="R340" s="24" t="str">
        <f>VLOOKUP(G340,'Sheet 1 (2)'!$H$4:$O$536,8,FALSE)</f>
        <v/>
      </c>
      <c r="S340" s="24" t="str">
        <f t="shared" si="28"/>
        <v/>
      </c>
      <c r="T340" s="24" t="s">
        <v>1538</v>
      </c>
      <c r="U340" s="24" t="s">
        <v>304</v>
      </c>
      <c r="V340" s="24" t="str">
        <f>VLOOKUP(G340,'Sheet 1 (2)'!$H$4:$Q$536,10,FALSE)</f>
        <v/>
      </c>
      <c r="W340" s="24" t="str">
        <f t="shared" si="36"/>
        <v/>
      </c>
      <c r="X340" s="24" t="s">
        <v>1618</v>
      </c>
      <c r="Y340" s="24" t="s">
        <v>304</v>
      </c>
      <c r="Z340" s="24" t="str">
        <f>VLOOKUP(G340,'Sheet 1 (2)'!$H$4:$S$536,12,FALSE)</f>
        <v/>
      </c>
      <c r="AA340" s="24" t="str">
        <f t="shared" si="35"/>
        <v/>
      </c>
      <c r="AB340" s="24" t="s">
        <v>304</v>
      </c>
      <c r="AC340" s="24" t="str">
        <f>VLOOKUP(G340,'Sheet 1 (2)'!$H$4:$AF$536,25,FALSE)</f>
        <v/>
      </c>
      <c r="AD340" s="24" t="s">
        <v>1619</v>
      </c>
      <c r="AE340" s="24" t="str">
        <f t="shared" si="25"/>
        <v/>
      </c>
      <c r="AF340" s="24" t="s">
        <v>304</v>
      </c>
      <c r="AG340" s="24" t="str">
        <f>VLOOKUP(G340,'Sheet 1 (2)'!$H$4:$AG$536,26,FALSE)</f>
        <v>SI</v>
      </c>
      <c r="AH340" s="24" t="s">
        <v>329</v>
      </c>
      <c r="AI340" s="24" t="s">
        <v>304</v>
      </c>
      <c r="AJ340" s="24" t="str">
        <f>VLOOKUP(G340,'Sheet 1 (2)'!$H$4:$AH$536,27,FALSE)</f>
        <v/>
      </c>
      <c r="AK340" s="24" t="str">
        <f t="shared" si="34"/>
        <v/>
      </c>
      <c r="AL340" s="27">
        <v>1</v>
      </c>
      <c r="AM340" s="27">
        <f t="shared" si="37"/>
        <v>1</v>
      </c>
    </row>
    <row r="341" spans="1:39" ht="15.75" customHeight="1">
      <c r="A341" s="24" t="s">
        <v>1441</v>
      </c>
      <c r="B341" s="24" t="s">
        <v>114</v>
      </c>
      <c r="C341" s="24" t="s">
        <v>1533</v>
      </c>
      <c r="D341" s="24" t="s">
        <v>124</v>
      </c>
      <c r="E341" s="24" t="s">
        <v>1534</v>
      </c>
      <c r="F341" s="24" t="s">
        <v>125</v>
      </c>
      <c r="G341" s="24" t="s">
        <v>1620</v>
      </c>
      <c r="H341" s="24" t="s">
        <v>1621</v>
      </c>
      <c r="I341" s="24" t="s">
        <v>329</v>
      </c>
      <c r="J341" s="24" t="s">
        <v>1234</v>
      </c>
      <c r="K341" s="24" t="s">
        <v>1622</v>
      </c>
      <c r="L341" s="24" t="s">
        <v>304</v>
      </c>
      <c r="M341" s="24" t="str">
        <f>VLOOKUP(G341,'Sheet 1 (2)'!$H$4:$M$536,6,FALSE)</f>
        <v/>
      </c>
      <c r="N341" s="24" t="str">
        <f t="shared" si="26"/>
        <v/>
      </c>
      <c r="O341" s="24"/>
      <c r="P341" s="24" t="s">
        <v>498</v>
      </c>
      <c r="Q341" s="24" t="s">
        <v>304</v>
      </c>
      <c r="R341" s="24" t="str">
        <f>VLOOKUP(G341,'Sheet 1 (2)'!$H$4:$O$536,8,FALSE)</f>
        <v/>
      </c>
      <c r="S341" s="24" t="str">
        <f t="shared" si="28"/>
        <v/>
      </c>
      <c r="T341" s="24" t="s">
        <v>1538</v>
      </c>
      <c r="U341" s="24" t="s">
        <v>304</v>
      </c>
      <c r="V341" s="24" t="str">
        <f>VLOOKUP(G341,'Sheet 1 (2)'!$H$4:$Q$536,10,FALSE)</f>
        <v/>
      </c>
      <c r="W341" s="24" t="str">
        <f t="shared" si="36"/>
        <v/>
      </c>
      <c r="X341" s="24" t="s">
        <v>1623</v>
      </c>
      <c r="Y341" s="24" t="s">
        <v>304</v>
      </c>
      <c r="Z341" s="24" t="str">
        <f>VLOOKUP(G341,'Sheet 1 (2)'!$H$4:$S$536,12,FALSE)</f>
        <v/>
      </c>
      <c r="AA341" s="24" t="str">
        <f t="shared" si="35"/>
        <v/>
      </c>
      <c r="AB341" s="24" t="s">
        <v>304</v>
      </c>
      <c r="AC341" s="24" t="str">
        <f>VLOOKUP(G341,'Sheet 1 (2)'!$H$4:$AF$536,25,FALSE)</f>
        <v/>
      </c>
      <c r="AD341" s="24" t="s">
        <v>504</v>
      </c>
      <c r="AE341" s="24" t="str">
        <f t="shared" si="25"/>
        <v/>
      </c>
      <c r="AF341" s="24" t="s">
        <v>304</v>
      </c>
      <c r="AG341" s="24" t="str">
        <f>VLOOKUP(G341,'Sheet 1 (2)'!$H$4:$AG$536,26,FALSE)</f>
        <v>SI</v>
      </c>
      <c r="AH341" s="24" t="s">
        <v>329</v>
      </c>
      <c r="AI341" s="24" t="s">
        <v>304</v>
      </c>
      <c r="AJ341" s="24" t="str">
        <f>VLOOKUP(G341,'Sheet 1 (2)'!$H$4:$AH$536,27,FALSE)</f>
        <v/>
      </c>
      <c r="AK341" s="24" t="str">
        <f t="shared" si="34"/>
        <v/>
      </c>
      <c r="AL341" s="27">
        <v>1</v>
      </c>
      <c r="AM341" s="27">
        <f t="shared" si="37"/>
        <v>1</v>
      </c>
    </row>
    <row r="342" spans="1:39" ht="15.75" customHeight="1">
      <c r="A342" s="24" t="s">
        <v>1441</v>
      </c>
      <c r="B342" s="24" t="s">
        <v>114</v>
      </c>
      <c r="C342" s="24" t="s">
        <v>1533</v>
      </c>
      <c r="D342" s="24" t="s">
        <v>124</v>
      </c>
      <c r="E342" s="24" t="s">
        <v>1534</v>
      </c>
      <c r="F342" s="24" t="s">
        <v>125</v>
      </c>
      <c r="G342" s="24" t="s">
        <v>1624</v>
      </c>
      <c r="H342" s="24" t="s">
        <v>1625</v>
      </c>
      <c r="I342" s="24" t="s">
        <v>329</v>
      </c>
      <c r="J342" s="24" t="s">
        <v>388</v>
      </c>
      <c r="K342" s="24" t="s">
        <v>1626</v>
      </c>
      <c r="L342" s="24" t="s">
        <v>304</v>
      </c>
      <c r="M342" s="24" t="str">
        <f>VLOOKUP(G342,'Sheet 1 (2)'!$H$4:$M$536,6,FALSE)</f>
        <v/>
      </c>
      <c r="N342" s="24" t="str">
        <f t="shared" si="26"/>
        <v/>
      </c>
      <c r="O342" s="24"/>
      <c r="P342" s="24" t="s">
        <v>498</v>
      </c>
      <c r="Q342" s="24" t="s">
        <v>304</v>
      </c>
      <c r="R342" s="24" t="str">
        <f>VLOOKUP(G342,'Sheet 1 (2)'!$H$4:$O$536,8,FALSE)</f>
        <v/>
      </c>
      <c r="S342" s="24" t="str">
        <f t="shared" si="28"/>
        <v/>
      </c>
      <c r="T342" s="24" t="s">
        <v>1538</v>
      </c>
      <c r="U342" s="24" t="s">
        <v>304</v>
      </c>
      <c r="V342" s="24" t="str">
        <f>VLOOKUP(G342,'Sheet 1 (2)'!$H$4:$Q$536,10,FALSE)</f>
        <v/>
      </c>
      <c r="W342" s="24" t="str">
        <f t="shared" si="36"/>
        <v/>
      </c>
      <c r="X342" s="24" t="s">
        <v>1623</v>
      </c>
      <c r="Y342" s="24" t="s">
        <v>304</v>
      </c>
      <c r="Z342" s="24" t="str">
        <f>VLOOKUP(G342,'Sheet 1 (2)'!$H$4:$S$536,12,FALSE)</f>
        <v/>
      </c>
      <c r="AA342" s="24" t="str">
        <f t="shared" si="35"/>
        <v/>
      </c>
      <c r="AB342" s="24" t="s">
        <v>304</v>
      </c>
      <c r="AC342" s="24" t="str">
        <f>VLOOKUP(G342,'Sheet 1 (2)'!$H$4:$AF$536,25,FALSE)</f>
        <v/>
      </c>
      <c r="AD342" s="24" t="s">
        <v>1627</v>
      </c>
      <c r="AE342" s="24" t="str">
        <f t="shared" si="25"/>
        <v/>
      </c>
      <c r="AF342" s="24" t="s">
        <v>304</v>
      </c>
      <c r="AG342" s="24" t="str">
        <f>VLOOKUP(G342,'Sheet 1 (2)'!$H$4:$AG$536,26,FALSE)</f>
        <v>SI</v>
      </c>
      <c r="AH342" s="24" t="s">
        <v>329</v>
      </c>
      <c r="AI342" s="24" t="s">
        <v>304</v>
      </c>
      <c r="AJ342" s="24" t="str">
        <f>VLOOKUP(G342,'Sheet 1 (2)'!$H$4:$AH$536,27,FALSE)</f>
        <v xml:space="preserve">Consulta. ¿cómo identifico el código CIE10 de la fase aguda, sub aguda y crónica? </v>
      </c>
      <c r="AK342" s="24" t="str">
        <f t="shared" si="34"/>
        <v xml:space="preserve">Consulta. ¿cómo identifico el código CIE10 de la fase aguda, sub aguda y crónica? </v>
      </c>
      <c r="AL342" s="27">
        <v>1</v>
      </c>
      <c r="AM342" s="27">
        <f t="shared" si="37"/>
        <v>1</v>
      </c>
    </row>
    <row r="343" spans="1:39" ht="15.75" customHeight="1">
      <c r="A343" s="24" t="s">
        <v>1441</v>
      </c>
      <c r="B343" s="24" t="s">
        <v>114</v>
      </c>
      <c r="C343" s="24" t="s">
        <v>1628</v>
      </c>
      <c r="D343" s="24" t="s">
        <v>126</v>
      </c>
      <c r="E343" s="24" t="s">
        <v>1629</v>
      </c>
      <c r="F343" s="24" t="s">
        <v>127</v>
      </c>
      <c r="G343" s="24" t="s">
        <v>1630</v>
      </c>
      <c r="H343" s="24" t="s">
        <v>1631</v>
      </c>
      <c r="I343" s="24" t="s">
        <v>329</v>
      </c>
      <c r="J343" s="24" t="s">
        <v>1249</v>
      </c>
      <c r="K343" s="24" t="s">
        <v>1632</v>
      </c>
      <c r="L343" s="24" t="s">
        <v>304</v>
      </c>
      <c r="M343" s="24" t="str">
        <f>VLOOKUP(G343,'Sheet 1 (2)'!$H$4:$M$536,6,FALSE)</f>
        <v/>
      </c>
      <c r="N343" s="24" t="str">
        <f t="shared" si="26"/>
        <v/>
      </c>
      <c r="O343" s="24"/>
      <c r="P343" s="24" t="s">
        <v>1633</v>
      </c>
      <c r="Q343" s="24" t="s">
        <v>304</v>
      </c>
      <c r="R343" s="24" t="str">
        <f>VLOOKUP(G343,'Sheet 1 (2)'!$H$4:$O$536,8,FALSE)</f>
        <v/>
      </c>
      <c r="S343" s="24" t="str">
        <f t="shared" si="28"/>
        <v/>
      </c>
      <c r="T343" s="24" t="s">
        <v>1634</v>
      </c>
      <c r="U343" s="24" t="s">
        <v>304</v>
      </c>
      <c r="V343" s="24" t="str">
        <f>VLOOKUP(G343,'Sheet 1 (2)'!$H$4:$Q$536,10,FALSE)</f>
        <v/>
      </c>
      <c r="W343" s="24" t="str">
        <f t="shared" si="36"/>
        <v/>
      </c>
      <c r="X343" s="24" t="s">
        <v>1635</v>
      </c>
      <c r="Y343" s="24" t="s">
        <v>304</v>
      </c>
      <c r="Z343" s="24" t="str">
        <f>VLOOKUP(G343,'Sheet 1 (2)'!$H$4:$S$536,12,FALSE)</f>
        <v/>
      </c>
      <c r="AA343" s="24" t="str">
        <f t="shared" si="35"/>
        <v/>
      </c>
      <c r="AB343" s="24" t="s">
        <v>304</v>
      </c>
      <c r="AC343" s="24" t="str">
        <f>VLOOKUP(G343,'Sheet 1 (2)'!$H$4:$AF$536,25,FALSE)</f>
        <v/>
      </c>
      <c r="AD343" s="24" t="s">
        <v>364</v>
      </c>
      <c r="AE343" s="24" t="str">
        <f t="shared" si="25"/>
        <v/>
      </c>
      <c r="AF343" s="24" t="s">
        <v>304</v>
      </c>
      <c r="AG343" s="24" t="str">
        <f>VLOOKUP(G343,'Sheet 1 (2)'!$H$4:$AG$536,26,FALSE)</f>
        <v>SI</v>
      </c>
      <c r="AH343" s="24" t="s">
        <v>329</v>
      </c>
      <c r="AI343" s="24" t="s">
        <v>304</v>
      </c>
      <c r="AJ343" s="24" t="str">
        <f>VLOOKUP(G343,'Sheet 1 (2)'!$H$4:$AH$536,27,FALSE)</f>
        <v>Consulta.Registro de comunidades indígenas de áreas de riesgo de rabia silvestre linkeadas a establecimientos de salud</v>
      </c>
      <c r="AK343" s="24" t="str">
        <f t="shared" si="34"/>
        <v>Consulta.Registro de comunidades indígenas de áreas de riesgo de rabia silvestre linkeadas a establecimientos de salud</v>
      </c>
      <c r="AL343" s="27">
        <v>1</v>
      </c>
      <c r="AM343" s="27">
        <f t="shared" si="37"/>
        <v>1</v>
      </c>
    </row>
    <row r="344" spans="1:39" ht="15.75" customHeight="1">
      <c r="A344" s="24" t="s">
        <v>1441</v>
      </c>
      <c r="B344" s="24" t="s">
        <v>114</v>
      </c>
      <c r="C344" s="24" t="s">
        <v>1628</v>
      </c>
      <c r="D344" s="24" t="s">
        <v>126</v>
      </c>
      <c r="E344" s="24" t="s">
        <v>1629</v>
      </c>
      <c r="F344" s="24" t="s">
        <v>127</v>
      </c>
      <c r="G344" s="24" t="s">
        <v>1636</v>
      </c>
      <c r="H344" s="24" t="s">
        <v>1637</v>
      </c>
      <c r="I344" s="24" t="s">
        <v>329</v>
      </c>
      <c r="J344" s="24" t="s">
        <v>1234</v>
      </c>
      <c r="K344" s="24" t="s">
        <v>1638</v>
      </c>
      <c r="L344" s="24" t="s">
        <v>304</v>
      </c>
      <c r="M344" s="24" t="str">
        <f>VLOOKUP(G344,'Sheet 1 (2)'!$H$4:$M$536,6,FALSE)</f>
        <v/>
      </c>
      <c r="N344" s="24" t="str">
        <f t="shared" si="26"/>
        <v/>
      </c>
      <c r="O344" s="24"/>
      <c r="P344" s="24" t="s">
        <v>1639</v>
      </c>
      <c r="Q344" s="24" t="s">
        <v>304</v>
      </c>
      <c r="R344" s="24" t="str">
        <f>VLOOKUP(G344,'Sheet 1 (2)'!$H$4:$O$536,8,FALSE)</f>
        <v/>
      </c>
      <c r="S344" s="24" t="str">
        <f t="shared" si="28"/>
        <v/>
      </c>
      <c r="T344" s="24" t="s">
        <v>1640</v>
      </c>
      <c r="U344" s="24" t="s">
        <v>304</v>
      </c>
      <c r="V344" s="24" t="str">
        <f>VLOOKUP(G344,'Sheet 1 (2)'!$H$4:$Q$536,10,FALSE)</f>
        <v/>
      </c>
      <c r="W344" s="24" t="str">
        <f t="shared" si="36"/>
        <v/>
      </c>
      <c r="X344" s="24"/>
      <c r="Y344" s="24" t="s">
        <v>304</v>
      </c>
      <c r="Z344" s="24" t="str">
        <f>VLOOKUP(G344,'Sheet 1 (2)'!$H$4:$S$536,12,FALSE)</f>
        <v/>
      </c>
      <c r="AA344" s="24" t="str">
        <f t="shared" si="35"/>
        <v/>
      </c>
      <c r="AB344" s="24" t="s">
        <v>304</v>
      </c>
      <c r="AC344" s="24" t="str">
        <f>VLOOKUP(G344,'Sheet 1 (2)'!$H$4:$AF$536,25,FALSE)</f>
        <v/>
      </c>
      <c r="AD344" s="24" t="s">
        <v>504</v>
      </c>
      <c r="AE344" s="24" t="str">
        <f t="shared" si="25"/>
        <v/>
      </c>
      <c r="AF344" s="24" t="s">
        <v>304</v>
      </c>
      <c r="AG344" s="24" t="str">
        <f>VLOOKUP(G344,'Sheet 1 (2)'!$H$4:$AG$536,26,FALSE)</f>
        <v>NO</v>
      </c>
      <c r="AH344" s="24" t="s">
        <v>301</v>
      </c>
      <c r="AI344" s="24" t="s">
        <v>304</v>
      </c>
      <c r="AJ344" s="24" t="str">
        <f>VLOOKUP(G344,'Sheet 1 (2)'!$H$4:$AH$536,27,FALSE)</f>
        <v/>
      </c>
      <c r="AK344" s="24" t="str">
        <f t="shared" si="34"/>
        <v/>
      </c>
      <c r="AL344" s="27">
        <v>1</v>
      </c>
      <c r="AM344" s="27">
        <f t="shared" si="37"/>
        <v>0</v>
      </c>
    </row>
    <row r="345" spans="1:39" ht="15.75" customHeight="1">
      <c r="A345" s="24" t="s">
        <v>1441</v>
      </c>
      <c r="B345" s="24" t="s">
        <v>114</v>
      </c>
      <c r="C345" s="24" t="s">
        <v>1628</v>
      </c>
      <c r="D345" s="24" t="s">
        <v>126</v>
      </c>
      <c r="E345" s="24" t="s">
        <v>1629</v>
      </c>
      <c r="F345" s="24" t="s">
        <v>127</v>
      </c>
      <c r="G345" s="24" t="s">
        <v>1642</v>
      </c>
      <c r="H345" s="24" t="s">
        <v>1643</v>
      </c>
      <c r="I345" s="24" t="s">
        <v>329</v>
      </c>
      <c r="J345" s="24" t="s">
        <v>1234</v>
      </c>
      <c r="K345" s="24" t="s">
        <v>1644</v>
      </c>
      <c r="L345" s="24" t="s">
        <v>304</v>
      </c>
      <c r="M345" s="24" t="str">
        <f>VLOOKUP(G345,'Sheet 1 (2)'!$H$4:$M$536,6,FALSE)</f>
        <v/>
      </c>
      <c r="N345" s="24" t="str">
        <f t="shared" si="26"/>
        <v/>
      </c>
      <c r="O345" s="24"/>
      <c r="P345" s="24" t="s">
        <v>1645</v>
      </c>
      <c r="Q345" s="24" t="s">
        <v>304</v>
      </c>
      <c r="R345" s="24" t="str">
        <f>VLOOKUP(G345,'Sheet 1 (2)'!$H$4:$O$536,8,FALSE)</f>
        <v/>
      </c>
      <c r="S345" s="24" t="str">
        <f t="shared" si="28"/>
        <v/>
      </c>
      <c r="T345" s="24" t="s">
        <v>1640</v>
      </c>
      <c r="U345" s="24" t="s">
        <v>304</v>
      </c>
      <c r="V345" s="24" t="str">
        <f>VLOOKUP(G345,'Sheet 1 (2)'!$H$4:$Q$536,10,FALSE)</f>
        <v/>
      </c>
      <c r="W345" s="24" t="str">
        <f t="shared" si="36"/>
        <v/>
      </c>
      <c r="X345" s="24"/>
      <c r="Y345" s="24" t="s">
        <v>304</v>
      </c>
      <c r="Z345" s="24" t="str">
        <f>VLOOKUP(G345,'Sheet 1 (2)'!$H$4:$S$536,12,FALSE)</f>
        <v/>
      </c>
      <c r="AA345" s="24" t="str">
        <f t="shared" si="35"/>
        <v/>
      </c>
      <c r="AB345" s="24" t="s">
        <v>304</v>
      </c>
      <c r="AC345" s="24" t="str">
        <f>VLOOKUP(G345,'Sheet 1 (2)'!$H$4:$AF$536,25,FALSE)</f>
        <v/>
      </c>
      <c r="AD345" s="24" t="s">
        <v>1293</v>
      </c>
      <c r="AE345" s="24" t="str">
        <f t="shared" si="25"/>
        <v/>
      </c>
      <c r="AF345" s="24" t="s">
        <v>304</v>
      </c>
      <c r="AG345" s="24" t="str">
        <f>VLOOKUP(G345,'Sheet 1 (2)'!$H$4:$AG$536,26,FALSE)</f>
        <v>NO</v>
      </c>
      <c r="AH345" s="26" t="s">
        <v>301</v>
      </c>
      <c r="AI345" s="24" t="s">
        <v>304</v>
      </c>
      <c r="AJ345" s="24" t="str">
        <f>VLOOKUP(G345,'Sheet 1 (2)'!$H$4:$AH$536,27,FALSE)</f>
        <v>Código CIE10</v>
      </c>
      <c r="AK345" s="24" t="str">
        <f t="shared" si="34"/>
        <v>Código CIE10</v>
      </c>
      <c r="AL345" s="27">
        <v>1</v>
      </c>
      <c r="AM345" s="27">
        <f t="shared" si="37"/>
        <v>0</v>
      </c>
    </row>
    <row r="346" spans="1:39" ht="15.75" customHeight="1">
      <c r="A346" s="24" t="s">
        <v>1441</v>
      </c>
      <c r="B346" s="24" t="s">
        <v>114</v>
      </c>
      <c r="C346" s="24" t="s">
        <v>1628</v>
      </c>
      <c r="D346" s="24" t="s">
        <v>126</v>
      </c>
      <c r="E346" s="24" t="s">
        <v>1629</v>
      </c>
      <c r="F346" s="24" t="s">
        <v>127</v>
      </c>
      <c r="G346" s="24" t="s">
        <v>1647</v>
      </c>
      <c r="H346" s="24" t="s">
        <v>1648</v>
      </c>
      <c r="I346" s="24" t="s">
        <v>329</v>
      </c>
      <c r="J346" s="24" t="s">
        <v>1249</v>
      </c>
      <c r="K346" s="24" t="s">
        <v>1649</v>
      </c>
      <c r="L346" s="24" t="s">
        <v>304</v>
      </c>
      <c r="M346" s="24" t="str">
        <f>VLOOKUP(G346,'Sheet 1 (2)'!$H$4:$M$536,6,FALSE)</f>
        <v/>
      </c>
      <c r="N346" s="24" t="str">
        <f t="shared" si="26"/>
        <v/>
      </c>
      <c r="O346" s="24"/>
      <c r="P346" s="24" t="s">
        <v>1645</v>
      </c>
      <c r="Q346" s="24" t="s">
        <v>304</v>
      </c>
      <c r="R346" s="24" t="str">
        <f>VLOOKUP(G346,'Sheet 1 (2)'!$H$4:$O$536,8,FALSE)</f>
        <v/>
      </c>
      <c r="S346" s="24" t="str">
        <f t="shared" si="28"/>
        <v/>
      </c>
      <c r="T346" s="24" t="s">
        <v>1640</v>
      </c>
      <c r="U346" s="24" t="s">
        <v>304</v>
      </c>
      <c r="V346" s="24" t="str">
        <f>VLOOKUP(G346,'Sheet 1 (2)'!$H$4:$Q$536,10,FALSE)</f>
        <v/>
      </c>
      <c r="W346" s="24" t="str">
        <f t="shared" si="36"/>
        <v/>
      </c>
      <c r="X346" s="24"/>
      <c r="Y346" s="24" t="s">
        <v>304</v>
      </c>
      <c r="Z346" s="24" t="str">
        <f>VLOOKUP(G346,'Sheet 1 (2)'!$H$4:$S$536,12,FALSE)</f>
        <v/>
      </c>
      <c r="AA346" s="24" t="str">
        <f t="shared" si="35"/>
        <v/>
      </c>
      <c r="AB346" s="24" t="s">
        <v>304</v>
      </c>
      <c r="AC346" s="24" t="str">
        <f>VLOOKUP(G346,'Sheet 1 (2)'!$H$4:$AF$536,25,FALSE)</f>
        <v/>
      </c>
      <c r="AD346" s="24" t="s">
        <v>364</v>
      </c>
      <c r="AE346" s="24" t="str">
        <f t="shared" si="25"/>
        <v/>
      </c>
      <c r="AF346" s="24" t="s">
        <v>304</v>
      </c>
      <c r="AG346" s="24" t="str">
        <f>VLOOKUP(G346,'Sheet 1 (2)'!$H$4:$AG$536,26,FALSE)</f>
        <v>NO</v>
      </c>
      <c r="AH346" s="26" t="s">
        <v>301</v>
      </c>
      <c r="AI346" s="24" t="s">
        <v>304</v>
      </c>
      <c r="AJ346" s="24" t="str">
        <f>VLOOKUP(G346,'Sheet 1 (2)'!$H$4:$AH$536,27,FALSE)</f>
        <v>Código CIE10</v>
      </c>
      <c r="AK346" s="24" t="str">
        <f t="shared" si="34"/>
        <v>Código CIE10</v>
      </c>
      <c r="AL346" s="27">
        <v>1</v>
      </c>
      <c r="AM346" s="27">
        <f t="shared" si="37"/>
        <v>0</v>
      </c>
    </row>
    <row r="347" spans="1:39" ht="15.75" customHeight="1">
      <c r="A347" s="24" t="s">
        <v>1441</v>
      </c>
      <c r="B347" s="24" t="s">
        <v>114</v>
      </c>
      <c r="C347" s="24" t="s">
        <v>1628</v>
      </c>
      <c r="D347" s="24" t="s">
        <v>126</v>
      </c>
      <c r="E347" s="24" t="s">
        <v>1629</v>
      </c>
      <c r="F347" s="24" t="s">
        <v>127</v>
      </c>
      <c r="G347" s="24" t="s">
        <v>1651</v>
      </c>
      <c r="H347" s="24" t="s">
        <v>1652</v>
      </c>
      <c r="I347" s="24" t="s">
        <v>329</v>
      </c>
      <c r="J347" s="24" t="s">
        <v>1234</v>
      </c>
      <c r="K347" s="24" t="s">
        <v>1653</v>
      </c>
      <c r="L347" s="24" t="s">
        <v>304</v>
      </c>
      <c r="M347" s="24" t="str">
        <f>VLOOKUP(G347,'Sheet 1 (2)'!$H$4:$M$536,6,FALSE)</f>
        <v/>
      </c>
      <c r="N347" s="24" t="str">
        <f t="shared" si="26"/>
        <v/>
      </c>
      <c r="O347" s="24"/>
      <c r="P347" s="24" t="s">
        <v>1654</v>
      </c>
      <c r="Q347" s="24" t="s">
        <v>304</v>
      </c>
      <c r="R347" s="24" t="str">
        <f>VLOOKUP(G347,'Sheet 1 (2)'!$H$4:$O$536,8,FALSE)</f>
        <v/>
      </c>
      <c r="S347" s="24" t="str">
        <f t="shared" si="28"/>
        <v/>
      </c>
      <c r="T347" s="24" t="s">
        <v>1645</v>
      </c>
      <c r="U347" s="24" t="s">
        <v>304</v>
      </c>
      <c r="V347" s="24" t="str">
        <f>VLOOKUP(G347,'Sheet 1 (2)'!$H$4:$Q$536,10,FALSE)</f>
        <v/>
      </c>
      <c r="W347" s="24" t="str">
        <f t="shared" si="36"/>
        <v/>
      </c>
      <c r="X347" s="24"/>
      <c r="Y347" s="24" t="s">
        <v>304</v>
      </c>
      <c r="Z347" s="24" t="str">
        <f>VLOOKUP(G347,'Sheet 1 (2)'!$H$4:$S$536,12,FALSE)</f>
        <v/>
      </c>
      <c r="AA347" s="24" t="str">
        <f t="shared" si="35"/>
        <v/>
      </c>
      <c r="AB347" s="24" t="s">
        <v>304</v>
      </c>
      <c r="AC347" s="24" t="str">
        <f>VLOOKUP(G347,'Sheet 1 (2)'!$H$4:$AF$536,25,FALSE)</f>
        <v/>
      </c>
      <c r="AD347" s="24" t="s">
        <v>1293</v>
      </c>
      <c r="AE347" s="24" t="str">
        <f t="shared" si="25"/>
        <v/>
      </c>
      <c r="AF347" s="24" t="s">
        <v>304</v>
      </c>
      <c r="AG347" s="24" t="str">
        <f>VLOOKUP(G347,'Sheet 1 (2)'!$H$4:$AG$536,26,FALSE)</f>
        <v>NO</v>
      </c>
      <c r="AH347" s="26" t="s">
        <v>301</v>
      </c>
      <c r="AI347" s="24" t="s">
        <v>304</v>
      </c>
      <c r="AJ347" s="24" t="str">
        <f>VLOOKUP(G347,'Sheet 1 (2)'!$H$4:$AH$536,27,FALSE)</f>
        <v>Código CIE10</v>
      </c>
      <c r="AK347" s="24" t="str">
        <f t="shared" si="34"/>
        <v>Código CIE10</v>
      </c>
      <c r="AL347" s="27">
        <v>1</v>
      </c>
      <c r="AM347" s="27">
        <f t="shared" si="37"/>
        <v>0</v>
      </c>
    </row>
    <row r="348" spans="1:39" ht="15.75" customHeight="1">
      <c r="A348" s="24" t="s">
        <v>1441</v>
      </c>
      <c r="B348" s="24" t="s">
        <v>114</v>
      </c>
      <c r="C348" s="24" t="s">
        <v>1628</v>
      </c>
      <c r="D348" s="24" t="s">
        <v>126</v>
      </c>
      <c r="E348" s="24" t="s">
        <v>1629</v>
      </c>
      <c r="F348" s="24" t="s">
        <v>127</v>
      </c>
      <c r="G348" s="24" t="s">
        <v>1656</v>
      </c>
      <c r="H348" s="24" t="s">
        <v>1657</v>
      </c>
      <c r="I348" s="24" t="s">
        <v>329</v>
      </c>
      <c r="J348" s="24" t="s">
        <v>1249</v>
      </c>
      <c r="K348" s="24" t="s">
        <v>1658</v>
      </c>
      <c r="L348" s="24" t="s">
        <v>304</v>
      </c>
      <c r="M348" s="24" t="str">
        <f>VLOOKUP(G348,'Sheet 1 (2)'!$H$4:$M$536,6,FALSE)</f>
        <v/>
      </c>
      <c r="N348" s="24" t="str">
        <f t="shared" si="26"/>
        <v/>
      </c>
      <c r="O348" s="24"/>
      <c r="P348" s="24" t="s">
        <v>1645</v>
      </c>
      <c r="Q348" s="24" t="s">
        <v>304</v>
      </c>
      <c r="R348" s="24" t="str">
        <f>VLOOKUP(G348,'Sheet 1 (2)'!$H$4:$O$536,8,FALSE)</f>
        <v/>
      </c>
      <c r="S348" s="24" t="str">
        <f t="shared" si="28"/>
        <v/>
      </c>
      <c r="T348" s="24" t="s">
        <v>1659</v>
      </c>
      <c r="U348" s="24" t="s">
        <v>304</v>
      </c>
      <c r="V348" s="24" t="str">
        <f>VLOOKUP(G348,'Sheet 1 (2)'!$H$4:$Q$536,10,FALSE)</f>
        <v/>
      </c>
      <c r="W348" s="24" t="str">
        <f t="shared" si="36"/>
        <v/>
      </c>
      <c r="X348" s="24"/>
      <c r="Y348" s="24" t="s">
        <v>304</v>
      </c>
      <c r="Z348" s="24" t="str">
        <f>VLOOKUP(G348,'Sheet 1 (2)'!$H$4:$S$536,12,FALSE)</f>
        <v/>
      </c>
      <c r="AA348" s="24" t="str">
        <f t="shared" si="35"/>
        <v/>
      </c>
      <c r="AB348" s="24" t="s">
        <v>304</v>
      </c>
      <c r="AC348" s="24" t="str">
        <f>VLOOKUP(G348,'Sheet 1 (2)'!$H$4:$AF$536,25,FALSE)</f>
        <v/>
      </c>
      <c r="AD348" s="24" t="s">
        <v>1661</v>
      </c>
      <c r="AE348" s="24" t="str">
        <f t="shared" si="25"/>
        <v/>
      </c>
      <c r="AF348" s="24" t="s">
        <v>304</v>
      </c>
      <c r="AG348" s="24" t="str">
        <f>VLOOKUP(G348,'Sheet 1 (2)'!$H$4:$AG$536,26,FALSE)</f>
        <v>NO</v>
      </c>
      <c r="AH348" s="26" t="s">
        <v>301</v>
      </c>
      <c r="AI348" s="24" t="s">
        <v>304</v>
      </c>
      <c r="AJ348" s="24" t="str">
        <f>VLOOKUP(G348,'Sheet 1 (2)'!$H$4:$AH$536,27,FALSE)</f>
        <v>Código CIE10</v>
      </c>
      <c r="AK348" s="24" t="str">
        <f t="shared" si="34"/>
        <v>Código CIE10</v>
      </c>
      <c r="AL348" s="27">
        <v>1</v>
      </c>
      <c r="AM348" s="27">
        <f t="shared" si="37"/>
        <v>0</v>
      </c>
    </row>
    <row r="349" spans="1:39" ht="15.75" customHeight="1">
      <c r="A349" s="24" t="s">
        <v>1441</v>
      </c>
      <c r="B349" s="24" t="s">
        <v>114</v>
      </c>
      <c r="C349" s="24" t="s">
        <v>1628</v>
      </c>
      <c r="D349" s="24" t="s">
        <v>126</v>
      </c>
      <c r="E349" s="24" t="s">
        <v>1629</v>
      </c>
      <c r="F349" s="24" t="s">
        <v>127</v>
      </c>
      <c r="G349" s="24" t="s">
        <v>1663</v>
      </c>
      <c r="H349" s="24" t="s">
        <v>1664</v>
      </c>
      <c r="I349" s="24" t="s">
        <v>329</v>
      </c>
      <c r="J349" s="24" t="s">
        <v>1249</v>
      </c>
      <c r="K349" s="24" t="s">
        <v>1665</v>
      </c>
      <c r="L349" s="24" t="s">
        <v>304</v>
      </c>
      <c r="M349" s="24" t="str">
        <f>VLOOKUP(G349,'Sheet 1 (2)'!$H$4:$M$536,6,FALSE)</f>
        <v/>
      </c>
      <c r="N349" s="24" t="str">
        <f t="shared" si="26"/>
        <v/>
      </c>
      <c r="O349" s="24"/>
      <c r="P349" s="24" t="s">
        <v>1654</v>
      </c>
      <c r="Q349" s="24" t="s">
        <v>304</v>
      </c>
      <c r="R349" s="24" t="str">
        <f>VLOOKUP(G349,'Sheet 1 (2)'!$H$4:$O$536,8,FALSE)</f>
        <v/>
      </c>
      <c r="S349" s="24" t="str">
        <f t="shared" si="28"/>
        <v/>
      </c>
      <c r="T349" s="24" t="s">
        <v>1645</v>
      </c>
      <c r="U349" s="24" t="s">
        <v>304</v>
      </c>
      <c r="V349" s="24" t="str">
        <f>VLOOKUP(G349,'Sheet 1 (2)'!$H$4:$Q$536,10,FALSE)</f>
        <v/>
      </c>
      <c r="W349" s="24" t="str">
        <f t="shared" si="36"/>
        <v/>
      </c>
      <c r="X349" s="24"/>
      <c r="Y349" s="24" t="s">
        <v>304</v>
      </c>
      <c r="Z349" s="24" t="str">
        <f>VLOOKUP(G349,'Sheet 1 (2)'!$H$4:$S$536,12,FALSE)</f>
        <v/>
      </c>
      <c r="AA349" s="24" t="str">
        <f t="shared" si="35"/>
        <v/>
      </c>
      <c r="AB349" s="24" t="s">
        <v>304</v>
      </c>
      <c r="AC349" s="24" t="str">
        <f>VLOOKUP(G349,'Sheet 1 (2)'!$H$4:$AF$536,25,FALSE)</f>
        <v/>
      </c>
      <c r="AD349" s="24" t="s">
        <v>364</v>
      </c>
      <c r="AE349" s="24" t="str">
        <f t="shared" si="25"/>
        <v/>
      </c>
      <c r="AF349" s="24" t="s">
        <v>304</v>
      </c>
      <c r="AG349" s="24" t="str">
        <f>VLOOKUP(G349,'Sheet 1 (2)'!$H$4:$AG$536,26,FALSE)</f>
        <v>NO</v>
      </c>
      <c r="AH349" s="24" t="s">
        <v>301</v>
      </c>
      <c r="AI349" s="24" t="s">
        <v>304</v>
      </c>
      <c r="AJ349" s="24" t="str">
        <f>VLOOKUP(G349,'Sheet 1 (2)'!$H$4:$AH$536,27,FALSE)</f>
        <v>Nos enviarán el CDC o podría definirse las metas con el HIS con diagnóstico dep este con lab=p y d.
Unidad notificación =establecimiento de salud</v>
      </c>
      <c r="AK349" s="24" t="str">
        <f t="shared" si="34"/>
        <v>Nos enviarán el CDC o podría definirse las metas con el HIS con diagnóstico dep este con lab=p y d.
Unidad notificación =establecimiento de salud</v>
      </c>
      <c r="AL349" s="27">
        <v>1</v>
      </c>
      <c r="AM349" s="27">
        <f t="shared" si="37"/>
        <v>0</v>
      </c>
    </row>
    <row r="350" spans="1:39" ht="15.75" customHeight="1">
      <c r="A350" s="24" t="s">
        <v>1441</v>
      </c>
      <c r="B350" s="24" t="s">
        <v>114</v>
      </c>
      <c r="C350" s="24" t="s">
        <v>1628</v>
      </c>
      <c r="D350" s="24" t="s">
        <v>126</v>
      </c>
      <c r="E350" s="24" t="s">
        <v>1629</v>
      </c>
      <c r="F350" s="24" t="s">
        <v>127</v>
      </c>
      <c r="G350" s="24" t="s">
        <v>1667</v>
      </c>
      <c r="H350" s="24" t="s">
        <v>1668</v>
      </c>
      <c r="I350" s="24" t="s">
        <v>329</v>
      </c>
      <c r="J350" s="24" t="s">
        <v>1234</v>
      </c>
      <c r="K350" s="24" t="s">
        <v>1669</v>
      </c>
      <c r="L350" s="24" t="s">
        <v>304</v>
      </c>
      <c r="M350" s="24" t="str">
        <f>VLOOKUP(G350,'Sheet 1 (2)'!$H$4:$M$536,6,FALSE)</f>
        <v/>
      </c>
      <c r="N350" s="24" t="str">
        <f t="shared" si="26"/>
        <v/>
      </c>
      <c r="O350" s="24"/>
      <c r="P350" s="24" t="s">
        <v>1640</v>
      </c>
      <c r="Q350" s="24" t="s">
        <v>304</v>
      </c>
      <c r="R350" s="24" t="str">
        <f>VLOOKUP(G350,'Sheet 1 (2)'!$H$4:$O$536,8,FALSE)</f>
        <v/>
      </c>
      <c r="S350" s="24" t="str">
        <f t="shared" si="28"/>
        <v/>
      </c>
      <c r="T350" s="24" t="s">
        <v>1645</v>
      </c>
      <c r="U350" s="24" t="s">
        <v>304</v>
      </c>
      <c r="V350" s="24" t="str">
        <f>VLOOKUP(G350,'Sheet 1 (2)'!$H$4:$Q$536,10,FALSE)</f>
        <v/>
      </c>
      <c r="W350" s="24" t="str">
        <f t="shared" si="36"/>
        <v/>
      </c>
      <c r="X350" s="24"/>
      <c r="Y350" s="24" t="s">
        <v>304</v>
      </c>
      <c r="Z350" s="24" t="str">
        <f>VLOOKUP(G350,'Sheet 1 (2)'!$H$4:$S$536,12,FALSE)</f>
        <v/>
      </c>
      <c r="AA350" s="24" t="str">
        <f t="shared" si="35"/>
        <v/>
      </c>
      <c r="AB350" s="24" t="s">
        <v>304</v>
      </c>
      <c r="AC350" s="24" t="str">
        <f>VLOOKUP(G350,'Sheet 1 (2)'!$H$4:$AF$536,25,FALSE)</f>
        <v/>
      </c>
      <c r="AD350" s="24" t="s">
        <v>391</v>
      </c>
      <c r="AE350" s="24" t="str">
        <f t="shared" si="25"/>
        <v/>
      </c>
      <c r="AF350" s="24" t="s">
        <v>304</v>
      </c>
      <c r="AG350" s="24" t="str">
        <f>VLOOKUP(G350,'Sheet 1 (2)'!$H$4:$AG$536,26,FALSE)</f>
        <v>NO</v>
      </c>
      <c r="AH350" s="24" t="s">
        <v>301</v>
      </c>
      <c r="AI350" s="24" t="s">
        <v>304</v>
      </c>
      <c r="AJ350" s="24" t="str">
        <f>VLOOKUP(G350,'Sheet 1 (2)'!$H$4:$AH$536,27,FALSE)</f>
        <v>Solo programar laboratorios de referencia regional. Ver si cuenta con la información del año anterior.</v>
      </c>
      <c r="AK350" s="24" t="str">
        <f t="shared" si="34"/>
        <v>Solo programar laboratorios de referencia regional. Ver si cuenta con la información del año anterior.</v>
      </c>
      <c r="AL350" s="27">
        <v>1</v>
      </c>
      <c r="AM350" s="27">
        <f t="shared" si="37"/>
        <v>0</v>
      </c>
    </row>
    <row r="351" spans="1:39" ht="15.75" customHeight="1">
      <c r="A351" s="24" t="s">
        <v>1441</v>
      </c>
      <c r="B351" s="24" t="s">
        <v>114</v>
      </c>
      <c r="C351" s="24" t="s">
        <v>1628</v>
      </c>
      <c r="D351" s="24" t="s">
        <v>126</v>
      </c>
      <c r="E351" s="24" t="s">
        <v>1629</v>
      </c>
      <c r="F351" s="24" t="s">
        <v>127</v>
      </c>
      <c r="G351" s="24" t="s">
        <v>1672</v>
      </c>
      <c r="H351" s="24" t="s">
        <v>1673</v>
      </c>
      <c r="I351" s="24" t="s">
        <v>329</v>
      </c>
      <c r="J351" s="24" t="s">
        <v>1249</v>
      </c>
      <c r="K351" s="24" t="s">
        <v>1674</v>
      </c>
      <c r="L351" s="24" t="s">
        <v>304</v>
      </c>
      <c r="M351" s="24" t="str">
        <f>VLOOKUP(G351,'Sheet 1 (2)'!$H$4:$M$536,6,FALSE)</f>
        <v/>
      </c>
      <c r="N351" s="24" t="str">
        <f t="shared" si="26"/>
        <v/>
      </c>
      <c r="O351" s="24"/>
      <c r="P351" s="24" t="s">
        <v>1654</v>
      </c>
      <c r="Q351" s="24" t="s">
        <v>304</v>
      </c>
      <c r="R351" s="24" t="str">
        <f>VLOOKUP(G351,'Sheet 1 (2)'!$H$4:$O$536,8,FALSE)</f>
        <v/>
      </c>
      <c r="S351" s="24" t="str">
        <f t="shared" si="28"/>
        <v/>
      </c>
      <c r="T351" s="24" t="s">
        <v>1645</v>
      </c>
      <c r="U351" s="24" t="s">
        <v>304</v>
      </c>
      <c r="V351" s="24" t="str">
        <f>VLOOKUP(G351,'Sheet 1 (2)'!$H$4:$Q$536,10,FALSE)</f>
        <v/>
      </c>
      <c r="W351" s="24" t="str">
        <f t="shared" si="36"/>
        <v/>
      </c>
      <c r="X351" s="24"/>
      <c r="Y351" s="24" t="s">
        <v>304</v>
      </c>
      <c r="Z351" s="24" t="str">
        <f>VLOOKUP(G351,'Sheet 1 (2)'!$H$4:$S$536,12,FALSE)</f>
        <v/>
      </c>
      <c r="AA351" s="24" t="str">
        <f t="shared" si="35"/>
        <v/>
      </c>
      <c r="AB351" s="24" t="s">
        <v>304</v>
      </c>
      <c r="AC351" s="24" t="str">
        <f>VLOOKUP(G351,'Sheet 1 (2)'!$H$4:$AF$536,25,FALSE)</f>
        <v/>
      </c>
      <c r="AD351" s="24" t="s">
        <v>797</v>
      </c>
      <c r="AE351" s="24" t="str">
        <f t="shared" si="25"/>
        <v/>
      </c>
      <c r="AF351" s="24" t="s">
        <v>304</v>
      </c>
      <c r="AG351" s="24" t="str">
        <f>VLOOKUP(G351,'Sheet 1 (2)'!$H$4:$AG$536,26,FALSE)</f>
        <v>NO</v>
      </c>
      <c r="AH351" s="26" t="s">
        <v>301</v>
      </c>
      <c r="AI351" s="24" t="s">
        <v>304</v>
      </c>
      <c r="AJ351" s="24" t="str">
        <f>VLOOKUP(G351,'Sheet 1 (2)'!$H$4:$AH$536,27,FALSE)</f>
        <v>Código CIE10</v>
      </c>
      <c r="AK351" s="24" t="str">
        <f t="shared" si="34"/>
        <v>Código CIE10</v>
      </c>
      <c r="AL351" s="27">
        <v>1</v>
      </c>
      <c r="AM351" s="27">
        <f t="shared" si="37"/>
        <v>0</v>
      </c>
    </row>
    <row r="352" spans="1:39" ht="15.75" customHeight="1">
      <c r="A352" s="24" t="s">
        <v>1441</v>
      </c>
      <c r="B352" s="24" t="s">
        <v>114</v>
      </c>
      <c r="C352" s="24" t="s">
        <v>1628</v>
      </c>
      <c r="D352" s="24" t="s">
        <v>126</v>
      </c>
      <c r="E352" s="24" t="s">
        <v>1629</v>
      </c>
      <c r="F352" s="24" t="s">
        <v>127</v>
      </c>
      <c r="G352" s="24" t="s">
        <v>1677</v>
      </c>
      <c r="H352" s="24" t="s">
        <v>1678</v>
      </c>
      <c r="I352" s="24" t="s">
        <v>329</v>
      </c>
      <c r="J352" s="24" t="s">
        <v>1234</v>
      </c>
      <c r="K352" s="24" t="s">
        <v>1679</v>
      </c>
      <c r="L352" s="24" t="s">
        <v>304</v>
      </c>
      <c r="M352" s="24" t="str">
        <f>VLOOKUP(G352,'Sheet 1 (2)'!$H$4:$M$536,6,FALSE)</f>
        <v/>
      </c>
      <c r="N352" s="24" t="str">
        <f t="shared" si="26"/>
        <v/>
      </c>
      <c r="O352" s="24"/>
      <c r="P352" s="24" t="s">
        <v>1645</v>
      </c>
      <c r="Q352" s="24" t="s">
        <v>304</v>
      </c>
      <c r="R352" s="24" t="str">
        <f>VLOOKUP(G352,'Sheet 1 (2)'!$H$4:$O$536,8,FALSE)</f>
        <v/>
      </c>
      <c r="S352" s="24" t="str">
        <f t="shared" si="28"/>
        <v/>
      </c>
      <c r="T352" s="24" t="s">
        <v>1654</v>
      </c>
      <c r="U352" s="24" t="s">
        <v>304</v>
      </c>
      <c r="V352" s="24" t="str">
        <f>VLOOKUP(G352,'Sheet 1 (2)'!$H$4:$Q$536,10,FALSE)</f>
        <v/>
      </c>
      <c r="W352" s="24" t="str">
        <f t="shared" si="36"/>
        <v/>
      </c>
      <c r="X352" s="24"/>
      <c r="Y352" s="24" t="s">
        <v>304</v>
      </c>
      <c r="Z352" s="24" t="str">
        <f>VLOOKUP(G352,'Sheet 1 (2)'!$H$4:$S$536,12,FALSE)</f>
        <v/>
      </c>
      <c r="AA352" s="24" t="str">
        <f t="shared" si="35"/>
        <v/>
      </c>
      <c r="AB352" s="24" t="s">
        <v>304</v>
      </c>
      <c r="AC352" s="24" t="str">
        <f>VLOOKUP(G352,'Sheet 1 (2)'!$H$4:$AF$536,25,FALSE)</f>
        <v/>
      </c>
      <c r="AD352" s="24" t="s">
        <v>1680</v>
      </c>
      <c r="AE352" s="24" t="str">
        <f t="shared" si="25"/>
        <v/>
      </c>
      <c r="AF352" s="24" t="s">
        <v>304</v>
      </c>
      <c r="AG352" s="24" t="str">
        <f>VLOOKUP(G352,'Sheet 1 (2)'!$H$4:$AG$536,26,FALSE)</f>
        <v>NO</v>
      </c>
      <c r="AH352" s="26" t="s">
        <v>301</v>
      </c>
      <c r="AI352" s="24" t="s">
        <v>304</v>
      </c>
      <c r="AJ352" s="24" t="str">
        <f>VLOOKUP(G352,'Sheet 1 (2)'!$H$4:$AH$536,27,FALSE)</f>
        <v>Consulta. Falta código CIE10</v>
      </c>
      <c r="AK352" s="24" t="str">
        <f t="shared" si="34"/>
        <v>Consulta. Falta código CIE10</v>
      </c>
      <c r="AL352" s="27">
        <v>1</v>
      </c>
      <c r="AM352" s="27">
        <f t="shared" si="37"/>
        <v>0</v>
      </c>
    </row>
    <row r="353" spans="1:39" ht="15.75" customHeight="1">
      <c r="A353" s="24" t="s">
        <v>1441</v>
      </c>
      <c r="B353" s="24" t="s">
        <v>114</v>
      </c>
      <c r="C353" s="24" t="s">
        <v>1628</v>
      </c>
      <c r="D353" s="24" t="s">
        <v>126</v>
      </c>
      <c r="E353" s="24" t="s">
        <v>1629</v>
      </c>
      <c r="F353" s="24" t="s">
        <v>127</v>
      </c>
      <c r="G353" s="24" t="s">
        <v>1681</v>
      </c>
      <c r="H353" s="24" t="s">
        <v>1682</v>
      </c>
      <c r="I353" s="24" t="s">
        <v>329</v>
      </c>
      <c r="J353" s="24" t="s">
        <v>1234</v>
      </c>
      <c r="K353" s="24" t="s">
        <v>1683</v>
      </c>
      <c r="L353" s="24" t="s">
        <v>304</v>
      </c>
      <c r="M353" s="24" t="str">
        <f>VLOOKUP(G353,'Sheet 1 (2)'!$H$4:$M$536,6,FALSE)</f>
        <v/>
      </c>
      <c r="N353" s="24" t="str">
        <f t="shared" si="26"/>
        <v/>
      </c>
      <c r="O353" s="24"/>
      <c r="P353" s="24" t="s">
        <v>1684</v>
      </c>
      <c r="Q353" s="24" t="s">
        <v>304</v>
      </c>
      <c r="R353" s="24" t="str">
        <f>VLOOKUP(G353,'Sheet 1 (2)'!$H$4:$O$536,8,FALSE)</f>
        <v/>
      </c>
      <c r="S353" s="24" t="str">
        <f t="shared" si="28"/>
        <v/>
      </c>
      <c r="T353" s="24" t="s">
        <v>1685</v>
      </c>
      <c r="U353" s="24" t="s">
        <v>304</v>
      </c>
      <c r="V353" s="24" t="str">
        <f>VLOOKUP(G353,'Sheet 1 (2)'!$H$4:$Q$536,10,FALSE)</f>
        <v/>
      </c>
      <c r="W353" s="24" t="str">
        <f t="shared" si="36"/>
        <v/>
      </c>
      <c r="X353" s="24" t="s">
        <v>1686</v>
      </c>
      <c r="Y353" s="24" t="s">
        <v>304</v>
      </c>
      <c r="Z353" s="24" t="str">
        <f>VLOOKUP(G353,'Sheet 1 (2)'!$H$4:$S$536,12,FALSE)</f>
        <v/>
      </c>
      <c r="AA353" s="24" t="str">
        <f t="shared" si="35"/>
        <v/>
      </c>
      <c r="AB353" s="24" t="s">
        <v>304</v>
      </c>
      <c r="AC353" s="24" t="str">
        <f>VLOOKUP(G353,'Sheet 1 (2)'!$H$4:$AF$536,25,FALSE)</f>
        <v/>
      </c>
      <c r="AD353" s="24" t="s">
        <v>588</v>
      </c>
      <c r="AE353" s="24" t="str">
        <f t="shared" si="25"/>
        <v/>
      </c>
      <c r="AF353" s="24" t="s">
        <v>304</v>
      </c>
      <c r="AG353" s="24" t="str">
        <f>VLOOKUP(G353,'Sheet 1 (2)'!$H$4:$AG$536,26,FALSE)</f>
        <v>NO</v>
      </c>
      <c r="AH353" s="24" t="s">
        <v>301</v>
      </c>
      <c r="AI353" s="24" t="s">
        <v>304</v>
      </c>
      <c r="AJ353" s="24" t="str">
        <f>VLOOKUP(G353,'Sheet 1 (2)'!$H$4:$AH$536,27,FALSE)</f>
        <v>No se va a calcular</v>
      </c>
      <c r="AK353" s="24" t="str">
        <f t="shared" si="34"/>
        <v>No se va a calcular</v>
      </c>
      <c r="AL353" s="27">
        <v>1</v>
      </c>
      <c r="AM353" s="27">
        <f t="shared" si="37"/>
        <v>0</v>
      </c>
    </row>
    <row r="354" spans="1:39" ht="15.75" customHeight="1">
      <c r="A354" s="24" t="s">
        <v>1441</v>
      </c>
      <c r="B354" s="24" t="s">
        <v>114</v>
      </c>
      <c r="C354" s="24" t="s">
        <v>1628</v>
      </c>
      <c r="D354" s="24" t="s">
        <v>126</v>
      </c>
      <c r="E354" s="24" t="s">
        <v>1629</v>
      </c>
      <c r="F354" s="24" t="s">
        <v>127</v>
      </c>
      <c r="G354" s="24" t="s">
        <v>1688</v>
      </c>
      <c r="H354" s="24" t="s">
        <v>1689</v>
      </c>
      <c r="I354" s="24" t="s">
        <v>329</v>
      </c>
      <c r="J354" s="24" t="s">
        <v>1234</v>
      </c>
      <c r="K354" s="24" t="s">
        <v>1690</v>
      </c>
      <c r="L354" s="24" t="s">
        <v>304</v>
      </c>
      <c r="M354" s="24" t="str">
        <f>VLOOKUP(G354,'Sheet 1 (2)'!$H$4:$M$536,6,FALSE)</f>
        <v/>
      </c>
      <c r="N354" s="24" t="str">
        <f t="shared" si="26"/>
        <v/>
      </c>
      <c r="O354" s="24"/>
      <c r="P354" s="24" t="s">
        <v>1691</v>
      </c>
      <c r="Q354" s="24" t="s">
        <v>304</v>
      </c>
      <c r="R354" s="24" t="str">
        <f>VLOOKUP(G354,'Sheet 1 (2)'!$H$4:$O$536,8,FALSE)</f>
        <v/>
      </c>
      <c r="S354" s="24" t="str">
        <f t="shared" si="28"/>
        <v/>
      </c>
      <c r="T354" s="24"/>
      <c r="U354" s="24" t="s">
        <v>304</v>
      </c>
      <c r="V354" s="24" t="str">
        <f>VLOOKUP(G354,'Sheet 1 (2)'!$H$4:$Q$536,10,FALSE)</f>
        <v/>
      </c>
      <c r="W354" s="24" t="str">
        <f t="shared" si="36"/>
        <v/>
      </c>
      <c r="X354" s="24" t="s">
        <v>1686</v>
      </c>
      <c r="Y354" s="24" t="s">
        <v>304</v>
      </c>
      <c r="Z354" s="24" t="str">
        <f>VLOOKUP(G354,'Sheet 1 (2)'!$H$4:$S$536,12,FALSE)</f>
        <v/>
      </c>
      <c r="AA354" s="24" t="str">
        <f t="shared" si="35"/>
        <v/>
      </c>
      <c r="AB354" s="24" t="s">
        <v>304</v>
      </c>
      <c r="AC354" s="24" t="str">
        <f>VLOOKUP(G354,'Sheet 1 (2)'!$H$4:$AF$536,25,FALSE)</f>
        <v/>
      </c>
      <c r="AD354" s="24" t="s">
        <v>1680</v>
      </c>
      <c r="AE354" s="24" t="str">
        <f t="shared" si="25"/>
        <v/>
      </c>
      <c r="AF354" s="24" t="s">
        <v>304</v>
      </c>
      <c r="AG354" s="24" t="str">
        <f>VLOOKUP(G354,'Sheet 1 (2)'!$H$4:$AG$536,26,FALSE)</f>
        <v>SI</v>
      </c>
      <c r="AH354" s="24" t="s">
        <v>329</v>
      </c>
      <c r="AI354" s="24" t="s">
        <v>304</v>
      </c>
      <c r="AJ354" s="24" t="str">
        <f>VLOOKUP(G354,'Sheet 1 (2)'!$H$4:$AH$536,27,FALSE)</f>
        <v>Consulta. Se podría utilizar única fuente de información HIS</v>
      </c>
      <c r="AK354" s="24" t="str">
        <f t="shared" si="34"/>
        <v>Consulta. Se podría utilizar única fuente de información HIS</v>
      </c>
      <c r="AL354" s="27">
        <v>1</v>
      </c>
      <c r="AM354" s="27">
        <f t="shared" si="37"/>
        <v>1</v>
      </c>
    </row>
    <row r="355" spans="1:39" ht="15.75" customHeight="1">
      <c r="A355" s="24" t="s">
        <v>1441</v>
      </c>
      <c r="B355" s="24" t="s">
        <v>114</v>
      </c>
      <c r="C355" s="24" t="s">
        <v>1628</v>
      </c>
      <c r="D355" s="24" t="s">
        <v>126</v>
      </c>
      <c r="E355" s="24" t="s">
        <v>1629</v>
      </c>
      <c r="F355" s="24" t="s">
        <v>127</v>
      </c>
      <c r="G355" s="24" t="s">
        <v>1692</v>
      </c>
      <c r="H355" s="24" t="s">
        <v>1693</v>
      </c>
      <c r="I355" s="24" t="s">
        <v>329</v>
      </c>
      <c r="J355" s="24" t="s">
        <v>1249</v>
      </c>
      <c r="K355" s="24" t="s">
        <v>1694</v>
      </c>
      <c r="L355" s="24" t="s">
        <v>304</v>
      </c>
      <c r="M355" s="24" t="str">
        <f>VLOOKUP(G355,'Sheet 1 (2)'!$H$4:$M$536,6,FALSE)</f>
        <v/>
      </c>
      <c r="N355" s="24" t="str">
        <f t="shared" si="26"/>
        <v/>
      </c>
      <c r="O355" s="24"/>
      <c r="P355" s="24" t="s">
        <v>1684</v>
      </c>
      <c r="Q355" s="24" t="s">
        <v>304</v>
      </c>
      <c r="R355" s="24" t="str">
        <f>VLOOKUP(G355,'Sheet 1 (2)'!$H$4:$O$536,8,FALSE)</f>
        <v/>
      </c>
      <c r="S355" s="24" t="str">
        <f t="shared" si="28"/>
        <v/>
      </c>
      <c r="T355" s="24" t="s">
        <v>1685</v>
      </c>
      <c r="U355" s="24" t="s">
        <v>304</v>
      </c>
      <c r="V355" s="24" t="str">
        <f>VLOOKUP(G355,'Sheet 1 (2)'!$H$4:$Q$536,10,FALSE)</f>
        <v/>
      </c>
      <c r="W355" s="24" t="str">
        <f t="shared" si="36"/>
        <v/>
      </c>
      <c r="X355" s="24" t="s">
        <v>1686</v>
      </c>
      <c r="Y355" s="24" t="s">
        <v>304</v>
      </c>
      <c r="Z355" s="24" t="str">
        <f>VLOOKUP(G355,'Sheet 1 (2)'!$H$4:$S$536,12,FALSE)</f>
        <v/>
      </c>
      <c r="AA355" s="24" t="str">
        <f t="shared" si="35"/>
        <v/>
      </c>
      <c r="AB355" s="24" t="s">
        <v>304</v>
      </c>
      <c r="AC355" s="24" t="str">
        <f>VLOOKUP(G355,'Sheet 1 (2)'!$H$4:$AF$536,25,FALSE)</f>
        <v/>
      </c>
      <c r="AD355" s="24" t="s">
        <v>1695</v>
      </c>
      <c r="AE355" s="24" t="str">
        <f t="shared" si="25"/>
        <v/>
      </c>
      <c r="AF355" s="24" t="s">
        <v>304</v>
      </c>
      <c r="AG355" s="24" t="str">
        <f>VLOOKUP(G355,'Sheet 1 (2)'!$H$4:$AG$536,26,FALSE)</f>
        <v>SI</v>
      </c>
      <c r="AH355" s="24" t="s">
        <v>329</v>
      </c>
      <c r="AI355" s="24" t="s">
        <v>304</v>
      </c>
      <c r="AJ355" s="24" t="str">
        <f>VLOOKUP(G355,'Sheet 1 (2)'!$H$4:$AH$536,27,FALSE)</f>
        <v>Consulta. Se podría utilizar única fuente de información HIS</v>
      </c>
      <c r="AK355" s="24" t="str">
        <f t="shared" si="34"/>
        <v>Consulta. Se podría utilizar única fuente de información HIS</v>
      </c>
      <c r="AL355" s="27">
        <v>1</v>
      </c>
      <c r="AM355" s="27">
        <f t="shared" si="37"/>
        <v>1</v>
      </c>
    </row>
    <row r="356" spans="1:39" ht="15.75" customHeight="1">
      <c r="A356" s="24" t="s">
        <v>1441</v>
      </c>
      <c r="B356" s="24" t="s">
        <v>114</v>
      </c>
      <c r="C356" s="24" t="s">
        <v>1628</v>
      </c>
      <c r="D356" s="24" t="s">
        <v>126</v>
      </c>
      <c r="E356" s="24" t="s">
        <v>1629</v>
      </c>
      <c r="F356" s="24" t="s">
        <v>127</v>
      </c>
      <c r="G356" s="24" t="s">
        <v>1696</v>
      </c>
      <c r="H356" s="24" t="s">
        <v>1697</v>
      </c>
      <c r="I356" s="24" t="s">
        <v>329</v>
      </c>
      <c r="J356" s="24" t="s">
        <v>1234</v>
      </c>
      <c r="K356" s="24" t="s">
        <v>1698</v>
      </c>
      <c r="L356" s="24" t="s">
        <v>304</v>
      </c>
      <c r="M356" s="24" t="str">
        <f>VLOOKUP(G356,'Sheet 1 (2)'!$H$4:$M$536,6,FALSE)</f>
        <v/>
      </c>
      <c r="N356" s="24" t="str">
        <f t="shared" si="26"/>
        <v/>
      </c>
      <c r="O356" s="24"/>
      <c r="P356" s="24" t="s">
        <v>1699</v>
      </c>
      <c r="Q356" s="24" t="s">
        <v>304</v>
      </c>
      <c r="R356" s="24" t="str">
        <f>VLOOKUP(G356,'Sheet 1 (2)'!$H$4:$O$536,8,FALSE)</f>
        <v/>
      </c>
      <c r="S356" s="24" t="str">
        <f t="shared" si="28"/>
        <v/>
      </c>
      <c r="T356" s="24"/>
      <c r="U356" s="24" t="s">
        <v>304</v>
      </c>
      <c r="V356" s="24" t="str">
        <f>VLOOKUP(G356,'Sheet 1 (2)'!$H$4:$Q$536,10,FALSE)</f>
        <v/>
      </c>
      <c r="W356" s="24" t="str">
        <f t="shared" si="36"/>
        <v/>
      </c>
      <c r="X356" s="24" t="s">
        <v>1700</v>
      </c>
      <c r="Y356" s="24" t="s">
        <v>304</v>
      </c>
      <c r="Z356" s="24" t="str">
        <f>VLOOKUP(G356,'Sheet 1 (2)'!$H$4:$S$536,12,FALSE)</f>
        <v/>
      </c>
      <c r="AA356" s="24" t="str">
        <f t="shared" si="35"/>
        <v/>
      </c>
      <c r="AB356" s="24" t="s">
        <v>304</v>
      </c>
      <c r="AC356" s="24" t="str">
        <f>VLOOKUP(G356,'Sheet 1 (2)'!$H$4:$AF$536,25,FALSE)</f>
        <v/>
      </c>
      <c r="AD356" s="24" t="s">
        <v>1701</v>
      </c>
      <c r="AE356" s="24" t="str">
        <f t="shared" si="25"/>
        <v/>
      </c>
      <c r="AF356" s="24" t="s">
        <v>304</v>
      </c>
      <c r="AG356" s="24" t="str">
        <f>VLOOKUP(G356,'Sheet 1 (2)'!$H$4:$AG$536,26,FALSE)</f>
        <v>SI</v>
      </c>
      <c r="AH356" s="24" t="s">
        <v>329</v>
      </c>
      <c r="AI356" s="24" t="s">
        <v>304</v>
      </c>
      <c r="AJ356" s="24" t="str">
        <f>VLOOKUP(G356,'Sheet 1 (2)'!$H$4:$AH$536,27,FALSE)</f>
        <v>Consulta. Falta fuente NET LAB. Base de áreas de riesgo</v>
      </c>
      <c r="AK356" s="24" t="str">
        <f t="shared" si="34"/>
        <v>Consulta. Falta fuente NET LAB. Base de áreas de riesgo</v>
      </c>
      <c r="AL356" s="27">
        <v>1</v>
      </c>
      <c r="AM356" s="27">
        <f t="shared" si="37"/>
        <v>1</v>
      </c>
    </row>
    <row r="357" spans="1:39" ht="15.75" customHeight="1">
      <c r="A357" s="24" t="s">
        <v>1441</v>
      </c>
      <c r="B357" s="24" t="s">
        <v>114</v>
      </c>
      <c r="C357" s="24" t="s">
        <v>1628</v>
      </c>
      <c r="D357" s="24" t="s">
        <v>126</v>
      </c>
      <c r="E357" s="24" t="s">
        <v>1629</v>
      </c>
      <c r="F357" s="24" t="s">
        <v>127</v>
      </c>
      <c r="G357" s="24" t="s">
        <v>1702</v>
      </c>
      <c r="H357" s="24" t="s">
        <v>1703</v>
      </c>
      <c r="I357" s="24" t="s">
        <v>329</v>
      </c>
      <c r="J357" s="24" t="s">
        <v>1249</v>
      </c>
      <c r="K357" s="24" t="s">
        <v>1704</v>
      </c>
      <c r="L357" s="24" t="s">
        <v>304</v>
      </c>
      <c r="M357" s="24" t="str">
        <f>VLOOKUP(G357,'Sheet 1 (2)'!$H$4:$M$536,6,FALSE)</f>
        <v/>
      </c>
      <c r="N357" s="24" t="str">
        <f t="shared" si="26"/>
        <v/>
      </c>
      <c r="O357" s="24"/>
      <c r="P357" s="24" t="s">
        <v>1685</v>
      </c>
      <c r="Q357" s="24" t="s">
        <v>304</v>
      </c>
      <c r="R357" s="24" t="str">
        <f>VLOOKUP(G357,'Sheet 1 (2)'!$H$4:$O$536,8,FALSE)</f>
        <v/>
      </c>
      <c r="S357" s="24" t="str">
        <f t="shared" si="28"/>
        <v/>
      </c>
      <c r="T357" s="24"/>
      <c r="U357" s="24" t="s">
        <v>304</v>
      </c>
      <c r="V357" s="24" t="str">
        <f>VLOOKUP(G357,'Sheet 1 (2)'!$H$4:$Q$536,10,FALSE)</f>
        <v/>
      </c>
      <c r="W357" s="24" t="str">
        <f t="shared" si="36"/>
        <v/>
      </c>
      <c r="X357" s="24" t="s">
        <v>1700</v>
      </c>
      <c r="Y357" s="24" t="s">
        <v>304</v>
      </c>
      <c r="Z357" s="24" t="str">
        <f>VLOOKUP(G357,'Sheet 1 (2)'!$H$4:$S$536,12,FALSE)</f>
        <v/>
      </c>
      <c r="AA357" s="24" t="str">
        <f t="shared" si="35"/>
        <v/>
      </c>
      <c r="AB357" s="24" t="s">
        <v>304</v>
      </c>
      <c r="AC357" s="24" t="str">
        <f>VLOOKUP(G357,'Sheet 1 (2)'!$H$4:$AF$536,25,FALSE)</f>
        <v/>
      </c>
      <c r="AD357" s="24" t="s">
        <v>1627</v>
      </c>
      <c r="AE357" s="24" t="str">
        <f t="shared" si="25"/>
        <v/>
      </c>
      <c r="AF357" s="24" t="s">
        <v>304</v>
      </c>
      <c r="AG357" s="24" t="str">
        <f>VLOOKUP(G357,'Sheet 1 (2)'!$H$4:$AG$536,26,FALSE)</f>
        <v>SI</v>
      </c>
      <c r="AH357" s="24" t="s">
        <v>329</v>
      </c>
      <c r="AI357" s="24" t="s">
        <v>304</v>
      </c>
      <c r="AJ357" s="24" t="str">
        <f>VLOOKUP(G357,'Sheet 1 (2)'!$H$4:$AH$536,27,FALSE)</f>
        <v/>
      </c>
      <c r="AK357" s="24" t="str">
        <f t="shared" si="34"/>
        <v/>
      </c>
      <c r="AL357" s="27">
        <v>1</v>
      </c>
      <c r="AM357" s="27">
        <f t="shared" si="37"/>
        <v>1</v>
      </c>
    </row>
    <row r="358" spans="1:39" ht="15.75" customHeight="1">
      <c r="A358" s="24" t="s">
        <v>1441</v>
      </c>
      <c r="B358" s="24" t="s">
        <v>114</v>
      </c>
      <c r="C358" s="24" t="s">
        <v>1628</v>
      </c>
      <c r="D358" s="24" t="s">
        <v>126</v>
      </c>
      <c r="E358" s="24" t="s">
        <v>1629</v>
      </c>
      <c r="F358" s="24" t="s">
        <v>127</v>
      </c>
      <c r="G358" s="24" t="s">
        <v>1705</v>
      </c>
      <c r="H358" s="24" t="s">
        <v>1706</v>
      </c>
      <c r="I358" s="24" t="s">
        <v>329</v>
      </c>
      <c r="J358" s="24" t="s">
        <v>1249</v>
      </c>
      <c r="K358" s="24" t="s">
        <v>1707</v>
      </c>
      <c r="L358" s="24" t="s">
        <v>304</v>
      </c>
      <c r="M358" s="24" t="str">
        <f>VLOOKUP(G358,'Sheet 1 (2)'!$H$4:$M$536,6,FALSE)</f>
        <v/>
      </c>
      <c r="N358" s="24" t="str">
        <f t="shared" si="26"/>
        <v/>
      </c>
      <c r="O358" s="24"/>
      <c r="P358" s="24" t="s">
        <v>1685</v>
      </c>
      <c r="Q358" s="24" t="s">
        <v>304</v>
      </c>
      <c r="R358" s="24" t="str">
        <f>VLOOKUP(G358,'Sheet 1 (2)'!$H$4:$O$536,8,FALSE)</f>
        <v/>
      </c>
      <c r="S358" s="24" t="str">
        <f t="shared" si="28"/>
        <v/>
      </c>
      <c r="T358" s="24"/>
      <c r="U358" s="24" t="s">
        <v>304</v>
      </c>
      <c r="V358" s="24" t="str">
        <f>VLOOKUP(G358,'Sheet 1 (2)'!$H$4:$Q$536,10,FALSE)</f>
        <v/>
      </c>
      <c r="W358" s="24" t="str">
        <f t="shared" si="36"/>
        <v/>
      </c>
      <c r="X358" s="24" t="s">
        <v>1708</v>
      </c>
      <c r="Y358" s="24" t="s">
        <v>304</v>
      </c>
      <c r="Z358" s="24" t="str">
        <f>VLOOKUP(G358,'Sheet 1 (2)'!$H$4:$S$536,12,FALSE)</f>
        <v/>
      </c>
      <c r="AA358" s="24" t="str">
        <f t="shared" si="35"/>
        <v/>
      </c>
      <c r="AB358" s="24" t="s">
        <v>304</v>
      </c>
      <c r="AC358" s="24" t="str">
        <f>VLOOKUP(G358,'Sheet 1 (2)'!$H$4:$AF$536,25,FALSE)</f>
        <v/>
      </c>
      <c r="AD358" s="24" t="s">
        <v>1709</v>
      </c>
      <c r="AE358" s="24" t="str">
        <f t="shared" si="25"/>
        <v/>
      </c>
      <c r="AF358" s="24" t="s">
        <v>304</v>
      </c>
      <c r="AG358" s="24" t="str">
        <f>VLOOKUP(G358,'Sheet 1 (2)'!$H$4:$AG$536,26,FALSE)</f>
        <v>SI</v>
      </c>
      <c r="AH358" s="24" t="s">
        <v>329</v>
      </c>
      <c r="AI358" s="24" t="s">
        <v>304</v>
      </c>
      <c r="AJ358" s="24" t="str">
        <f>VLOOKUP(G358,'Sheet 1 (2)'!$H$4:$AH$536,27,FALSE)</f>
        <v/>
      </c>
      <c r="AK358" s="24" t="str">
        <f t="shared" si="34"/>
        <v/>
      </c>
      <c r="AL358" s="27">
        <v>1</v>
      </c>
      <c r="AM358" s="27">
        <f t="shared" si="37"/>
        <v>1</v>
      </c>
    </row>
    <row r="359" spans="1:39" ht="15.75" customHeight="1">
      <c r="A359" s="24" t="s">
        <v>1441</v>
      </c>
      <c r="B359" s="24" t="s">
        <v>114</v>
      </c>
      <c r="C359" s="24" t="s">
        <v>1628</v>
      </c>
      <c r="D359" s="24" t="s">
        <v>126</v>
      </c>
      <c r="E359" s="24" t="s">
        <v>1629</v>
      </c>
      <c r="F359" s="24" t="s">
        <v>127</v>
      </c>
      <c r="G359" s="24" t="s">
        <v>1710</v>
      </c>
      <c r="H359" s="24" t="s">
        <v>1711</v>
      </c>
      <c r="I359" s="24" t="s">
        <v>329</v>
      </c>
      <c r="J359" s="24" t="s">
        <v>1234</v>
      </c>
      <c r="K359" s="24" t="s">
        <v>1712</v>
      </c>
      <c r="L359" s="24" t="s">
        <v>304</v>
      </c>
      <c r="M359" s="24" t="str">
        <f>VLOOKUP(G359,'Sheet 1 (2)'!$H$4:$M$536,6,FALSE)</f>
        <v/>
      </c>
      <c r="N359" s="24" t="str">
        <f t="shared" si="26"/>
        <v/>
      </c>
      <c r="O359" s="24"/>
      <c r="P359" s="24" t="s">
        <v>1685</v>
      </c>
      <c r="Q359" s="24" t="s">
        <v>304</v>
      </c>
      <c r="R359" s="24" t="str">
        <f>VLOOKUP(G359,'Sheet 1 (2)'!$H$4:$O$536,8,FALSE)</f>
        <v/>
      </c>
      <c r="S359" s="24" t="str">
        <f t="shared" si="28"/>
        <v/>
      </c>
      <c r="T359" s="24"/>
      <c r="U359" s="24" t="s">
        <v>304</v>
      </c>
      <c r="V359" s="24" t="str">
        <f>VLOOKUP(G359,'Sheet 1 (2)'!$H$4:$Q$536,10,FALSE)</f>
        <v/>
      </c>
      <c r="W359" s="24" t="str">
        <f t="shared" si="36"/>
        <v/>
      </c>
      <c r="X359" s="24" t="s">
        <v>1713</v>
      </c>
      <c r="Y359" s="24" t="s">
        <v>304</v>
      </c>
      <c r="Z359" s="24" t="str">
        <f>VLOOKUP(G359,'Sheet 1 (2)'!$H$4:$S$536,12,FALSE)</f>
        <v/>
      </c>
      <c r="AA359" s="24" t="str">
        <f t="shared" si="35"/>
        <v/>
      </c>
      <c r="AB359" s="24" t="s">
        <v>304</v>
      </c>
      <c r="AC359" s="24" t="str">
        <f>VLOOKUP(G359,'Sheet 1 (2)'!$H$4:$AF$536,25,FALSE)</f>
        <v/>
      </c>
      <c r="AD359" s="24" t="s">
        <v>1714</v>
      </c>
      <c r="AE359" s="24" t="str">
        <f t="shared" si="25"/>
        <v/>
      </c>
      <c r="AF359" s="24" t="s">
        <v>304</v>
      </c>
      <c r="AG359" s="24" t="str">
        <f>VLOOKUP(G359,'Sheet 1 (2)'!$H$4:$AG$536,26,FALSE)</f>
        <v>SI</v>
      </c>
      <c r="AH359" s="24" t="s">
        <v>329</v>
      </c>
      <c r="AI359" s="24" t="s">
        <v>304</v>
      </c>
      <c r="AJ359" s="24" t="str">
        <f>VLOOKUP(G359,'Sheet 1 (2)'!$H$4:$AH$536,27,FALSE)</f>
        <v/>
      </c>
      <c r="AK359" s="24" t="str">
        <f t="shared" si="34"/>
        <v/>
      </c>
      <c r="AL359" s="27">
        <v>1</v>
      </c>
      <c r="AM359" s="27">
        <f t="shared" si="37"/>
        <v>1</v>
      </c>
    </row>
    <row r="360" spans="1:39" ht="15.75" customHeight="1">
      <c r="A360" s="24" t="s">
        <v>1441</v>
      </c>
      <c r="B360" s="24" t="s">
        <v>114</v>
      </c>
      <c r="C360" s="24" t="s">
        <v>1628</v>
      </c>
      <c r="D360" s="24" t="s">
        <v>126</v>
      </c>
      <c r="E360" s="24" t="s">
        <v>1629</v>
      </c>
      <c r="F360" s="24" t="s">
        <v>127</v>
      </c>
      <c r="G360" s="24" t="s">
        <v>1715</v>
      </c>
      <c r="H360" s="24" t="s">
        <v>1716</v>
      </c>
      <c r="I360" s="24" t="s">
        <v>329</v>
      </c>
      <c r="J360" s="24" t="s">
        <v>1234</v>
      </c>
      <c r="K360" s="24" t="s">
        <v>1717</v>
      </c>
      <c r="L360" s="24" t="s">
        <v>304</v>
      </c>
      <c r="M360" s="24" t="str">
        <f>VLOOKUP(G360,'Sheet 1 (2)'!$H$4:$M$536,6,FALSE)</f>
        <v/>
      </c>
      <c r="N360" s="24" t="str">
        <f t="shared" si="26"/>
        <v/>
      </c>
      <c r="O360" s="24"/>
      <c r="P360" s="24" t="s">
        <v>1685</v>
      </c>
      <c r="Q360" s="24" t="s">
        <v>304</v>
      </c>
      <c r="R360" s="24" t="str">
        <f>VLOOKUP(G360,'Sheet 1 (2)'!$H$4:$O$536,8,FALSE)</f>
        <v/>
      </c>
      <c r="S360" s="24" t="str">
        <f t="shared" si="28"/>
        <v/>
      </c>
      <c r="T360" s="24"/>
      <c r="U360" s="24" t="s">
        <v>304</v>
      </c>
      <c r="V360" s="24" t="str">
        <f>VLOOKUP(G360,'Sheet 1 (2)'!$H$4:$Q$536,10,FALSE)</f>
        <v/>
      </c>
      <c r="W360" s="24" t="str">
        <f t="shared" si="36"/>
        <v/>
      </c>
      <c r="X360" s="24" t="s">
        <v>1718</v>
      </c>
      <c r="Y360" s="24" t="s">
        <v>304</v>
      </c>
      <c r="Z360" s="24" t="str">
        <f>VLOOKUP(G360,'Sheet 1 (2)'!$H$4:$S$536,12,FALSE)</f>
        <v/>
      </c>
      <c r="AA360" s="24" t="str">
        <f t="shared" si="35"/>
        <v/>
      </c>
      <c r="AB360" s="24" t="s">
        <v>304</v>
      </c>
      <c r="AC360" s="24" t="str">
        <f>VLOOKUP(G360,'Sheet 1 (2)'!$H$4:$AF$536,25,FALSE)</f>
        <v/>
      </c>
      <c r="AD360" s="24" t="s">
        <v>588</v>
      </c>
      <c r="AE360" s="24" t="str">
        <f t="shared" si="25"/>
        <v/>
      </c>
      <c r="AF360" s="24" t="s">
        <v>304</v>
      </c>
      <c r="AG360" s="24" t="str">
        <f>VLOOKUP(G360,'Sheet 1 (2)'!$H$4:$AG$536,26,FALSE)</f>
        <v>NO</v>
      </c>
      <c r="AH360" s="24" t="s">
        <v>301</v>
      </c>
      <c r="AI360" s="24" t="s">
        <v>304</v>
      </c>
      <c r="AJ360" s="24" t="str">
        <f>VLOOKUP(G360,'Sheet 1 (2)'!$H$4:$AH$536,27,FALSE)</f>
        <v>Consulta. Falta fuente NET LAB. Base de áreas de riesgo. Base que vincula II.EE con establecimiento de salud</v>
      </c>
      <c r="AK360" s="24" t="str">
        <f t="shared" si="34"/>
        <v>Consulta. Falta fuente NET LAB. Base de áreas de riesgo. Base que vincula II.EE con establecimiento de salud</v>
      </c>
      <c r="AL360" s="27">
        <v>1</v>
      </c>
      <c r="AM360" s="27">
        <f t="shared" si="37"/>
        <v>0</v>
      </c>
    </row>
    <row r="361" spans="1:39" ht="15.75" customHeight="1">
      <c r="A361" s="24" t="s">
        <v>1441</v>
      </c>
      <c r="B361" s="24" t="s">
        <v>114</v>
      </c>
      <c r="C361" s="24" t="s">
        <v>1628</v>
      </c>
      <c r="D361" s="24" t="s">
        <v>126</v>
      </c>
      <c r="E361" s="24" t="s">
        <v>1629</v>
      </c>
      <c r="F361" s="24" t="s">
        <v>127</v>
      </c>
      <c r="G361" s="24" t="s">
        <v>1719</v>
      </c>
      <c r="H361" s="24" t="s">
        <v>1720</v>
      </c>
      <c r="I361" s="24" t="s">
        <v>329</v>
      </c>
      <c r="J361" s="24" t="s">
        <v>1234</v>
      </c>
      <c r="K361" s="24" t="s">
        <v>1721</v>
      </c>
      <c r="L361" s="24" t="s">
        <v>304</v>
      </c>
      <c r="M361" s="24" t="str">
        <f>VLOOKUP(G361,'Sheet 1 (2)'!$H$4:$M$536,6,FALSE)</f>
        <v/>
      </c>
      <c r="N361" s="24" t="str">
        <f t="shared" si="26"/>
        <v/>
      </c>
      <c r="O361" s="24"/>
      <c r="P361" s="24" t="s">
        <v>1685</v>
      </c>
      <c r="Q361" s="24" t="s">
        <v>304</v>
      </c>
      <c r="R361" s="24" t="str">
        <f>VLOOKUP(G361,'Sheet 1 (2)'!$H$4:$O$536,8,FALSE)</f>
        <v/>
      </c>
      <c r="S361" s="24" t="str">
        <f t="shared" si="28"/>
        <v/>
      </c>
      <c r="T361" s="24" t="s">
        <v>1699</v>
      </c>
      <c r="U361" s="24" t="s">
        <v>304</v>
      </c>
      <c r="V361" s="24" t="str">
        <f>VLOOKUP(G361,'Sheet 1 (2)'!$H$4:$Q$536,10,FALSE)</f>
        <v/>
      </c>
      <c r="W361" s="24" t="str">
        <f t="shared" si="36"/>
        <v/>
      </c>
      <c r="X361" s="24" t="s">
        <v>1718</v>
      </c>
      <c r="Y361" s="24" t="s">
        <v>304</v>
      </c>
      <c r="Z361" s="24" t="str">
        <f>VLOOKUP(G361,'Sheet 1 (2)'!$H$4:$S$536,12,FALSE)</f>
        <v/>
      </c>
      <c r="AA361" s="24" t="str">
        <f t="shared" si="35"/>
        <v/>
      </c>
      <c r="AB361" s="24" t="s">
        <v>304</v>
      </c>
      <c r="AC361" s="24" t="str">
        <f>VLOOKUP(G361,'Sheet 1 (2)'!$H$4:$AF$536,25,FALSE)</f>
        <v/>
      </c>
      <c r="AD361" s="24" t="s">
        <v>307</v>
      </c>
      <c r="AE361" s="24" t="str">
        <f t="shared" si="25"/>
        <v/>
      </c>
      <c r="AF361" s="24" t="s">
        <v>304</v>
      </c>
      <c r="AG361" s="24" t="str">
        <f>VLOOKUP(G361,'Sheet 1 (2)'!$H$4:$AG$536,26,FALSE)</f>
        <v>SI</v>
      </c>
      <c r="AH361" s="24" t="s">
        <v>329</v>
      </c>
      <c r="AI361" s="24" t="s">
        <v>304</v>
      </c>
      <c r="AJ361" s="24" t="str">
        <f>VLOOKUP(G361,'Sheet 1 (2)'!$H$4:$AH$536,27,FALSE)</f>
        <v>Consulta. Se podría utilizar única fuente de información HIS</v>
      </c>
      <c r="AK361" s="24" t="str">
        <f t="shared" si="34"/>
        <v>Consulta. Se podría utilizar única fuente de información HIS</v>
      </c>
      <c r="AL361" s="27">
        <v>1</v>
      </c>
      <c r="AM361" s="27">
        <f t="shared" si="37"/>
        <v>1</v>
      </c>
    </row>
    <row r="362" spans="1:39" ht="15.75" customHeight="1">
      <c r="A362" s="24" t="s">
        <v>1441</v>
      </c>
      <c r="B362" s="24" t="s">
        <v>114</v>
      </c>
      <c r="C362" s="24" t="s">
        <v>1628</v>
      </c>
      <c r="D362" s="24" t="s">
        <v>126</v>
      </c>
      <c r="E362" s="24" t="s">
        <v>1629</v>
      </c>
      <c r="F362" s="24" t="s">
        <v>127</v>
      </c>
      <c r="G362" s="24" t="s">
        <v>1722</v>
      </c>
      <c r="H362" s="24" t="s">
        <v>1723</v>
      </c>
      <c r="I362" s="24" t="s">
        <v>329</v>
      </c>
      <c r="J362" s="24" t="s">
        <v>1249</v>
      </c>
      <c r="K362" s="24" t="s">
        <v>1724</v>
      </c>
      <c r="L362" s="24" t="s">
        <v>304</v>
      </c>
      <c r="M362" s="24" t="str">
        <f>VLOOKUP(G362,'Sheet 1 (2)'!$H$4:$M$536,6,FALSE)</f>
        <v/>
      </c>
      <c r="N362" s="24" t="str">
        <f t="shared" si="26"/>
        <v/>
      </c>
      <c r="O362" s="24"/>
      <c r="P362" s="24" t="s">
        <v>1685</v>
      </c>
      <c r="Q362" s="24" t="s">
        <v>304</v>
      </c>
      <c r="R362" s="24" t="str">
        <f>VLOOKUP(G362,'Sheet 1 (2)'!$H$4:$O$536,8,FALSE)</f>
        <v/>
      </c>
      <c r="S362" s="24" t="str">
        <f t="shared" si="28"/>
        <v/>
      </c>
      <c r="T362" s="24" t="s">
        <v>1699</v>
      </c>
      <c r="U362" s="24" t="s">
        <v>304</v>
      </c>
      <c r="V362" s="24" t="str">
        <f>VLOOKUP(G362,'Sheet 1 (2)'!$H$4:$Q$536,10,FALSE)</f>
        <v/>
      </c>
      <c r="W362" s="24" t="str">
        <f t="shared" si="36"/>
        <v/>
      </c>
      <c r="X362" s="24" t="s">
        <v>1718</v>
      </c>
      <c r="Y362" s="24" t="s">
        <v>304</v>
      </c>
      <c r="Z362" s="24" t="str">
        <f>VLOOKUP(G362,'Sheet 1 (2)'!$H$4:$S$536,12,FALSE)</f>
        <v/>
      </c>
      <c r="AA362" s="24" t="str">
        <f t="shared" si="35"/>
        <v/>
      </c>
      <c r="AB362" s="24" t="s">
        <v>304</v>
      </c>
      <c r="AC362" s="24" t="str">
        <f>VLOOKUP(G362,'Sheet 1 (2)'!$H$4:$AF$536,25,FALSE)</f>
        <v/>
      </c>
      <c r="AD362" s="24" t="s">
        <v>555</v>
      </c>
      <c r="AE362" s="24" t="str">
        <f t="shared" si="25"/>
        <v/>
      </c>
      <c r="AF362" s="24" t="s">
        <v>304</v>
      </c>
      <c r="AG362" s="24" t="str">
        <f>VLOOKUP(G362,'Sheet 1 (2)'!$H$4:$AG$536,26,FALSE)</f>
        <v>SI</v>
      </c>
      <c r="AH362" s="24" t="s">
        <v>329</v>
      </c>
      <c r="AI362" s="24" t="s">
        <v>304</v>
      </c>
      <c r="AJ362" s="24" t="str">
        <f>VLOOKUP(G362,'Sheet 1 (2)'!$H$4:$AH$536,27,FALSE)</f>
        <v>Consulta. Se podría utilizar única fuente de información HIS</v>
      </c>
      <c r="AK362" s="24" t="str">
        <f t="shared" si="34"/>
        <v>Consulta. Se podría utilizar única fuente de información HIS</v>
      </c>
      <c r="AL362" s="27">
        <v>1</v>
      </c>
      <c r="AM362" s="27">
        <f t="shared" si="37"/>
        <v>1</v>
      </c>
    </row>
    <row r="363" spans="1:39" ht="15.75" customHeight="1">
      <c r="A363" s="24" t="s">
        <v>1738</v>
      </c>
      <c r="B363" s="24" t="s">
        <v>128</v>
      </c>
      <c r="C363" s="24" t="s">
        <v>1782</v>
      </c>
      <c r="D363" s="24" t="s">
        <v>163</v>
      </c>
      <c r="E363" s="24" t="s">
        <v>1783</v>
      </c>
      <c r="F363" s="24" t="s">
        <v>164</v>
      </c>
      <c r="G363" s="24" t="s">
        <v>1994</v>
      </c>
      <c r="H363" s="24" t="s">
        <v>1995</v>
      </c>
      <c r="I363" s="24" t="s">
        <v>329</v>
      </c>
      <c r="J363" s="24" t="s">
        <v>1996</v>
      </c>
      <c r="K363" s="24" t="s">
        <v>1997</v>
      </c>
      <c r="L363" s="24" t="s">
        <v>304</v>
      </c>
      <c r="M363" s="24" t="str">
        <f>VLOOKUP(G363,'Sheet 1 (2)'!$H$4:$M$536,6,FALSE)</f>
        <v/>
      </c>
      <c r="N363" s="24" t="str">
        <f t="shared" si="26"/>
        <v/>
      </c>
      <c r="O363" s="96" t="str">
        <f>VLOOKUP(G363,Hoja1!$C$4:$D$146,2,FALSE)</f>
        <v>80%*4399701</v>
      </c>
      <c r="P363" s="24" t="s">
        <v>498</v>
      </c>
      <c r="Q363" s="24" t="s">
        <v>304</v>
      </c>
      <c r="R363" s="24" t="str">
        <f>VLOOKUP(G363,'Sheet 1 (2)'!$H$4:$O$536,8,FALSE)</f>
        <v/>
      </c>
      <c r="S363" s="24" t="str">
        <f t="shared" si="28"/>
        <v/>
      </c>
      <c r="T363" s="24"/>
      <c r="U363" s="24" t="s">
        <v>304</v>
      </c>
      <c r="V363" s="24" t="str">
        <f>VLOOKUP(G363,'Sheet 1 (2)'!$H$4:$Q$536,10,FALSE)</f>
        <v/>
      </c>
      <c r="W363" s="24" t="str">
        <f t="shared" si="36"/>
        <v/>
      </c>
      <c r="X363" s="24" t="s">
        <v>1998</v>
      </c>
      <c r="Y363" s="24" t="s">
        <v>304</v>
      </c>
      <c r="Z363" s="24" t="str">
        <f>VLOOKUP(G363,'Sheet 1 (2)'!$H$4:$S$536,12,FALSE)</f>
        <v/>
      </c>
      <c r="AA363" s="24" t="str">
        <f t="shared" ref="AA363:AA426" si="38">IF(Y363&lt;&gt;"",Y363,Z363)</f>
        <v/>
      </c>
      <c r="AB363" s="24" t="s">
        <v>304</v>
      </c>
      <c r="AC363" s="24" t="str">
        <f>VLOOKUP(G363,'Sheet 1 (2)'!$H$4:$AF$536,25,FALSE)</f>
        <v/>
      </c>
      <c r="AD363" s="24" t="s">
        <v>1999</v>
      </c>
      <c r="AE363" s="24" t="str">
        <f t="shared" si="25"/>
        <v/>
      </c>
      <c r="AF363" s="24" t="s">
        <v>301</v>
      </c>
      <c r="AG363" s="24" t="str">
        <f>VLOOKUP(G363,'Sheet 1 (2)'!$H$4:$AG$536,26,FALSE)</f>
        <v/>
      </c>
      <c r="AH363" s="24" t="s">
        <v>301</v>
      </c>
      <c r="AI363" s="24" t="s">
        <v>1790</v>
      </c>
      <c r="AJ363" s="24" t="str">
        <f>VLOOKUP(G363,'Sheet 1 (2)'!$H$4:$AH$536,27,FALSE)</f>
        <v/>
      </c>
      <c r="AK363" s="24" t="str">
        <f t="shared" si="34"/>
        <v>ESPERA DE LA BASE DE DATOS DEL Mapa que identifica ámbitos con fuentes de exposición a agentes contaminantes, elaborados por la Micro Red, Red o DIRESA.</v>
      </c>
      <c r="AL363" s="27">
        <v>1</v>
      </c>
      <c r="AM363" s="27">
        <f t="shared" si="37"/>
        <v>0</v>
      </c>
    </row>
    <row r="364" spans="1:39" ht="15.75" customHeight="1">
      <c r="A364" s="24" t="s">
        <v>1738</v>
      </c>
      <c r="B364" s="24" t="s">
        <v>128</v>
      </c>
      <c r="C364" s="24" t="s">
        <v>1782</v>
      </c>
      <c r="D364" s="24" t="s">
        <v>163</v>
      </c>
      <c r="E364" s="24" t="s">
        <v>1783</v>
      </c>
      <c r="F364" s="24" t="s">
        <v>164</v>
      </c>
      <c r="G364" s="24" t="s">
        <v>2001</v>
      </c>
      <c r="H364" s="24" t="s">
        <v>2002</v>
      </c>
      <c r="I364" s="24" t="s">
        <v>329</v>
      </c>
      <c r="J364" s="24" t="s">
        <v>709</v>
      </c>
      <c r="K364" s="24" t="s">
        <v>2003</v>
      </c>
      <c r="L364" s="24" t="s">
        <v>304</v>
      </c>
      <c r="M364" s="24" t="str">
        <f>VLOOKUP(G364,'Sheet 1 (2)'!$H$4:$M$536,6,FALSE)</f>
        <v/>
      </c>
      <c r="N364" s="24" t="str">
        <f t="shared" si="26"/>
        <v/>
      </c>
      <c r="O364" s="96" t="str">
        <f>VLOOKUP(G364,Hoja1!$C$4:$D$146,2,FALSE)</f>
        <v>100%*4399702</v>
      </c>
      <c r="P364" s="24" t="s">
        <v>498</v>
      </c>
      <c r="Q364" s="24" t="s">
        <v>304</v>
      </c>
      <c r="R364" s="24" t="str">
        <f>VLOOKUP(G364,'Sheet 1 (2)'!$H$4:$O$536,8,FALSE)</f>
        <v/>
      </c>
      <c r="S364" s="24" t="str">
        <f t="shared" si="28"/>
        <v/>
      </c>
      <c r="T364" s="24"/>
      <c r="U364" s="24" t="s">
        <v>304</v>
      </c>
      <c r="V364" s="24" t="str">
        <f>VLOOKUP(G364,'Sheet 1 (2)'!$H$4:$Q$536,10,FALSE)</f>
        <v/>
      </c>
      <c r="W364" s="24" t="str">
        <f t="shared" si="36"/>
        <v/>
      </c>
      <c r="X364" s="24" t="s">
        <v>2004</v>
      </c>
      <c r="Y364" s="24" t="s">
        <v>304</v>
      </c>
      <c r="Z364" s="24" t="str">
        <f>VLOOKUP(G364,'Sheet 1 (2)'!$H$4:$S$536,12,FALSE)</f>
        <v/>
      </c>
      <c r="AA364" s="24" t="str">
        <f t="shared" si="38"/>
        <v/>
      </c>
      <c r="AB364" s="24" t="s">
        <v>304</v>
      </c>
      <c r="AC364" s="24" t="str">
        <f>VLOOKUP(G364,'Sheet 1 (2)'!$H$4:$AF$536,25,FALSE)</f>
        <v/>
      </c>
      <c r="AD364" s="24" t="s">
        <v>307</v>
      </c>
      <c r="AE364" s="24" t="str">
        <f t="shared" si="25"/>
        <v/>
      </c>
      <c r="AF364" s="24" t="s">
        <v>301</v>
      </c>
      <c r="AG364" s="24" t="str">
        <f>VLOOKUP(G364,'Sheet 1 (2)'!$H$4:$AG$536,26,FALSE)</f>
        <v/>
      </c>
      <c r="AH364" s="24" t="s">
        <v>301</v>
      </c>
      <c r="AI364" s="24" t="s">
        <v>1790</v>
      </c>
      <c r="AJ364" s="24" t="str">
        <f>VLOOKUP(G364,'Sheet 1 (2)'!$H$4:$AH$536,27,FALSE)</f>
        <v/>
      </c>
      <c r="AK364" s="24" t="str">
        <f t="shared" si="34"/>
        <v>ESPERA DE LA BASE DE DATOS DEL Mapa que identifica ámbitos con fuentes de exposición a agentes contaminantes, elaborados por la Micro Red, Red o DIRESA.</v>
      </c>
      <c r="AL364" s="27">
        <v>1</v>
      </c>
      <c r="AM364" s="27">
        <f t="shared" si="37"/>
        <v>0</v>
      </c>
    </row>
    <row r="365" spans="1:39" ht="15.75" customHeight="1">
      <c r="A365" s="24" t="s">
        <v>1738</v>
      </c>
      <c r="B365" s="24" t="s">
        <v>128</v>
      </c>
      <c r="C365" s="24" t="s">
        <v>1782</v>
      </c>
      <c r="D365" s="24" t="s">
        <v>163</v>
      </c>
      <c r="E365" s="24" t="s">
        <v>1783</v>
      </c>
      <c r="F365" s="24" t="s">
        <v>164</v>
      </c>
      <c r="G365" s="24" t="s">
        <v>2005</v>
      </c>
      <c r="H365" s="24" t="s">
        <v>2006</v>
      </c>
      <c r="I365" s="24" t="s">
        <v>329</v>
      </c>
      <c r="J365" s="24" t="s">
        <v>1249</v>
      </c>
      <c r="K365" s="24" t="s">
        <v>2007</v>
      </c>
      <c r="L365" s="24" t="s">
        <v>304</v>
      </c>
      <c r="M365" s="24" t="str">
        <f>VLOOKUP(G365,'Sheet 1 (2)'!$H$4:$M$536,6,FALSE)</f>
        <v/>
      </c>
      <c r="N365" s="24" t="str">
        <f t="shared" si="26"/>
        <v/>
      </c>
      <c r="O365" s="96" t="str">
        <f>VLOOKUP(G365,Hoja1!$C$4:$D$146,2,FALSE)</f>
        <v>82.2%*4399703**</v>
      </c>
      <c r="P365" s="24" t="s">
        <v>498</v>
      </c>
      <c r="Q365" s="24" t="s">
        <v>304</v>
      </c>
      <c r="R365" s="24" t="str">
        <f>VLOOKUP(G365,'Sheet 1 (2)'!$H$4:$O$536,8,FALSE)</f>
        <v/>
      </c>
      <c r="S365" s="24" t="str">
        <f t="shared" si="28"/>
        <v/>
      </c>
      <c r="T365" s="24"/>
      <c r="U365" s="24" t="s">
        <v>304</v>
      </c>
      <c r="V365" s="24" t="str">
        <f>VLOOKUP(G365,'Sheet 1 (2)'!$H$4:$Q$536,10,FALSE)</f>
        <v/>
      </c>
      <c r="W365" s="24" t="str">
        <f t="shared" si="36"/>
        <v/>
      </c>
      <c r="X365" s="24" t="s">
        <v>2008</v>
      </c>
      <c r="Y365" s="24" t="s">
        <v>304</v>
      </c>
      <c r="Z365" s="24" t="str">
        <f>VLOOKUP(G365,'Sheet 1 (2)'!$H$4:$S$536,12,FALSE)</f>
        <v/>
      </c>
      <c r="AA365" s="24" t="str">
        <f t="shared" si="38"/>
        <v/>
      </c>
      <c r="AB365" s="24" t="s">
        <v>304</v>
      </c>
      <c r="AC365" s="24" t="str">
        <f>VLOOKUP(G365,'Sheet 1 (2)'!$H$4:$AF$536,25,FALSE)</f>
        <v/>
      </c>
      <c r="AD365" s="24" t="s">
        <v>1789</v>
      </c>
      <c r="AE365" s="24" t="str">
        <f t="shared" si="25"/>
        <v/>
      </c>
      <c r="AF365" s="24" t="s">
        <v>301</v>
      </c>
      <c r="AG365" s="24" t="str">
        <f>VLOOKUP(G365,'Sheet 1 (2)'!$H$4:$AG$536,26,FALSE)</f>
        <v/>
      </c>
      <c r="AH365" s="24" t="s">
        <v>301</v>
      </c>
      <c r="AI365" s="24" t="s">
        <v>1790</v>
      </c>
      <c r="AJ365" s="24" t="str">
        <f>VLOOKUP(G365,'Sheet 1 (2)'!$H$4:$AH$536,27,FALSE)</f>
        <v/>
      </c>
      <c r="AK365" s="24" t="str">
        <f t="shared" si="34"/>
        <v>ESPERA DE LA BASE DE DATOS DEL Mapa que identifica ámbitos con fuentes de exposición a agentes contaminantes, elaborados por la Micro Red, Red o DIRESA.</v>
      </c>
      <c r="AL365" s="27">
        <v>1</v>
      </c>
      <c r="AM365" s="27">
        <f t="shared" si="37"/>
        <v>0</v>
      </c>
    </row>
    <row r="366" spans="1:39" ht="15.75" customHeight="1">
      <c r="A366" s="24" t="s">
        <v>1738</v>
      </c>
      <c r="B366" s="24" t="s">
        <v>128</v>
      </c>
      <c r="C366" s="24" t="s">
        <v>1782</v>
      </c>
      <c r="D366" s="24" t="s">
        <v>163</v>
      </c>
      <c r="E366" s="24" t="s">
        <v>1783</v>
      </c>
      <c r="F366" s="24" t="s">
        <v>164</v>
      </c>
      <c r="G366" s="24" t="s">
        <v>2009</v>
      </c>
      <c r="H366" s="24" t="s">
        <v>2010</v>
      </c>
      <c r="I366" s="24" t="s">
        <v>329</v>
      </c>
      <c r="J366" s="24" t="s">
        <v>1249</v>
      </c>
      <c r="K366" s="24" t="s">
        <v>2011</v>
      </c>
      <c r="L366" s="24" t="s">
        <v>304</v>
      </c>
      <c r="M366" s="24" t="str">
        <f>VLOOKUP(G366,'Sheet 1 (2)'!$H$4:$M$536,6,FALSE)</f>
        <v/>
      </c>
      <c r="N366" s="24" t="str">
        <f t="shared" si="26"/>
        <v/>
      </c>
      <c r="O366" s="96" t="str">
        <f>VLOOKUP(G366,Hoja1!$C$4:$D$146,2,FALSE)</f>
        <v>82.2%*4399703**</v>
      </c>
      <c r="P366" s="24" t="s">
        <v>498</v>
      </c>
      <c r="Q366" s="24" t="s">
        <v>304</v>
      </c>
      <c r="R366" s="24" t="str">
        <f>VLOOKUP(G366,'Sheet 1 (2)'!$H$4:$O$536,8,FALSE)</f>
        <v/>
      </c>
      <c r="S366" s="24" t="str">
        <f t="shared" si="28"/>
        <v/>
      </c>
      <c r="T366" s="24"/>
      <c r="U366" s="24" t="s">
        <v>304</v>
      </c>
      <c r="V366" s="24" t="str">
        <f>VLOOKUP(G366,'Sheet 1 (2)'!$H$4:$Q$536,10,FALSE)</f>
        <v/>
      </c>
      <c r="W366" s="24" t="str">
        <f t="shared" si="36"/>
        <v/>
      </c>
      <c r="X366" s="24" t="s">
        <v>2012</v>
      </c>
      <c r="Y366" s="24" t="s">
        <v>304</v>
      </c>
      <c r="Z366" s="24" t="str">
        <f>VLOOKUP(G366,'Sheet 1 (2)'!$H$4:$S$536,12,FALSE)</f>
        <v/>
      </c>
      <c r="AA366" s="24" t="str">
        <f t="shared" si="38"/>
        <v/>
      </c>
      <c r="AB366" s="24" t="s">
        <v>304</v>
      </c>
      <c r="AC366" s="24" t="str">
        <f>VLOOKUP(G366,'Sheet 1 (2)'!$H$4:$AF$536,25,FALSE)</f>
        <v/>
      </c>
      <c r="AD366" s="24" t="s">
        <v>1789</v>
      </c>
      <c r="AE366" s="24" t="str">
        <f t="shared" si="25"/>
        <v/>
      </c>
      <c r="AF366" s="24" t="s">
        <v>301</v>
      </c>
      <c r="AG366" s="24" t="str">
        <f>VLOOKUP(G366,'Sheet 1 (2)'!$H$4:$AG$536,26,FALSE)</f>
        <v/>
      </c>
      <c r="AH366" s="24" t="s">
        <v>301</v>
      </c>
      <c r="AI366" s="24" t="s">
        <v>1790</v>
      </c>
      <c r="AJ366" s="24" t="str">
        <f>VLOOKUP(G366,'Sheet 1 (2)'!$H$4:$AH$536,27,FALSE)</f>
        <v/>
      </c>
      <c r="AK366" s="24" t="str">
        <f t="shared" si="34"/>
        <v>ESPERA DE LA BASE DE DATOS DEL Mapa que identifica ámbitos con fuentes de exposición a agentes contaminantes, elaborados por la Micro Red, Red o DIRESA.</v>
      </c>
      <c r="AL366" s="27">
        <v>1</v>
      </c>
      <c r="AM366" s="27">
        <f t="shared" si="37"/>
        <v>0</v>
      </c>
    </row>
    <row r="367" spans="1:39" ht="15.75" customHeight="1">
      <c r="A367" s="24" t="s">
        <v>1738</v>
      </c>
      <c r="B367" s="24" t="s">
        <v>128</v>
      </c>
      <c r="C367" s="24" t="s">
        <v>1782</v>
      </c>
      <c r="D367" s="24" t="s">
        <v>163</v>
      </c>
      <c r="E367" s="24" t="s">
        <v>1783</v>
      </c>
      <c r="F367" s="24" t="s">
        <v>164</v>
      </c>
      <c r="G367" s="24" t="s">
        <v>2013</v>
      </c>
      <c r="H367" s="24" t="s">
        <v>2014</v>
      </c>
      <c r="I367" s="24" t="s">
        <v>329</v>
      </c>
      <c r="J367" s="24" t="s">
        <v>1249</v>
      </c>
      <c r="K367" s="24" t="s">
        <v>2015</v>
      </c>
      <c r="L367" s="24" t="s">
        <v>304</v>
      </c>
      <c r="M367" s="24" t="str">
        <f>VLOOKUP(G367,'Sheet 1 (2)'!$H$4:$M$536,6,FALSE)</f>
        <v/>
      </c>
      <c r="N367" s="24" t="str">
        <f t="shared" si="26"/>
        <v/>
      </c>
      <c r="O367" s="96" t="str">
        <f>VLOOKUP(G367,Hoja1!$C$4:$D$146,2,FALSE)</f>
        <v>82.2%*4399703**</v>
      </c>
      <c r="P367" s="24" t="s">
        <v>498</v>
      </c>
      <c r="Q367" s="24" t="s">
        <v>304</v>
      </c>
      <c r="R367" s="24" t="str">
        <f>VLOOKUP(G367,'Sheet 1 (2)'!$H$4:$O$536,8,FALSE)</f>
        <v/>
      </c>
      <c r="S367" s="24" t="str">
        <f t="shared" si="28"/>
        <v/>
      </c>
      <c r="T367" s="24"/>
      <c r="U367" s="24" t="s">
        <v>304</v>
      </c>
      <c r="V367" s="24" t="str">
        <f>VLOOKUP(G367,'Sheet 1 (2)'!$H$4:$Q$536,10,FALSE)</f>
        <v/>
      </c>
      <c r="W367" s="24" t="str">
        <f t="shared" si="36"/>
        <v/>
      </c>
      <c r="X367" s="24" t="s">
        <v>2016</v>
      </c>
      <c r="Y367" s="24" t="s">
        <v>304</v>
      </c>
      <c r="Z367" s="24" t="str">
        <f>VLOOKUP(G367,'Sheet 1 (2)'!$H$4:$S$536,12,FALSE)</f>
        <v/>
      </c>
      <c r="AA367" s="24" t="str">
        <f t="shared" si="38"/>
        <v/>
      </c>
      <c r="AB367" s="24" t="s">
        <v>304</v>
      </c>
      <c r="AC367" s="24" t="str">
        <f>VLOOKUP(G367,'Sheet 1 (2)'!$H$4:$AF$536,25,FALSE)</f>
        <v/>
      </c>
      <c r="AD367" s="24" t="s">
        <v>897</v>
      </c>
      <c r="AE367" s="24" t="str">
        <f t="shared" si="25"/>
        <v/>
      </c>
      <c r="AF367" s="24" t="s">
        <v>301</v>
      </c>
      <c r="AG367" s="24" t="str">
        <f>VLOOKUP(G367,'Sheet 1 (2)'!$H$4:$AG$536,26,FALSE)</f>
        <v/>
      </c>
      <c r="AH367" s="24" t="s">
        <v>301</v>
      </c>
      <c r="AI367" s="24" t="s">
        <v>1790</v>
      </c>
      <c r="AJ367" s="24" t="str">
        <f>VLOOKUP(G367,'Sheet 1 (2)'!$H$4:$AH$536,27,FALSE)</f>
        <v/>
      </c>
      <c r="AK367" s="24" t="str">
        <f t="shared" si="34"/>
        <v>ESPERA DE LA BASE DE DATOS DEL Mapa que identifica ámbitos con fuentes de exposición a agentes contaminantes, elaborados por la Micro Red, Red o DIRESA.</v>
      </c>
      <c r="AL367" s="27">
        <v>1</v>
      </c>
      <c r="AM367" s="27">
        <f t="shared" si="37"/>
        <v>0</v>
      </c>
    </row>
    <row r="368" spans="1:39" ht="15.75" customHeight="1">
      <c r="A368" s="24" t="s">
        <v>1738</v>
      </c>
      <c r="B368" s="24" t="s">
        <v>128</v>
      </c>
      <c r="C368" s="24" t="s">
        <v>1782</v>
      </c>
      <c r="D368" s="24" t="s">
        <v>163</v>
      </c>
      <c r="E368" s="24" t="s">
        <v>1783</v>
      </c>
      <c r="F368" s="24" t="s">
        <v>164</v>
      </c>
      <c r="G368" s="24" t="s">
        <v>2017</v>
      </c>
      <c r="H368" s="24" t="s">
        <v>2018</v>
      </c>
      <c r="I368" s="24" t="s">
        <v>329</v>
      </c>
      <c r="J368" s="24" t="s">
        <v>1249</v>
      </c>
      <c r="K368" s="24" t="s">
        <v>2019</v>
      </c>
      <c r="L368" s="24" t="s">
        <v>304</v>
      </c>
      <c r="M368" s="24" t="str">
        <f>VLOOKUP(G368,'Sheet 1 (2)'!$H$4:$M$536,6,FALSE)</f>
        <v/>
      </c>
      <c r="N368" s="24" t="str">
        <f t="shared" si="26"/>
        <v/>
      </c>
      <c r="O368" s="96" t="str">
        <f>VLOOKUP(G368,Hoja1!$C$4:$D$146,2,FALSE)</f>
        <v>82.2%*4399703**</v>
      </c>
      <c r="P368" s="24" t="s">
        <v>498</v>
      </c>
      <c r="Q368" s="24" t="s">
        <v>304</v>
      </c>
      <c r="R368" s="24" t="str">
        <f>VLOOKUP(G368,'Sheet 1 (2)'!$H$4:$O$536,8,FALSE)</f>
        <v/>
      </c>
      <c r="S368" s="24" t="str">
        <f t="shared" si="28"/>
        <v/>
      </c>
      <c r="T368" s="24"/>
      <c r="U368" s="24" t="s">
        <v>304</v>
      </c>
      <c r="V368" s="24" t="str">
        <f>VLOOKUP(G368,'Sheet 1 (2)'!$H$4:$Q$536,10,FALSE)</f>
        <v/>
      </c>
      <c r="W368" s="24" t="str">
        <f t="shared" si="36"/>
        <v/>
      </c>
      <c r="X368" s="24" t="s">
        <v>2020</v>
      </c>
      <c r="Y368" s="24" t="s">
        <v>304</v>
      </c>
      <c r="Z368" s="24" t="str">
        <f>VLOOKUP(G368,'Sheet 1 (2)'!$H$4:$S$536,12,FALSE)</f>
        <v/>
      </c>
      <c r="AA368" s="24" t="str">
        <f t="shared" si="38"/>
        <v/>
      </c>
      <c r="AB368" s="24" t="s">
        <v>304</v>
      </c>
      <c r="AC368" s="24" t="str">
        <f>VLOOKUP(G368,'Sheet 1 (2)'!$H$4:$AF$536,25,FALSE)</f>
        <v/>
      </c>
      <c r="AD368" s="24" t="s">
        <v>882</v>
      </c>
      <c r="AE368" s="24" t="str">
        <f t="shared" si="25"/>
        <v/>
      </c>
      <c r="AF368" s="24" t="s">
        <v>301</v>
      </c>
      <c r="AG368" s="24" t="str">
        <f>VLOOKUP(G368,'Sheet 1 (2)'!$H$4:$AG$536,26,FALSE)</f>
        <v/>
      </c>
      <c r="AH368" s="24" t="s">
        <v>301</v>
      </c>
      <c r="AI368" s="24" t="s">
        <v>1790</v>
      </c>
      <c r="AJ368" s="24" t="str">
        <f>VLOOKUP(G368,'Sheet 1 (2)'!$H$4:$AH$536,27,FALSE)</f>
        <v/>
      </c>
      <c r="AK368" s="24" t="str">
        <f t="shared" si="34"/>
        <v>ESPERA DE LA BASE DE DATOS DEL Mapa que identifica ámbitos con fuentes de exposición a agentes contaminantes, elaborados por la Micro Red, Red o DIRESA.</v>
      </c>
      <c r="AL368" s="27">
        <v>1</v>
      </c>
      <c r="AM368" s="27">
        <f t="shared" si="37"/>
        <v>0</v>
      </c>
    </row>
    <row r="369" spans="1:39" ht="15.75" customHeight="1">
      <c r="A369" s="24" t="s">
        <v>1738</v>
      </c>
      <c r="B369" s="24" t="s">
        <v>128</v>
      </c>
      <c r="C369" s="24" t="s">
        <v>1782</v>
      </c>
      <c r="D369" s="24" t="s">
        <v>163</v>
      </c>
      <c r="E369" s="24" t="s">
        <v>1783</v>
      </c>
      <c r="F369" s="24" t="s">
        <v>164</v>
      </c>
      <c r="G369" s="24" t="s">
        <v>2021</v>
      </c>
      <c r="H369" s="24" t="s">
        <v>2022</v>
      </c>
      <c r="I369" s="24" t="s">
        <v>329</v>
      </c>
      <c r="J369" s="24" t="s">
        <v>1249</v>
      </c>
      <c r="K369" s="24" t="s">
        <v>2023</v>
      </c>
      <c r="L369" s="24" t="s">
        <v>304</v>
      </c>
      <c r="M369" s="24" t="str">
        <f>VLOOKUP(G369,'Sheet 1 (2)'!$H$4:$M$536,6,FALSE)</f>
        <v/>
      </c>
      <c r="N369" s="24" t="str">
        <f t="shared" si="26"/>
        <v/>
      </c>
      <c r="O369" s="96" t="str">
        <f>VLOOKUP(G369,Hoja1!$C$4:$D$146,2,FALSE)</f>
        <v>82.2%*4399703**</v>
      </c>
      <c r="P369" s="24" t="s">
        <v>498</v>
      </c>
      <c r="Q369" s="24" t="s">
        <v>304</v>
      </c>
      <c r="R369" s="24" t="str">
        <f>VLOOKUP(G369,'Sheet 1 (2)'!$H$4:$O$536,8,FALSE)</f>
        <v/>
      </c>
      <c r="S369" s="24" t="str">
        <f t="shared" si="28"/>
        <v/>
      </c>
      <c r="T369" s="24"/>
      <c r="U369" s="24" t="s">
        <v>304</v>
      </c>
      <c r="V369" s="24" t="str">
        <f>VLOOKUP(G369,'Sheet 1 (2)'!$H$4:$Q$536,10,FALSE)</f>
        <v/>
      </c>
      <c r="W369" s="24" t="str">
        <f t="shared" si="36"/>
        <v/>
      </c>
      <c r="X369" s="24" t="s">
        <v>2020</v>
      </c>
      <c r="Y369" s="24" t="s">
        <v>304</v>
      </c>
      <c r="Z369" s="24" t="str">
        <f>VLOOKUP(G369,'Sheet 1 (2)'!$H$4:$S$536,12,FALSE)</f>
        <v/>
      </c>
      <c r="AA369" s="24" t="str">
        <f t="shared" si="38"/>
        <v/>
      </c>
      <c r="AB369" s="24" t="s">
        <v>304</v>
      </c>
      <c r="AC369" s="24" t="str">
        <f>VLOOKUP(G369,'Sheet 1 (2)'!$H$4:$AF$536,25,FALSE)</f>
        <v/>
      </c>
      <c r="AD369" s="24" t="s">
        <v>905</v>
      </c>
      <c r="AE369" s="24" t="str">
        <f t="shared" si="25"/>
        <v/>
      </c>
      <c r="AF369" s="24" t="s">
        <v>301</v>
      </c>
      <c r="AG369" s="24" t="str">
        <f>VLOOKUP(G369,'Sheet 1 (2)'!$H$4:$AG$536,26,FALSE)</f>
        <v/>
      </c>
      <c r="AH369" s="24" t="s">
        <v>301</v>
      </c>
      <c r="AI369" s="24" t="s">
        <v>1790</v>
      </c>
      <c r="AJ369" s="24" t="str">
        <f>VLOOKUP(G369,'Sheet 1 (2)'!$H$4:$AH$536,27,FALSE)</f>
        <v/>
      </c>
      <c r="AK369" s="24" t="str">
        <f t="shared" si="34"/>
        <v>ESPERA DE LA BASE DE DATOS DEL Mapa que identifica ámbitos con fuentes de exposición a agentes contaminantes, elaborados por la Micro Red, Red o DIRESA.</v>
      </c>
      <c r="AL369" s="27">
        <v>1</v>
      </c>
      <c r="AM369" s="27">
        <f t="shared" si="37"/>
        <v>0</v>
      </c>
    </row>
    <row r="370" spans="1:39" ht="15.75" customHeight="1">
      <c r="A370" s="24" t="s">
        <v>1738</v>
      </c>
      <c r="B370" s="24" t="s">
        <v>128</v>
      </c>
      <c r="C370" s="24" t="s">
        <v>1782</v>
      </c>
      <c r="D370" s="24" t="s">
        <v>163</v>
      </c>
      <c r="E370" s="24" t="s">
        <v>1783</v>
      </c>
      <c r="F370" s="24" t="s">
        <v>164</v>
      </c>
      <c r="G370" s="24" t="s">
        <v>2024</v>
      </c>
      <c r="H370" s="24" t="s">
        <v>2025</v>
      </c>
      <c r="I370" s="24" t="s">
        <v>329</v>
      </c>
      <c r="J370" s="24" t="s">
        <v>1249</v>
      </c>
      <c r="K370" s="24" t="s">
        <v>2026</v>
      </c>
      <c r="L370" s="24" t="s">
        <v>304</v>
      </c>
      <c r="M370" s="24" t="str">
        <f>VLOOKUP(G370,'Sheet 1 (2)'!$H$4:$M$536,6,FALSE)</f>
        <v/>
      </c>
      <c r="N370" s="24" t="str">
        <f t="shared" si="26"/>
        <v/>
      </c>
      <c r="O370" s="96" t="str">
        <f>VLOOKUP(G370,Hoja1!$C$4:$D$146,2,FALSE)</f>
        <v>50%*(4399708+4399721+4399717+4399725)*</v>
      </c>
      <c r="P370" s="24" t="s">
        <v>498</v>
      </c>
      <c r="Q370" s="24" t="s">
        <v>304</v>
      </c>
      <c r="R370" s="24" t="str">
        <f>VLOOKUP(G370,'Sheet 1 (2)'!$H$4:$O$536,8,FALSE)</f>
        <v/>
      </c>
      <c r="S370" s="24" t="str">
        <f t="shared" si="28"/>
        <v/>
      </c>
      <c r="T370" s="24"/>
      <c r="U370" s="24" t="s">
        <v>304</v>
      </c>
      <c r="V370" s="24" t="str">
        <f>VLOOKUP(G370,'Sheet 1 (2)'!$H$4:$Q$536,10,FALSE)</f>
        <v/>
      </c>
      <c r="W370" s="24" t="str">
        <f t="shared" si="36"/>
        <v/>
      </c>
      <c r="X370" s="24" t="s">
        <v>2027</v>
      </c>
      <c r="Y370" s="24" t="s">
        <v>304</v>
      </c>
      <c r="Z370" s="24" t="str">
        <f>VLOOKUP(G370,'Sheet 1 (2)'!$H$4:$S$536,12,FALSE)</f>
        <v/>
      </c>
      <c r="AA370" s="24" t="str">
        <f t="shared" si="38"/>
        <v/>
      </c>
      <c r="AB370" s="24" t="s">
        <v>304</v>
      </c>
      <c r="AC370" s="24" t="str">
        <f>VLOOKUP(G370,'Sheet 1 (2)'!$H$4:$AF$536,25,FALSE)</f>
        <v/>
      </c>
      <c r="AD370" s="24" t="s">
        <v>905</v>
      </c>
      <c r="AE370" s="24" t="str">
        <f t="shared" si="25"/>
        <v/>
      </c>
      <c r="AF370" s="24" t="s">
        <v>301</v>
      </c>
      <c r="AG370" s="24" t="str">
        <f>VLOOKUP(G370,'Sheet 1 (2)'!$H$4:$AG$536,26,FALSE)</f>
        <v/>
      </c>
      <c r="AH370" s="24" t="s">
        <v>301</v>
      </c>
      <c r="AI370" s="24" t="s">
        <v>1790</v>
      </c>
      <c r="AJ370" s="24" t="str">
        <f>VLOOKUP(G370,'Sheet 1 (2)'!$H$4:$AH$536,27,FALSE)</f>
        <v/>
      </c>
      <c r="AK370" s="24" t="str">
        <f t="shared" si="34"/>
        <v>ESPERA DE LA BASE DE DATOS DEL Mapa que identifica ámbitos con fuentes de exposición a agentes contaminantes, elaborados por la Micro Red, Red o DIRESA.</v>
      </c>
      <c r="AL370" s="27">
        <v>1</v>
      </c>
      <c r="AM370" s="27">
        <f t="shared" si="37"/>
        <v>0</v>
      </c>
    </row>
    <row r="371" spans="1:39" ht="15.75" customHeight="1">
      <c r="A371" s="24" t="s">
        <v>1738</v>
      </c>
      <c r="B371" s="24" t="s">
        <v>128</v>
      </c>
      <c r="C371" s="24" t="s">
        <v>1782</v>
      </c>
      <c r="D371" s="24" t="s">
        <v>163</v>
      </c>
      <c r="E371" s="24" t="s">
        <v>1783</v>
      </c>
      <c r="F371" s="24" t="s">
        <v>164</v>
      </c>
      <c r="G371" s="24" t="s">
        <v>2028</v>
      </c>
      <c r="H371" s="24" t="s">
        <v>2029</v>
      </c>
      <c r="I371" s="24" t="s">
        <v>329</v>
      </c>
      <c r="J371" s="24" t="s">
        <v>1249</v>
      </c>
      <c r="K371" s="24" t="s">
        <v>2030</v>
      </c>
      <c r="L371" s="24" t="s">
        <v>304</v>
      </c>
      <c r="M371" s="24" t="str">
        <f>VLOOKUP(G371,'Sheet 1 (2)'!$H$4:$M$536,6,FALSE)</f>
        <v/>
      </c>
      <c r="N371" s="24" t="str">
        <f t="shared" si="26"/>
        <v/>
      </c>
      <c r="O371" s="24" t="str">
        <f>VLOOKUP(G371,Hoja1!$C$4:$D$146,2,FALSE)</f>
        <v>'2%*(4399707+4399708)</v>
      </c>
      <c r="P371" s="24" t="s">
        <v>498</v>
      </c>
      <c r="Q371" s="24" t="s">
        <v>304</v>
      </c>
      <c r="R371" s="24" t="str">
        <f>VLOOKUP(G371,'Sheet 1 (2)'!$H$4:$O$536,8,FALSE)</f>
        <v/>
      </c>
      <c r="S371" s="24" t="str">
        <f t="shared" si="28"/>
        <v/>
      </c>
      <c r="T371" s="24"/>
      <c r="U371" s="24" t="s">
        <v>304</v>
      </c>
      <c r="V371" s="24" t="str">
        <f>VLOOKUP(G371,'Sheet 1 (2)'!$H$4:$Q$536,10,FALSE)</f>
        <v/>
      </c>
      <c r="W371" s="24" t="str">
        <f t="shared" si="36"/>
        <v/>
      </c>
      <c r="X371" s="24" t="s">
        <v>2031</v>
      </c>
      <c r="Y371" s="24" t="s">
        <v>304</v>
      </c>
      <c r="Z371" s="24" t="str">
        <f>VLOOKUP(G371,'Sheet 1 (2)'!$H$4:$S$536,12,FALSE)</f>
        <v/>
      </c>
      <c r="AA371" s="24" t="str">
        <f t="shared" si="38"/>
        <v/>
      </c>
      <c r="AB371" s="24" t="s">
        <v>304</v>
      </c>
      <c r="AC371" s="24" t="str">
        <f>VLOOKUP(G371,'Sheet 1 (2)'!$H$4:$AF$536,25,FALSE)</f>
        <v/>
      </c>
      <c r="AD371" s="24" t="s">
        <v>905</v>
      </c>
      <c r="AE371" s="24" t="str">
        <f t="shared" si="25"/>
        <v/>
      </c>
      <c r="AF371" s="24" t="s">
        <v>301</v>
      </c>
      <c r="AG371" s="24" t="str">
        <f>VLOOKUP(G371,'Sheet 1 (2)'!$H$4:$AG$536,26,FALSE)</f>
        <v/>
      </c>
      <c r="AH371" s="24" t="s">
        <v>301</v>
      </c>
      <c r="AI371" s="24" t="s">
        <v>1790</v>
      </c>
      <c r="AJ371" s="24" t="str">
        <f>VLOOKUP(G371,'Sheet 1 (2)'!$H$4:$AH$536,27,FALSE)</f>
        <v/>
      </c>
      <c r="AK371" s="24" t="str">
        <f t="shared" si="34"/>
        <v>ESPERA DE LA BASE DE DATOS DEL Mapa que identifica ámbitos con fuentes de exposición a agentes contaminantes, elaborados por la Micro Red, Red o DIRESA.</v>
      </c>
      <c r="AL371" s="27">
        <v>1</v>
      </c>
      <c r="AM371" s="27">
        <f t="shared" si="37"/>
        <v>0</v>
      </c>
    </row>
    <row r="372" spans="1:39" ht="15.75" customHeight="1">
      <c r="A372" s="24" t="s">
        <v>1738</v>
      </c>
      <c r="B372" s="24" t="s">
        <v>128</v>
      </c>
      <c r="C372" s="24" t="s">
        <v>1782</v>
      </c>
      <c r="D372" s="24" t="s">
        <v>163</v>
      </c>
      <c r="E372" s="24" t="s">
        <v>1783</v>
      </c>
      <c r="F372" s="24" t="s">
        <v>164</v>
      </c>
      <c r="G372" s="24" t="s">
        <v>2032</v>
      </c>
      <c r="H372" s="24" t="s">
        <v>2033</v>
      </c>
      <c r="I372" s="24" t="s">
        <v>329</v>
      </c>
      <c r="J372" s="24" t="s">
        <v>1996</v>
      </c>
      <c r="K372" s="24" t="s">
        <v>2034</v>
      </c>
      <c r="L372" s="24" t="s">
        <v>304</v>
      </c>
      <c r="M372" s="24" t="str">
        <f>VLOOKUP(G372,'Sheet 1 (2)'!$H$4:$M$536,6,FALSE)</f>
        <v/>
      </c>
      <c r="N372" s="24" t="str">
        <f t="shared" si="26"/>
        <v/>
      </c>
      <c r="O372" s="96" t="str">
        <f>VLOOKUP(G372,Hoja1!$C$4:$D$146,2,FALSE)</f>
        <v>80%*4399705</v>
      </c>
      <c r="P372" s="24" t="s">
        <v>498</v>
      </c>
      <c r="Q372" s="24" t="s">
        <v>304</v>
      </c>
      <c r="R372" s="24" t="str">
        <f>VLOOKUP(G372,'Sheet 1 (2)'!$H$4:$O$536,8,FALSE)</f>
        <v/>
      </c>
      <c r="S372" s="24" t="str">
        <f t="shared" si="28"/>
        <v/>
      </c>
      <c r="T372" s="24"/>
      <c r="U372" s="24" t="s">
        <v>304</v>
      </c>
      <c r="V372" s="24" t="str">
        <f>VLOOKUP(G372,'Sheet 1 (2)'!$H$4:$Q$536,10,FALSE)</f>
        <v/>
      </c>
      <c r="W372" s="24" t="str">
        <f t="shared" si="36"/>
        <v/>
      </c>
      <c r="X372" s="24" t="s">
        <v>2035</v>
      </c>
      <c r="Y372" s="24" t="s">
        <v>304</v>
      </c>
      <c r="Z372" s="24" t="str">
        <f>VLOOKUP(G372,'Sheet 1 (2)'!$H$4:$S$536,12,FALSE)</f>
        <v/>
      </c>
      <c r="AA372" s="24" t="str">
        <f t="shared" si="38"/>
        <v/>
      </c>
      <c r="AB372" s="24" t="s">
        <v>304</v>
      </c>
      <c r="AC372" s="24" t="str">
        <f>VLOOKUP(G372,'Sheet 1 (2)'!$H$4:$AF$536,25,FALSE)</f>
        <v/>
      </c>
      <c r="AD372" s="24" t="s">
        <v>326</v>
      </c>
      <c r="AE372" s="24" t="str">
        <f t="shared" si="25"/>
        <v/>
      </c>
      <c r="AF372" s="24" t="s">
        <v>301</v>
      </c>
      <c r="AG372" s="24" t="str">
        <f>VLOOKUP(G372,'Sheet 1 (2)'!$H$4:$AG$536,26,FALSE)</f>
        <v/>
      </c>
      <c r="AH372" s="24" t="s">
        <v>301</v>
      </c>
      <c r="AI372" s="24" t="s">
        <v>1790</v>
      </c>
      <c r="AJ372" s="24" t="str">
        <f>VLOOKUP(G372,'Sheet 1 (2)'!$H$4:$AH$536,27,FALSE)</f>
        <v/>
      </c>
      <c r="AK372" s="24" t="str">
        <f t="shared" si="34"/>
        <v>ESPERA DE LA BASE DE DATOS DEL Mapa que identifica ámbitos con fuentes de exposición a agentes contaminantes, elaborados por la Micro Red, Red o DIRESA.</v>
      </c>
      <c r="AL372" s="27">
        <v>1</v>
      </c>
      <c r="AM372" s="27">
        <f t="shared" si="37"/>
        <v>0</v>
      </c>
    </row>
    <row r="373" spans="1:39" ht="15.75" customHeight="1">
      <c r="A373" s="24" t="s">
        <v>1738</v>
      </c>
      <c r="B373" s="24" t="s">
        <v>128</v>
      </c>
      <c r="C373" s="24" t="s">
        <v>1782</v>
      </c>
      <c r="D373" s="24" t="s">
        <v>163</v>
      </c>
      <c r="E373" s="24" t="s">
        <v>1783</v>
      </c>
      <c r="F373" s="24" t="s">
        <v>164</v>
      </c>
      <c r="G373" s="24" t="s">
        <v>2036</v>
      </c>
      <c r="H373" s="24" t="s">
        <v>2037</v>
      </c>
      <c r="I373" s="24" t="s">
        <v>329</v>
      </c>
      <c r="J373" s="24" t="s">
        <v>1996</v>
      </c>
      <c r="K373" s="24" t="s">
        <v>2038</v>
      </c>
      <c r="L373" s="24" t="s">
        <v>304</v>
      </c>
      <c r="M373" s="24" t="str">
        <f>VLOOKUP(G373,'Sheet 1 (2)'!$H$4:$M$536,6,FALSE)</f>
        <v/>
      </c>
      <c r="N373" s="24" t="str">
        <f t="shared" si="26"/>
        <v/>
      </c>
      <c r="O373" s="96" t="str">
        <f>VLOOKUP(G373,Hoja1!$C$4:$D$146,2,FALSE)</f>
        <v>80%*4399706</v>
      </c>
      <c r="P373" s="24" t="s">
        <v>498</v>
      </c>
      <c r="Q373" s="24" t="s">
        <v>304</v>
      </c>
      <c r="R373" s="24" t="str">
        <f>VLOOKUP(G373,'Sheet 1 (2)'!$H$4:$O$536,8,FALSE)</f>
        <v/>
      </c>
      <c r="S373" s="24" t="str">
        <f t="shared" si="28"/>
        <v/>
      </c>
      <c r="T373" s="24"/>
      <c r="U373" s="24" t="s">
        <v>304</v>
      </c>
      <c r="V373" s="24" t="str">
        <f>VLOOKUP(G373,'Sheet 1 (2)'!$H$4:$Q$536,10,FALSE)</f>
        <v/>
      </c>
      <c r="W373" s="24" t="str">
        <f t="shared" si="36"/>
        <v/>
      </c>
      <c r="X373" s="24" t="s">
        <v>2035</v>
      </c>
      <c r="Y373" s="24" t="s">
        <v>304</v>
      </c>
      <c r="Z373" s="24" t="str">
        <f>VLOOKUP(G373,'Sheet 1 (2)'!$H$4:$S$536,12,FALSE)</f>
        <v/>
      </c>
      <c r="AA373" s="24" t="str">
        <f t="shared" si="38"/>
        <v/>
      </c>
      <c r="AB373" s="24" t="s">
        <v>304</v>
      </c>
      <c r="AC373" s="24" t="str">
        <f>VLOOKUP(G373,'Sheet 1 (2)'!$H$4:$AF$536,25,FALSE)</f>
        <v/>
      </c>
      <c r="AD373" s="24" t="s">
        <v>326</v>
      </c>
      <c r="AE373" s="24" t="str">
        <f t="shared" si="25"/>
        <v/>
      </c>
      <c r="AF373" s="24" t="s">
        <v>301</v>
      </c>
      <c r="AG373" s="24" t="str">
        <f>VLOOKUP(G373,'Sheet 1 (2)'!$H$4:$AG$536,26,FALSE)</f>
        <v/>
      </c>
      <c r="AH373" s="24" t="s">
        <v>301</v>
      </c>
      <c r="AI373" s="24" t="s">
        <v>1790</v>
      </c>
      <c r="AJ373" s="24" t="str">
        <f>VLOOKUP(G373,'Sheet 1 (2)'!$H$4:$AH$536,27,FALSE)</f>
        <v/>
      </c>
      <c r="AK373" s="24" t="str">
        <f t="shared" si="34"/>
        <v>ESPERA DE LA BASE DE DATOS DEL Mapa que identifica ámbitos con fuentes de exposición a agentes contaminantes, elaborados por la Micro Red, Red o DIRESA.</v>
      </c>
      <c r="AL373" s="27">
        <v>1</v>
      </c>
      <c r="AM373" s="27">
        <f t="shared" si="37"/>
        <v>0</v>
      </c>
    </row>
    <row r="374" spans="1:39" ht="15.75" customHeight="1">
      <c r="A374" s="24" t="s">
        <v>1738</v>
      </c>
      <c r="B374" s="24" t="s">
        <v>128</v>
      </c>
      <c r="C374" s="24" t="s">
        <v>1782</v>
      </c>
      <c r="D374" s="24" t="s">
        <v>163</v>
      </c>
      <c r="E374" s="24" t="s">
        <v>1783</v>
      </c>
      <c r="F374" s="24" t="s">
        <v>164</v>
      </c>
      <c r="G374" s="24" t="s">
        <v>2039</v>
      </c>
      <c r="H374" s="24" t="s">
        <v>2040</v>
      </c>
      <c r="I374" s="24" t="s">
        <v>329</v>
      </c>
      <c r="J374" s="24" t="s">
        <v>1996</v>
      </c>
      <c r="K374" s="24" t="s">
        <v>2041</v>
      </c>
      <c r="L374" s="24" t="s">
        <v>304</v>
      </c>
      <c r="M374" s="24" t="str">
        <f>VLOOKUP(G374,'Sheet 1 (2)'!$H$4:$M$536,6,FALSE)</f>
        <v/>
      </c>
      <c r="N374" s="24" t="str">
        <f t="shared" si="26"/>
        <v/>
      </c>
      <c r="O374" s="96" t="str">
        <f>VLOOKUP(G374,Hoja1!$C$4:$D$146,2,FALSE)</f>
        <v>80%*(4399707+4399708)</v>
      </c>
      <c r="P374" s="24" t="s">
        <v>498</v>
      </c>
      <c r="Q374" s="24" t="s">
        <v>304</v>
      </c>
      <c r="R374" s="24" t="str">
        <f>VLOOKUP(G374,'Sheet 1 (2)'!$H$4:$O$536,8,FALSE)</f>
        <v/>
      </c>
      <c r="S374" s="24" t="str">
        <f t="shared" si="28"/>
        <v/>
      </c>
      <c r="T374" s="24"/>
      <c r="U374" s="24" t="s">
        <v>304</v>
      </c>
      <c r="V374" s="24" t="str">
        <f>VLOOKUP(G374,'Sheet 1 (2)'!$H$4:$Q$536,10,FALSE)</f>
        <v/>
      </c>
      <c r="W374" s="24" t="str">
        <f t="shared" si="36"/>
        <v/>
      </c>
      <c r="X374" s="24" t="s">
        <v>2042</v>
      </c>
      <c r="Y374" s="24" t="s">
        <v>304</v>
      </c>
      <c r="Z374" s="24" t="str">
        <f>VLOOKUP(G374,'Sheet 1 (2)'!$H$4:$S$536,12,FALSE)</f>
        <v/>
      </c>
      <c r="AA374" s="24" t="str">
        <f t="shared" si="38"/>
        <v/>
      </c>
      <c r="AB374" s="24" t="s">
        <v>304</v>
      </c>
      <c r="AC374" s="24" t="str">
        <f>VLOOKUP(G374,'Sheet 1 (2)'!$H$4:$AF$536,25,FALSE)</f>
        <v/>
      </c>
      <c r="AD374" s="24" t="s">
        <v>2043</v>
      </c>
      <c r="AE374" s="24" t="str">
        <f t="shared" si="25"/>
        <v/>
      </c>
      <c r="AF374" s="24" t="s">
        <v>301</v>
      </c>
      <c r="AG374" s="24" t="str">
        <f>VLOOKUP(G374,'Sheet 1 (2)'!$H$4:$AG$536,26,FALSE)</f>
        <v/>
      </c>
      <c r="AH374" s="24" t="s">
        <v>301</v>
      </c>
      <c r="AI374" s="24" t="s">
        <v>1790</v>
      </c>
      <c r="AJ374" s="24" t="str">
        <f>VLOOKUP(G374,'Sheet 1 (2)'!$H$4:$AH$536,27,FALSE)</f>
        <v/>
      </c>
      <c r="AK374" s="24" t="str">
        <f t="shared" si="34"/>
        <v>ESPERA DE LA BASE DE DATOS DEL Mapa que identifica ámbitos con fuentes de exposición a agentes contaminantes, elaborados por la Micro Red, Red o DIRESA.</v>
      </c>
      <c r="AL374" s="27">
        <v>1</v>
      </c>
      <c r="AM374" s="27">
        <f t="shared" si="37"/>
        <v>0</v>
      </c>
    </row>
    <row r="375" spans="1:39" ht="15.75" customHeight="1">
      <c r="A375" s="24" t="s">
        <v>1738</v>
      </c>
      <c r="B375" s="24" t="s">
        <v>128</v>
      </c>
      <c r="C375" s="24" t="s">
        <v>1782</v>
      </c>
      <c r="D375" s="24" t="s">
        <v>163</v>
      </c>
      <c r="E375" s="24" t="s">
        <v>1783</v>
      </c>
      <c r="F375" s="24" t="s">
        <v>164</v>
      </c>
      <c r="G375" s="24" t="s">
        <v>2044</v>
      </c>
      <c r="H375" s="24" t="s">
        <v>2045</v>
      </c>
      <c r="I375" s="24" t="s">
        <v>329</v>
      </c>
      <c r="J375" s="24" t="s">
        <v>1249</v>
      </c>
      <c r="K375" s="24" t="s">
        <v>2046</v>
      </c>
      <c r="L375" s="24" t="s">
        <v>304</v>
      </c>
      <c r="M375" s="24" t="str">
        <f>VLOOKUP(G375,'Sheet 1 (2)'!$H$4:$M$536,6,FALSE)</f>
        <v/>
      </c>
      <c r="N375" s="24" t="str">
        <f t="shared" si="26"/>
        <v/>
      </c>
      <c r="O375" s="96" t="str">
        <f>VLOOKUP(G375,Hoja1!$C$4:$D$146,2,FALSE)</f>
        <v>0.3%*4399703**</v>
      </c>
      <c r="P375" s="24" t="s">
        <v>498</v>
      </c>
      <c r="Q375" s="24" t="s">
        <v>304</v>
      </c>
      <c r="R375" s="24" t="str">
        <f>VLOOKUP(G375,'Sheet 1 (2)'!$H$4:$O$536,8,FALSE)</f>
        <v/>
      </c>
      <c r="S375" s="24" t="str">
        <f t="shared" si="28"/>
        <v/>
      </c>
      <c r="T375" s="24"/>
      <c r="U375" s="24" t="s">
        <v>304</v>
      </c>
      <c r="V375" s="24" t="str">
        <f>VLOOKUP(G375,'Sheet 1 (2)'!$H$4:$Q$536,10,FALSE)</f>
        <v/>
      </c>
      <c r="W375" s="24" t="str">
        <f t="shared" si="36"/>
        <v/>
      </c>
      <c r="X375" s="24" t="s">
        <v>2047</v>
      </c>
      <c r="Y375" s="24" t="s">
        <v>304</v>
      </c>
      <c r="Z375" s="24" t="str">
        <f>VLOOKUP(G375,'Sheet 1 (2)'!$H$4:$S$536,12,FALSE)</f>
        <v/>
      </c>
      <c r="AA375" s="24" t="str">
        <f t="shared" si="38"/>
        <v/>
      </c>
      <c r="AB375" s="24" t="s">
        <v>304</v>
      </c>
      <c r="AC375" s="24" t="str">
        <f>VLOOKUP(G375,'Sheet 1 (2)'!$H$4:$AF$536,25,FALSE)</f>
        <v/>
      </c>
      <c r="AD375" s="24" t="s">
        <v>2043</v>
      </c>
      <c r="AE375" s="24" t="str">
        <f t="shared" si="25"/>
        <v/>
      </c>
      <c r="AF375" s="24" t="s">
        <v>301</v>
      </c>
      <c r="AG375" s="24" t="str">
        <f>VLOOKUP(G375,'Sheet 1 (2)'!$H$4:$AG$536,26,FALSE)</f>
        <v/>
      </c>
      <c r="AH375" s="24" t="s">
        <v>301</v>
      </c>
      <c r="AI375" s="24" t="s">
        <v>1790</v>
      </c>
      <c r="AJ375" s="24" t="str">
        <f>VLOOKUP(G375,'Sheet 1 (2)'!$H$4:$AH$536,27,FALSE)</f>
        <v/>
      </c>
      <c r="AK375" s="24" t="str">
        <f t="shared" si="34"/>
        <v>ESPERA DE LA BASE DE DATOS DEL Mapa que identifica ámbitos con fuentes de exposición a agentes contaminantes, elaborados por la Micro Red, Red o DIRESA.</v>
      </c>
      <c r="AL375" s="27">
        <v>1</v>
      </c>
      <c r="AM375" s="27">
        <f t="shared" si="37"/>
        <v>0</v>
      </c>
    </row>
    <row r="376" spans="1:39" ht="15.75" customHeight="1">
      <c r="A376" s="24" t="s">
        <v>1738</v>
      </c>
      <c r="B376" s="24" t="s">
        <v>128</v>
      </c>
      <c r="C376" s="24" t="s">
        <v>1782</v>
      </c>
      <c r="D376" s="24" t="s">
        <v>163</v>
      </c>
      <c r="E376" s="24" t="s">
        <v>1783</v>
      </c>
      <c r="F376" s="24" t="s">
        <v>164</v>
      </c>
      <c r="G376" s="24" t="s">
        <v>2048</v>
      </c>
      <c r="H376" s="24" t="s">
        <v>2049</v>
      </c>
      <c r="I376" s="24" t="s">
        <v>329</v>
      </c>
      <c r="J376" s="24" t="s">
        <v>1249</v>
      </c>
      <c r="K376" s="24" t="s">
        <v>2050</v>
      </c>
      <c r="L376" s="24" t="s">
        <v>304</v>
      </c>
      <c r="M376" s="24" t="str">
        <f>VLOOKUP(G376,'Sheet 1 (2)'!$H$4:$M$536,6,FALSE)</f>
        <v/>
      </c>
      <c r="N376" s="24" t="str">
        <f t="shared" si="26"/>
        <v/>
      </c>
      <c r="O376" s="96" t="str">
        <f>VLOOKUP(G376,Hoja1!$C$4:$D$146,2,FALSE)</f>
        <v>0.3%*4399703)**</v>
      </c>
      <c r="P376" s="24" t="s">
        <v>498</v>
      </c>
      <c r="Q376" s="24" t="s">
        <v>304</v>
      </c>
      <c r="R376" s="24" t="str">
        <f>VLOOKUP(G376,'Sheet 1 (2)'!$H$4:$O$536,8,FALSE)</f>
        <v/>
      </c>
      <c r="S376" s="24" t="str">
        <f t="shared" si="28"/>
        <v/>
      </c>
      <c r="T376" s="24"/>
      <c r="U376" s="24" t="s">
        <v>304</v>
      </c>
      <c r="V376" s="24" t="str">
        <f>VLOOKUP(G376,'Sheet 1 (2)'!$H$4:$Q$536,10,FALSE)</f>
        <v/>
      </c>
      <c r="W376" s="24" t="str">
        <f t="shared" si="36"/>
        <v/>
      </c>
      <c r="X376" s="24" t="s">
        <v>2051</v>
      </c>
      <c r="Y376" s="24" t="s">
        <v>304</v>
      </c>
      <c r="Z376" s="24" t="str">
        <f>VLOOKUP(G376,'Sheet 1 (2)'!$H$4:$S$536,12,FALSE)</f>
        <v/>
      </c>
      <c r="AA376" s="24" t="str">
        <f t="shared" si="38"/>
        <v/>
      </c>
      <c r="AB376" s="24" t="s">
        <v>304</v>
      </c>
      <c r="AC376" s="24" t="str">
        <f>VLOOKUP(G376,'Sheet 1 (2)'!$H$4:$AF$536,25,FALSE)</f>
        <v/>
      </c>
      <c r="AD376" s="24" t="s">
        <v>905</v>
      </c>
      <c r="AE376" s="24" t="str">
        <f t="shared" si="25"/>
        <v/>
      </c>
      <c r="AF376" s="24" t="s">
        <v>301</v>
      </c>
      <c r="AG376" s="24" t="str">
        <f>VLOOKUP(G376,'Sheet 1 (2)'!$H$4:$AG$536,26,FALSE)</f>
        <v/>
      </c>
      <c r="AH376" s="24" t="s">
        <v>301</v>
      </c>
      <c r="AI376" s="24" t="s">
        <v>1790</v>
      </c>
      <c r="AJ376" s="24" t="str">
        <f>VLOOKUP(G376,'Sheet 1 (2)'!$H$4:$AH$536,27,FALSE)</f>
        <v/>
      </c>
      <c r="AK376" s="24" t="str">
        <f t="shared" si="34"/>
        <v>ESPERA DE LA BASE DE DATOS DEL Mapa que identifica ámbitos con fuentes de exposición a agentes contaminantes, elaborados por la Micro Red, Red o DIRESA.</v>
      </c>
      <c r="AL376" s="27">
        <v>1</v>
      </c>
      <c r="AM376" s="27">
        <f t="shared" si="37"/>
        <v>0</v>
      </c>
    </row>
    <row r="377" spans="1:39" ht="15.75" customHeight="1">
      <c r="A377" s="24" t="s">
        <v>1738</v>
      </c>
      <c r="B377" s="24" t="s">
        <v>128</v>
      </c>
      <c r="C377" s="24" t="s">
        <v>1782</v>
      </c>
      <c r="D377" s="24" t="s">
        <v>163</v>
      </c>
      <c r="E377" s="24" t="s">
        <v>1783</v>
      </c>
      <c r="F377" s="24" t="s">
        <v>164</v>
      </c>
      <c r="G377" s="24" t="s">
        <v>2052</v>
      </c>
      <c r="H377" s="24" t="s">
        <v>2053</v>
      </c>
      <c r="I377" s="24" t="s">
        <v>329</v>
      </c>
      <c r="J377" s="24" t="s">
        <v>1249</v>
      </c>
      <c r="K377" s="24" t="s">
        <v>2054</v>
      </c>
      <c r="L377" s="24" t="s">
        <v>304</v>
      </c>
      <c r="M377" s="24" t="str">
        <f>VLOOKUP(G377,'Sheet 1 (2)'!$H$4:$M$536,6,FALSE)</f>
        <v/>
      </c>
      <c r="N377" s="24" t="str">
        <f t="shared" si="26"/>
        <v/>
      </c>
      <c r="O377" s="96" t="str">
        <f>VLOOKUP(G377,Hoja1!$C$4:$D$146,2,FALSE)</f>
        <v>0.3%*4399703)**</v>
      </c>
      <c r="P377" s="24" t="s">
        <v>498</v>
      </c>
      <c r="Q377" s="24" t="s">
        <v>304</v>
      </c>
      <c r="R377" s="24" t="str">
        <f>VLOOKUP(G377,'Sheet 1 (2)'!$H$4:$O$536,8,FALSE)</f>
        <v/>
      </c>
      <c r="S377" s="24" t="str">
        <f t="shared" si="28"/>
        <v/>
      </c>
      <c r="T377" s="24"/>
      <c r="U377" s="24" t="s">
        <v>304</v>
      </c>
      <c r="V377" s="24" t="str">
        <f>VLOOKUP(G377,'Sheet 1 (2)'!$H$4:$Q$536,10,FALSE)</f>
        <v/>
      </c>
      <c r="W377" s="24" t="str">
        <f t="shared" si="36"/>
        <v/>
      </c>
      <c r="X377" s="24" t="s">
        <v>2051</v>
      </c>
      <c r="Y377" s="24" t="s">
        <v>304</v>
      </c>
      <c r="Z377" s="24" t="str">
        <f>VLOOKUP(G377,'Sheet 1 (2)'!$H$4:$S$536,12,FALSE)</f>
        <v/>
      </c>
      <c r="AA377" s="24" t="str">
        <f t="shared" si="38"/>
        <v/>
      </c>
      <c r="AB377" s="24" t="s">
        <v>304</v>
      </c>
      <c r="AC377" s="24" t="str">
        <f>VLOOKUP(G377,'Sheet 1 (2)'!$H$4:$AF$536,25,FALSE)</f>
        <v/>
      </c>
      <c r="AD377" s="24" t="s">
        <v>418</v>
      </c>
      <c r="AE377" s="24" t="str">
        <f t="shared" si="25"/>
        <v/>
      </c>
      <c r="AF377" s="24" t="s">
        <v>301</v>
      </c>
      <c r="AG377" s="24" t="str">
        <f>VLOOKUP(G377,'Sheet 1 (2)'!$H$4:$AG$536,26,FALSE)</f>
        <v/>
      </c>
      <c r="AH377" s="24" t="s">
        <v>301</v>
      </c>
      <c r="AI377" s="24" t="s">
        <v>1790</v>
      </c>
      <c r="AJ377" s="24" t="str">
        <f>VLOOKUP(G377,'Sheet 1 (2)'!$H$4:$AH$536,27,FALSE)</f>
        <v/>
      </c>
      <c r="AK377" s="24" t="str">
        <f t="shared" si="34"/>
        <v>ESPERA DE LA BASE DE DATOS DEL Mapa que identifica ámbitos con fuentes de exposición a agentes contaminantes, elaborados por la Micro Red, Red o DIRESA.</v>
      </c>
      <c r="AL377" s="27">
        <v>1</v>
      </c>
      <c r="AM377" s="27">
        <f t="shared" si="37"/>
        <v>0</v>
      </c>
    </row>
    <row r="378" spans="1:39" ht="15.75" customHeight="1">
      <c r="A378" s="24" t="s">
        <v>1738</v>
      </c>
      <c r="B378" s="24" t="s">
        <v>128</v>
      </c>
      <c r="C378" s="24" t="s">
        <v>1782</v>
      </c>
      <c r="D378" s="24" t="s">
        <v>163</v>
      </c>
      <c r="E378" s="24" t="s">
        <v>1783</v>
      </c>
      <c r="F378" s="24" t="s">
        <v>164</v>
      </c>
      <c r="G378" s="24" t="s">
        <v>2055</v>
      </c>
      <c r="H378" s="24" t="s">
        <v>2056</v>
      </c>
      <c r="I378" s="24" t="s">
        <v>329</v>
      </c>
      <c r="J378" s="24" t="s">
        <v>1249</v>
      </c>
      <c r="K378" s="24" t="s">
        <v>2057</v>
      </c>
      <c r="L378" s="24" t="s">
        <v>304</v>
      </c>
      <c r="M378" s="24" t="str">
        <f>VLOOKUP(G378,'Sheet 1 (2)'!$H$4:$M$536,6,FALSE)</f>
        <v/>
      </c>
      <c r="N378" s="24" t="str">
        <f t="shared" si="26"/>
        <v/>
      </c>
      <c r="O378" s="96" t="str">
        <f>VLOOKUP(G378,Hoja1!$C$4:$D$146,2,FALSE)</f>
        <v>0.3%*4399703)**</v>
      </c>
      <c r="P378" s="24" t="s">
        <v>498</v>
      </c>
      <c r="Q378" s="24" t="s">
        <v>304</v>
      </c>
      <c r="R378" s="24" t="str">
        <f>VLOOKUP(G378,'Sheet 1 (2)'!$H$4:$O$536,8,FALSE)</f>
        <v/>
      </c>
      <c r="S378" s="24" t="str">
        <f t="shared" si="28"/>
        <v/>
      </c>
      <c r="T378" s="24"/>
      <c r="U378" s="24" t="s">
        <v>304</v>
      </c>
      <c r="V378" s="24" t="str">
        <f>VLOOKUP(G378,'Sheet 1 (2)'!$H$4:$Q$536,10,FALSE)</f>
        <v/>
      </c>
      <c r="W378" s="24" t="str">
        <f t="shared" si="36"/>
        <v/>
      </c>
      <c r="X378" s="24" t="s">
        <v>2058</v>
      </c>
      <c r="Y378" s="24" t="s">
        <v>304</v>
      </c>
      <c r="Z378" s="24" t="str">
        <f>VLOOKUP(G378,'Sheet 1 (2)'!$H$4:$S$536,12,FALSE)</f>
        <v/>
      </c>
      <c r="AA378" s="24" t="str">
        <f t="shared" si="38"/>
        <v/>
      </c>
      <c r="AB378" s="24" t="s">
        <v>304</v>
      </c>
      <c r="AC378" s="24" t="str">
        <f>VLOOKUP(G378,'Sheet 1 (2)'!$H$4:$AF$536,25,FALSE)</f>
        <v/>
      </c>
      <c r="AD378" s="24" t="s">
        <v>905</v>
      </c>
      <c r="AE378" s="24" t="str">
        <f t="shared" si="25"/>
        <v/>
      </c>
      <c r="AF378" s="24" t="s">
        <v>301</v>
      </c>
      <c r="AG378" s="24" t="str">
        <f>VLOOKUP(G378,'Sheet 1 (2)'!$H$4:$AG$536,26,FALSE)</f>
        <v/>
      </c>
      <c r="AH378" s="24" t="s">
        <v>301</v>
      </c>
      <c r="AI378" s="24" t="s">
        <v>1790</v>
      </c>
      <c r="AJ378" s="24" t="str">
        <f>VLOOKUP(G378,'Sheet 1 (2)'!$H$4:$AH$536,27,FALSE)</f>
        <v/>
      </c>
      <c r="AK378" s="24" t="str">
        <f t="shared" si="34"/>
        <v>ESPERA DE LA BASE DE DATOS DEL Mapa que identifica ámbitos con fuentes de exposición a agentes contaminantes, elaborados por la Micro Red, Red o DIRESA.</v>
      </c>
      <c r="AL378" s="27">
        <v>1</v>
      </c>
      <c r="AM378" s="27">
        <f t="shared" si="37"/>
        <v>0</v>
      </c>
    </row>
    <row r="379" spans="1:39" ht="15.75" customHeight="1">
      <c r="A379" s="24" t="s">
        <v>1738</v>
      </c>
      <c r="B379" s="24" t="s">
        <v>128</v>
      </c>
      <c r="C379" s="24" t="s">
        <v>1782</v>
      </c>
      <c r="D379" s="24" t="s">
        <v>163</v>
      </c>
      <c r="E379" s="24" t="s">
        <v>1783</v>
      </c>
      <c r="F379" s="24" t="s">
        <v>164</v>
      </c>
      <c r="G379" s="24" t="s">
        <v>2059</v>
      </c>
      <c r="H379" s="24" t="s">
        <v>2060</v>
      </c>
      <c r="I379" s="24" t="s">
        <v>329</v>
      </c>
      <c r="J379" s="24" t="s">
        <v>1249</v>
      </c>
      <c r="K379" s="24" t="s">
        <v>2061</v>
      </c>
      <c r="L379" s="24" t="s">
        <v>304</v>
      </c>
      <c r="M379" s="24" t="str">
        <f>VLOOKUP(G379,'Sheet 1 (2)'!$H$4:$M$536,6,FALSE)</f>
        <v/>
      </c>
      <c r="N379" s="24" t="str">
        <f t="shared" si="26"/>
        <v/>
      </c>
      <c r="O379" s="96" t="str">
        <f>VLOOKUP(G379,Hoja1!$C$4:$D$146,2,FALSE)</f>
        <v>11.35%*4399703)**</v>
      </c>
      <c r="P379" s="24" t="s">
        <v>498</v>
      </c>
      <c r="Q379" s="24" t="s">
        <v>304</v>
      </c>
      <c r="R379" s="24" t="str">
        <f>VLOOKUP(G379,'Sheet 1 (2)'!$H$4:$O$536,8,FALSE)</f>
        <v/>
      </c>
      <c r="S379" s="24" t="str">
        <f t="shared" si="28"/>
        <v/>
      </c>
      <c r="T379" s="24"/>
      <c r="U379" s="24" t="s">
        <v>304</v>
      </c>
      <c r="V379" s="24" t="str">
        <f>VLOOKUP(G379,'Sheet 1 (2)'!$H$4:$Q$536,10,FALSE)</f>
        <v/>
      </c>
      <c r="W379" s="24" t="str">
        <f t="shared" si="36"/>
        <v/>
      </c>
      <c r="X379" s="24" t="s">
        <v>2058</v>
      </c>
      <c r="Y379" s="24" t="s">
        <v>304</v>
      </c>
      <c r="Z379" s="24" t="str">
        <f>VLOOKUP(G379,'Sheet 1 (2)'!$H$4:$S$536,12,FALSE)</f>
        <v/>
      </c>
      <c r="AA379" s="24" t="str">
        <f t="shared" si="38"/>
        <v/>
      </c>
      <c r="AB379" s="24" t="s">
        <v>304</v>
      </c>
      <c r="AC379" s="24" t="str">
        <f>VLOOKUP(G379,'Sheet 1 (2)'!$H$4:$AF$536,25,FALSE)</f>
        <v/>
      </c>
      <c r="AD379" s="24" t="s">
        <v>2062</v>
      </c>
      <c r="AE379" s="24" t="str">
        <f t="shared" si="25"/>
        <v/>
      </c>
      <c r="AF379" s="24" t="s">
        <v>301</v>
      </c>
      <c r="AG379" s="24" t="str">
        <f>VLOOKUP(G379,'Sheet 1 (2)'!$H$4:$AG$536,26,FALSE)</f>
        <v/>
      </c>
      <c r="AH379" s="24" t="s">
        <v>301</v>
      </c>
      <c r="AI379" s="24" t="s">
        <v>1790</v>
      </c>
      <c r="AJ379" s="24" t="str">
        <f>VLOOKUP(G379,'Sheet 1 (2)'!$H$4:$AH$536,27,FALSE)</f>
        <v/>
      </c>
      <c r="AK379" s="24" t="str">
        <f t="shared" si="34"/>
        <v>ESPERA DE LA BASE DE DATOS DEL Mapa que identifica ámbitos con fuentes de exposición a agentes contaminantes, elaborados por la Micro Red, Red o DIRESA.</v>
      </c>
      <c r="AL379" s="27">
        <v>1</v>
      </c>
      <c r="AM379" s="27">
        <f t="shared" si="37"/>
        <v>0</v>
      </c>
    </row>
    <row r="380" spans="1:39" ht="15.75" customHeight="1">
      <c r="A380" s="24" t="s">
        <v>1738</v>
      </c>
      <c r="B380" s="24" t="s">
        <v>128</v>
      </c>
      <c r="C380" s="24" t="s">
        <v>1782</v>
      </c>
      <c r="D380" s="24" t="s">
        <v>163</v>
      </c>
      <c r="E380" s="24" t="s">
        <v>1783</v>
      </c>
      <c r="F380" s="24" t="s">
        <v>164</v>
      </c>
      <c r="G380" s="24" t="s">
        <v>2063</v>
      </c>
      <c r="H380" s="24" t="s">
        <v>2064</v>
      </c>
      <c r="I380" s="24" t="s">
        <v>329</v>
      </c>
      <c r="J380" s="24" t="s">
        <v>1249</v>
      </c>
      <c r="K380" s="24" t="s">
        <v>2065</v>
      </c>
      <c r="L380" s="24" t="s">
        <v>304</v>
      </c>
      <c r="M380" s="24" t="str">
        <f>VLOOKUP(G380,'Sheet 1 (2)'!$H$4:$M$536,6,FALSE)</f>
        <v/>
      </c>
      <c r="N380" s="24" t="str">
        <f t="shared" si="26"/>
        <v/>
      </c>
      <c r="O380" s="96" t="str">
        <f>VLOOKUP(G380,Hoja1!$C$4:$D$146,2,FALSE)</f>
        <v>11.35%*4399703)**</v>
      </c>
      <c r="P380" s="24" t="s">
        <v>498</v>
      </c>
      <c r="Q380" s="24" t="s">
        <v>304</v>
      </c>
      <c r="R380" s="24" t="str">
        <f>VLOOKUP(G380,'Sheet 1 (2)'!$H$4:$O$536,8,FALSE)</f>
        <v/>
      </c>
      <c r="S380" s="24" t="str">
        <f t="shared" si="28"/>
        <v/>
      </c>
      <c r="T380" s="24"/>
      <c r="U380" s="24" t="s">
        <v>304</v>
      </c>
      <c r="V380" s="24" t="str">
        <f>VLOOKUP(G380,'Sheet 1 (2)'!$H$4:$Q$536,10,FALSE)</f>
        <v/>
      </c>
      <c r="W380" s="24" t="str">
        <f t="shared" si="36"/>
        <v/>
      </c>
      <c r="X380" s="24" t="s">
        <v>2066</v>
      </c>
      <c r="Y380" s="24" t="s">
        <v>304</v>
      </c>
      <c r="Z380" s="24" t="str">
        <f>VLOOKUP(G380,'Sheet 1 (2)'!$H$4:$S$536,12,FALSE)</f>
        <v/>
      </c>
      <c r="AA380" s="24" t="str">
        <f t="shared" si="38"/>
        <v/>
      </c>
      <c r="AB380" s="24" t="s">
        <v>304</v>
      </c>
      <c r="AC380" s="24" t="str">
        <f>VLOOKUP(G380,'Sheet 1 (2)'!$H$4:$AF$536,25,FALSE)</f>
        <v/>
      </c>
      <c r="AD380" s="24" t="s">
        <v>905</v>
      </c>
      <c r="AE380" s="24" t="str">
        <f t="shared" si="25"/>
        <v/>
      </c>
      <c r="AF380" s="24" t="s">
        <v>301</v>
      </c>
      <c r="AG380" s="24" t="str">
        <f>VLOOKUP(G380,'Sheet 1 (2)'!$H$4:$AG$536,26,FALSE)</f>
        <v/>
      </c>
      <c r="AH380" s="24" t="s">
        <v>301</v>
      </c>
      <c r="AI380" s="24" t="s">
        <v>1790</v>
      </c>
      <c r="AJ380" s="24" t="str">
        <f>VLOOKUP(G380,'Sheet 1 (2)'!$H$4:$AH$536,27,FALSE)</f>
        <v/>
      </c>
      <c r="AK380" s="24" t="str">
        <f t="shared" si="34"/>
        <v>ESPERA DE LA BASE DE DATOS DEL Mapa que identifica ámbitos con fuentes de exposición a agentes contaminantes, elaborados por la Micro Red, Red o DIRESA.</v>
      </c>
      <c r="AL380" s="27">
        <v>1</v>
      </c>
      <c r="AM380" s="27">
        <f t="shared" si="37"/>
        <v>0</v>
      </c>
    </row>
    <row r="381" spans="1:39" ht="15.75" customHeight="1">
      <c r="A381" s="24" t="s">
        <v>1738</v>
      </c>
      <c r="B381" s="24" t="s">
        <v>128</v>
      </c>
      <c r="C381" s="24" t="s">
        <v>1782</v>
      </c>
      <c r="D381" s="24" t="s">
        <v>163</v>
      </c>
      <c r="E381" s="24" t="s">
        <v>1783</v>
      </c>
      <c r="F381" s="24" t="s">
        <v>164</v>
      </c>
      <c r="G381" s="24" t="s">
        <v>2067</v>
      </c>
      <c r="H381" s="24" t="s">
        <v>2068</v>
      </c>
      <c r="I381" s="24" t="s">
        <v>329</v>
      </c>
      <c r="J381" s="24" t="s">
        <v>1249</v>
      </c>
      <c r="K381" s="24" t="s">
        <v>2069</v>
      </c>
      <c r="L381" s="24" t="s">
        <v>304</v>
      </c>
      <c r="M381" s="24" t="str">
        <f>VLOOKUP(G381,'Sheet 1 (2)'!$H$4:$M$536,6,FALSE)</f>
        <v/>
      </c>
      <c r="N381" s="24" t="str">
        <f t="shared" si="26"/>
        <v/>
      </c>
      <c r="O381" s="96" t="str">
        <f>VLOOKUP(G381,Hoja1!$C$4:$D$146,2,FALSE)</f>
        <v>11.35%*4399703)**</v>
      </c>
      <c r="P381" s="24" t="s">
        <v>498</v>
      </c>
      <c r="Q381" s="24" t="s">
        <v>304</v>
      </c>
      <c r="R381" s="24" t="str">
        <f>VLOOKUP(G381,'Sheet 1 (2)'!$H$4:$O$536,8,FALSE)</f>
        <v/>
      </c>
      <c r="S381" s="24" t="str">
        <f t="shared" si="28"/>
        <v/>
      </c>
      <c r="T381" s="24"/>
      <c r="U381" s="24" t="s">
        <v>304</v>
      </c>
      <c r="V381" s="24" t="str">
        <f>VLOOKUP(G381,'Sheet 1 (2)'!$H$4:$Q$536,10,FALSE)</f>
        <v/>
      </c>
      <c r="W381" s="24" t="str">
        <f t="shared" si="36"/>
        <v/>
      </c>
      <c r="X381" s="24" t="s">
        <v>2051</v>
      </c>
      <c r="Y381" s="24" t="s">
        <v>304</v>
      </c>
      <c r="Z381" s="24" t="str">
        <f>VLOOKUP(G381,'Sheet 1 (2)'!$H$4:$S$536,12,FALSE)</f>
        <v/>
      </c>
      <c r="AA381" s="24" t="str">
        <f t="shared" si="38"/>
        <v/>
      </c>
      <c r="AB381" s="24" t="s">
        <v>304</v>
      </c>
      <c r="AC381" s="24" t="str">
        <f>VLOOKUP(G381,'Sheet 1 (2)'!$H$4:$AF$536,25,FALSE)</f>
        <v/>
      </c>
      <c r="AD381" s="24" t="s">
        <v>418</v>
      </c>
      <c r="AE381" s="24" t="str">
        <f t="shared" si="25"/>
        <v/>
      </c>
      <c r="AF381" s="24" t="s">
        <v>301</v>
      </c>
      <c r="AG381" s="24" t="str">
        <f>VLOOKUP(G381,'Sheet 1 (2)'!$H$4:$AG$536,26,FALSE)</f>
        <v/>
      </c>
      <c r="AH381" s="24" t="s">
        <v>301</v>
      </c>
      <c r="AI381" s="24" t="s">
        <v>1790</v>
      </c>
      <c r="AJ381" s="24" t="str">
        <f>VLOOKUP(G381,'Sheet 1 (2)'!$H$4:$AH$536,27,FALSE)</f>
        <v/>
      </c>
      <c r="AK381" s="24" t="str">
        <f t="shared" si="34"/>
        <v>ESPERA DE LA BASE DE DATOS DEL Mapa que identifica ámbitos con fuentes de exposición a agentes contaminantes, elaborados por la Micro Red, Red o DIRESA.</v>
      </c>
      <c r="AL381" s="27">
        <v>1</v>
      </c>
      <c r="AM381" s="27">
        <f t="shared" si="37"/>
        <v>0</v>
      </c>
    </row>
    <row r="382" spans="1:39" ht="15.75" customHeight="1">
      <c r="A382" s="24" t="s">
        <v>1738</v>
      </c>
      <c r="B382" s="24" t="s">
        <v>128</v>
      </c>
      <c r="C382" s="24" t="s">
        <v>1782</v>
      </c>
      <c r="D382" s="24" t="s">
        <v>163</v>
      </c>
      <c r="E382" s="24" t="s">
        <v>1783</v>
      </c>
      <c r="F382" s="24" t="s">
        <v>164</v>
      </c>
      <c r="G382" s="24" t="s">
        <v>2070</v>
      </c>
      <c r="H382" s="24" t="s">
        <v>2071</v>
      </c>
      <c r="I382" s="24" t="s">
        <v>329</v>
      </c>
      <c r="J382" s="24" t="s">
        <v>1249</v>
      </c>
      <c r="K382" s="24" t="s">
        <v>2072</v>
      </c>
      <c r="L382" s="24" t="s">
        <v>304</v>
      </c>
      <c r="M382" s="24" t="str">
        <f>VLOOKUP(G382,'Sheet 1 (2)'!$H$4:$M$536,6,FALSE)</f>
        <v/>
      </c>
      <c r="N382" s="24" t="str">
        <f t="shared" si="26"/>
        <v/>
      </c>
      <c r="O382" s="96" t="str">
        <f>VLOOKUP(G382,Hoja1!$C$4:$D$146,2,FALSE)</f>
        <v>11.35%*4399703)**</v>
      </c>
      <c r="P382" s="24" t="s">
        <v>498</v>
      </c>
      <c r="Q382" s="24" t="s">
        <v>304</v>
      </c>
      <c r="R382" s="24" t="str">
        <f>VLOOKUP(G382,'Sheet 1 (2)'!$H$4:$O$536,8,FALSE)</f>
        <v/>
      </c>
      <c r="S382" s="24" t="str">
        <f t="shared" si="28"/>
        <v/>
      </c>
      <c r="T382" s="24"/>
      <c r="U382" s="24" t="s">
        <v>304</v>
      </c>
      <c r="V382" s="24" t="str">
        <f>VLOOKUP(G382,'Sheet 1 (2)'!$H$4:$Q$536,10,FALSE)</f>
        <v/>
      </c>
      <c r="W382" s="24" t="str">
        <f t="shared" si="36"/>
        <v/>
      </c>
      <c r="X382" s="24" t="s">
        <v>2073</v>
      </c>
      <c r="Y382" s="24" t="s">
        <v>304</v>
      </c>
      <c r="Z382" s="24" t="str">
        <f>VLOOKUP(G382,'Sheet 1 (2)'!$H$4:$S$536,12,FALSE)</f>
        <v/>
      </c>
      <c r="AA382" s="24" t="str">
        <f t="shared" si="38"/>
        <v/>
      </c>
      <c r="AB382" s="24" t="s">
        <v>304</v>
      </c>
      <c r="AC382" s="24" t="str">
        <f>VLOOKUP(G382,'Sheet 1 (2)'!$H$4:$AF$536,25,FALSE)</f>
        <v/>
      </c>
      <c r="AD382" s="24" t="s">
        <v>905</v>
      </c>
      <c r="AE382" s="24" t="str">
        <f t="shared" si="25"/>
        <v/>
      </c>
      <c r="AF382" s="24" t="s">
        <v>301</v>
      </c>
      <c r="AG382" s="24" t="str">
        <f>VLOOKUP(G382,'Sheet 1 (2)'!$H$4:$AG$536,26,FALSE)</f>
        <v/>
      </c>
      <c r="AH382" s="24" t="s">
        <v>301</v>
      </c>
      <c r="AI382" s="24" t="s">
        <v>1790</v>
      </c>
      <c r="AJ382" s="24" t="str">
        <f>VLOOKUP(G382,'Sheet 1 (2)'!$H$4:$AH$536,27,FALSE)</f>
        <v/>
      </c>
      <c r="AK382" s="24" t="str">
        <f t="shared" si="34"/>
        <v>ESPERA DE LA BASE DE DATOS DEL Mapa que identifica ámbitos con fuentes de exposición a agentes contaminantes, elaborados por la Micro Red, Red o DIRESA.</v>
      </c>
      <c r="AL382" s="27">
        <v>1</v>
      </c>
      <c r="AM382" s="27">
        <f t="shared" si="37"/>
        <v>0</v>
      </c>
    </row>
    <row r="383" spans="1:39" ht="15.75" customHeight="1">
      <c r="A383" s="24" t="s">
        <v>1738</v>
      </c>
      <c r="B383" s="24" t="s">
        <v>128</v>
      </c>
      <c r="C383" s="24" t="s">
        <v>1782</v>
      </c>
      <c r="D383" s="24" t="s">
        <v>163</v>
      </c>
      <c r="E383" s="24" t="s">
        <v>1783</v>
      </c>
      <c r="F383" s="24" t="s">
        <v>164</v>
      </c>
      <c r="G383" s="24" t="s">
        <v>2074</v>
      </c>
      <c r="H383" s="24" t="s">
        <v>2075</v>
      </c>
      <c r="I383" s="24" t="s">
        <v>329</v>
      </c>
      <c r="J383" s="24" t="s">
        <v>1249</v>
      </c>
      <c r="K383" s="24" t="s">
        <v>2076</v>
      </c>
      <c r="L383" s="24" t="s">
        <v>304</v>
      </c>
      <c r="M383" s="24" t="str">
        <f>VLOOKUP(G383,'Sheet 1 (2)'!$H$4:$M$536,6,FALSE)</f>
        <v/>
      </c>
      <c r="N383" s="24" t="str">
        <f t="shared" si="26"/>
        <v/>
      </c>
      <c r="O383" s="96" t="str">
        <f>VLOOKUP(G383,Hoja1!$C$4:$D$146,2,FALSE)</f>
        <v>0.2%*4399703)**</v>
      </c>
      <c r="P383" s="24" t="s">
        <v>498</v>
      </c>
      <c r="Q383" s="24" t="s">
        <v>304</v>
      </c>
      <c r="R383" s="24" t="str">
        <f>VLOOKUP(G383,'Sheet 1 (2)'!$H$4:$O$536,8,FALSE)</f>
        <v/>
      </c>
      <c r="S383" s="24" t="str">
        <f t="shared" si="28"/>
        <v/>
      </c>
      <c r="T383" s="24"/>
      <c r="U383" s="24" t="s">
        <v>304</v>
      </c>
      <c r="V383" s="24" t="str">
        <f>VLOOKUP(G383,'Sheet 1 (2)'!$H$4:$Q$536,10,FALSE)</f>
        <v/>
      </c>
      <c r="W383" s="24" t="str">
        <f t="shared" si="36"/>
        <v/>
      </c>
      <c r="X383" s="24" t="s">
        <v>2077</v>
      </c>
      <c r="Y383" s="24" t="s">
        <v>304</v>
      </c>
      <c r="Z383" s="24" t="str">
        <f>VLOOKUP(G383,'Sheet 1 (2)'!$H$4:$S$536,12,FALSE)</f>
        <v/>
      </c>
      <c r="AA383" s="24" t="str">
        <f t="shared" si="38"/>
        <v/>
      </c>
      <c r="AB383" s="24" t="s">
        <v>304</v>
      </c>
      <c r="AC383" s="24" t="str">
        <f>VLOOKUP(G383,'Sheet 1 (2)'!$H$4:$AF$536,25,FALSE)</f>
        <v/>
      </c>
      <c r="AD383" s="24" t="s">
        <v>2062</v>
      </c>
      <c r="AE383" s="24" t="str">
        <f t="shared" si="25"/>
        <v/>
      </c>
      <c r="AF383" s="24" t="s">
        <v>301</v>
      </c>
      <c r="AG383" s="24" t="str">
        <f>VLOOKUP(G383,'Sheet 1 (2)'!$H$4:$AG$536,26,FALSE)</f>
        <v/>
      </c>
      <c r="AH383" s="24" t="s">
        <v>301</v>
      </c>
      <c r="AI383" s="24" t="s">
        <v>1790</v>
      </c>
      <c r="AJ383" s="24" t="str">
        <f>VLOOKUP(G383,'Sheet 1 (2)'!$H$4:$AH$536,27,FALSE)</f>
        <v/>
      </c>
      <c r="AK383" s="24" t="str">
        <f t="shared" si="34"/>
        <v>ESPERA DE LA BASE DE DATOS DEL Mapa que identifica ámbitos con fuentes de exposición a agentes contaminantes, elaborados por la Micro Red, Red o DIRESA.</v>
      </c>
      <c r="AL383" s="27">
        <v>1</v>
      </c>
      <c r="AM383" s="27">
        <f t="shared" si="37"/>
        <v>0</v>
      </c>
    </row>
    <row r="384" spans="1:39" ht="15.75" customHeight="1">
      <c r="A384" s="24" t="s">
        <v>1738</v>
      </c>
      <c r="B384" s="24" t="s">
        <v>128</v>
      </c>
      <c r="C384" s="24" t="s">
        <v>1782</v>
      </c>
      <c r="D384" s="24" t="s">
        <v>163</v>
      </c>
      <c r="E384" s="24" t="s">
        <v>1783</v>
      </c>
      <c r="F384" s="24" t="s">
        <v>164</v>
      </c>
      <c r="G384" s="24" t="s">
        <v>2078</v>
      </c>
      <c r="H384" s="24" t="s">
        <v>2079</v>
      </c>
      <c r="I384" s="24" t="s">
        <v>329</v>
      </c>
      <c r="J384" s="24" t="s">
        <v>1249</v>
      </c>
      <c r="K384" s="24" t="s">
        <v>2080</v>
      </c>
      <c r="L384" s="24" t="s">
        <v>304</v>
      </c>
      <c r="M384" s="24" t="str">
        <f>VLOOKUP(G384,'Sheet 1 (2)'!$H$4:$M$536,6,FALSE)</f>
        <v/>
      </c>
      <c r="N384" s="24" t="str">
        <f t="shared" si="26"/>
        <v/>
      </c>
      <c r="O384" s="96" t="str">
        <f>VLOOKUP(G384,Hoja1!$C$4:$D$146,2,FALSE)</f>
        <v>0.2%*4399703)**</v>
      </c>
      <c r="P384" s="24" t="s">
        <v>498</v>
      </c>
      <c r="Q384" s="24" t="s">
        <v>304</v>
      </c>
      <c r="R384" s="24" t="str">
        <f>VLOOKUP(G384,'Sheet 1 (2)'!$H$4:$O$536,8,FALSE)</f>
        <v/>
      </c>
      <c r="S384" s="24" t="str">
        <f t="shared" si="28"/>
        <v/>
      </c>
      <c r="T384" s="24"/>
      <c r="U384" s="24" t="s">
        <v>304</v>
      </c>
      <c r="V384" s="24" t="str">
        <f>VLOOKUP(G384,'Sheet 1 (2)'!$H$4:$Q$536,10,FALSE)</f>
        <v/>
      </c>
      <c r="W384" s="24" t="str">
        <f t="shared" si="36"/>
        <v/>
      </c>
      <c r="X384" s="24" t="s">
        <v>2081</v>
      </c>
      <c r="Y384" s="24" t="s">
        <v>304</v>
      </c>
      <c r="Z384" s="24" t="str">
        <f>VLOOKUP(G384,'Sheet 1 (2)'!$H$4:$S$536,12,FALSE)</f>
        <v/>
      </c>
      <c r="AA384" s="24" t="str">
        <f t="shared" si="38"/>
        <v/>
      </c>
      <c r="AB384" s="24" t="s">
        <v>304</v>
      </c>
      <c r="AC384" s="24" t="str">
        <f>VLOOKUP(G384,'Sheet 1 (2)'!$H$4:$AF$536,25,FALSE)</f>
        <v/>
      </c>
      <c r="AD384" s="24" t="s">
        <v>429</v>
      </c>
      <c r="AE384" s="24" t="str">
        <f t="shared" si="25"/>
        <v/>
      </c>
      <c r="AF384" s="24" t="s">
        <v>301</v>
      </c>
      <c r="AG384" s="24" t="str">
        <f>VLOOKUP(G384,'Sheet 1 (2)'!$H$4:$AG$536,26,FALSE)</f>
        <v/>
      </c>
      <c r="AH384" s="24" t="s">
        <v>301</v>
      </c>
      <c r="AI384" s="24" t="s">
        <v>1790</v>
      </c>
      <c r="AJ384" s="24" t="str">
        <f>VLOOKUP(G384,'Sheet 1 (2)'!$H$4:$AH$536,27,FALSE)</f>
        <v/>
      </c>
      <c r="AK384" s="24" t="str">
        <f t="shared" si="34"/>
        <v>ESPERA DE LA BASE DE DATOS DEL Mapa que identifica ámbitos con fuentes de exposición a agentes contaminantes, elaborados por la Micro Red, Red o DIRESA.</v>
      </c>
      <c r="AL384" s="27">
        <v>1</v>
      </c>
      <c r="AM384" s="27">
        <f t="shared" si="37"/>
        <v>0</v>
      </c>
    </row>
    <row r="385" spans="1:39" ht="15.75" customHeight="1">
      <c r="A385" s="24" t="s">
        <v>1738</v>
      </c>
      <c r="B385" s="24" t="s">
        <v>128</v>
      </c>
      <c r="C385" s="24" t="s">
        <v>1782</v>
      </c>
      <c r="D385" s="24" t="s">
        <v>163</v>
      </c>
      <c r="E385" s="24" t="s">
        <v>1783</v>
      </c>
      <c r="F385" s="24" t="s">
        <v>164</v>
      </c>
      <c r="G385" s="24" t="s">
        <v>2082</v>
      </c>
      <c r="H385" s="24" t="s">
        <v>2083</v>
      </c>
      <c r="I385" s="24" t="s">
        <v>329</v>
      </c>
      <c r="J385" s="24" t="s">
        <v>1249</v>
      </c>
      <c r="K385" s="24" t="s">
        <v>2084</v>
      </c>
      <c r="L385" s="24" t="s">
        <v>304</v>
      </c>
      <c r="M385" s="24" t="str">
        <f>VLOOKUP(G385,'Sheet 1 (2)'!$H$4:$M$536,6,FALSE)</f>
        <v/>
      </c>
      <c r="N385" s="24" t="str">
        <f t="shared" si="26"/>
        <v/>
      </c>
      <c r="O385" s="96" t="str">
        <f>VLOOKUP(G385,Hoja1!$C$4:$D$146,2,FALSE)</f>
        <v>0.2%*4399703)**</v>
      </c>
      <c r="P385" s="24" t="s">
        <v>498</v>
      </c>
      <c r="Q385" s="24" t="s">
        <v>304</v>
      </c>
      <c r="R385" s="24" t="str">
        <f>VLOOKUP(G385,'Sheet 1 (2)'!$H$4:$O$536,8,FALSE)</f>
        <v/>
      </c>
      <c r="S385" s="24" t="str">
        <f t="shared" si="28"/>
        <v/>
      </c>
      <c r="T385" s="24"/>
      <c r="U385" s="24" t="s">
        <v>304</v>
      </c>
      <c r="V385" s="24" t="str">
        <f>VLOOKUP(G385,'Sheet 1 (2)'!$H$4:$Q$536,10,FALSE)</f>
        <v/>
      </c>
      <c r="W385" s="24" t="str">
        <f t="shared" si="36"/>
        <v/>
      </c>
      <c r="X385" s="24" t="s">
        <v>2077</v>
      </c>
      <c r="Y385" s="24" t="s">
        <v>304</v>
      </c>
      <c r="Z385" s="24" t="str">
        <f>VLOOKUP(G385,'Sheet 1 (2)'!$H$4:$S$536,12,FALSE)</f>
        <v/>
      </c>
      <c r="AA385" s="24" t="str">
        <f t="shared" si="38"/>
        <v/>
      </c>
      <c r="AB385" s="24" t="s">
        <v>304</v>
      </c>
      <c r="AC385" s="24" t="str">
        <f>VLOOKUP(G385,'Sheet 1 (2)'!$H$4:$AF$536,25,FALSE)</f>
        <v/>
      </c>
      <c r="AD385" s="24" t="s">
        <v>429</v>
      </c>
      <c r="AE385" s="24" t="str">
        <f t="shared" si="25"/>
        <v/>
      </c>
      <c r="AF385" s="24" t="s">
        <v>301</v>
      </c>
      <c r="AG385" s="24" t="str">
        <f>VLOOKUP(G385,'Sheet 1 (2)'!$H$4:$AG$536,26,FALSE)</f>
        <v/>
      </c>
      <c r="AH385" s="24" t="s">
        <v>301</v>
      </c>
      <c r="AI385" s="24" t="s">
        <v>1790</v>
      </c>
      <c r="AJ385" s="24" t="str">
        <f>VLOOKUP(G385,'Sheet 1 (2)'!$H$4:$AH$536,27,FALSE)</f>
        <v/>
      </c>
      <c r="AK385" s="24" t="str">
        <f t="shared" si="34"/>
        <v>ESPERA DE LA BASE DE DATOS DEL Mapa que identifica ámbitos con fuentes de exposición a agentes contaminantes, elaborados por la Micro Red, Red o DIRESA.</v>
      </c>
      <c r="AL385" s="27">
        <v>1</v>
      </c>
      <c r="AM385" s="27">
        <f t="shared" si="37"/>
        <v>0</v>
      </c>
    </row>
    <row r="386" spans="1:39" ht="15.75" customHeight="1">
      <c r="A386" s="24" t="s">
        <v>1738</v>
      </c>
      <c r="B386" s="24" t="s">
        <v>128</v>
      </c>
      <c r="C386" s="24" t="s">
        <v>1782</v>
      </c>
      <c r="D386" s="24" t="s">
        <v>163</v>
      </c>
      <c r="E386" s="24" t="s">
        <v>1783</v>
      </c>
      <c r="F386" s="24" t="s">
        <v>164</v>
      </c>
      <c r="G386" s="24" t="s">
        <v>2085</v>
      </c>
      <c r="H386" s="24" t="s">
        <v>2086</v>
      </c>
      <c r="I386" s="24" t="s">
        <v>329</v>
      </c>
      <c r="J386" s="24" t="s">
        <v>1249</v>
      </c>
      <c r="K386" s="24" t="s">
        <v>2087</v>
      </c>
      <c r="L386" s="24" t="s">
        <v>304</v>
      </c>
      <c r="M386" s="24" t="str">
        <f>VLOOKUP(G386,'Sheet 1 (2)'!$H$4:$M$536,6,FALSE)</f>
        <v/>
      </c>
      <c r="N386" s="24" t="str">
        <f t="shared" si="26"/>
        <v/>
      </c>
      <c r="O386" s="96" t="str">
        <f>VLOOKUP(G386,Hoja1!$C$4:$D$146,2,FALSE)</f>
        <v>0.2%*4399703)**</v>
      </c>
      <c r="P386" s="24" t="s">
        <v>498</v>
      </c>
      <c r="Q386" s="24" t="s">
        <v>304</v>
      </c>
      <c r="R386" s="24" t="str">
        <f>VLOOKUP(G386,'Sheet 1 (2)'!$H$4:$O$536,8,FALSE)</f>
        <v/>
      </c>
      <c r="S386" s="24" t="str">
        <f t="shared" si="28"/>
        <v/>
      </c>
      <c r="T386" s="24"/>
      <c r="U386" s="24" t="s">
        <v>304</v>
      </c>
      <c r="V386" s="24" t="str">
        <f>VLOOKUP(G386,'Sheet 1 (2)'!$H$4:$Q$536,10,FALSE)</f>
        <v/>
      </c>
      <c r="W386" s="24" t="str">
        <f t="shared" ref="W386:W449" si="39">IF(U386&lt;&gt;"",U386,V386)</f>
        <v/>
      </c>
      <c r="X386" s="24" t="s">
        <v>2088</v>
      </c>
      <c r="Y386" s="24" t="s">
        <v>304</v>
      </c>
      <c r="Z386" s="24" t="str">
        <f>VLOOKUP(G386,'Sheet 1 (2)'!$H$4:$S$536,12,FALSE)</f>
        <v/>
      </c>
      <c r="AA386" s="24" t="str">
        <f t="shared" si="38"/>
        <v/>
      </c>
      <c r="AB386" s="24" t="s">
        <v>304</v>
      </c>
      <c r="AC386" s="24" t="str">
        <f>VLOOKUP(G386,'Sheet 1 (2)'!$H$4:$AF$536,25,FALSE)</f>
        <v/>
      </c>
      <c r="AD386" s="24" t="s">
        <v>905</v>
      </c>
      <c r="AE386" s="24" t="str">
        <f t="shared" si="25"/>
        <v/>
      </c>
      <c r="AF386" s="24" t="s">
        <v>301</v>
      </c>
      <c r="AG386" s="24" t="str">
        <f>VLOOKUP(G386,'Sheet 1 (2)'!$H$4:$AG$536,26,FALSE)</f>
        <v/>
      </c>
      <c r="AH386" s="24" t="s">
        <v>301</v>
      </c>
      <c r="AI386" s="24" t="s">
        <v>1790</v>
      </c>
      <c r="AJ386" s="24" t="str">
        <f>VLOOKUP(G386,'Sheet 1 (2)'!$H$4:$AH$536,27,FALSE)</f>
        <v/>
      </c>
      <c r="AK386" s="24" t="str">
        <f t="shared" si="34"/>
        <v>ESPERA DE LA BASE DE DATOS DEL Mapa que identifica ámbitos con fuentes de exposición a agentes contaminantes, elaborados por la Micro Red, Red o DIRESA.</v>
      </c>
      <c r="AL386" s="27">
        <v>1</v>
      </c>
      <c r="AM386" s="27">
        <f t="shared" ref="AM386:AM449" si="40">+IF(AH386="SI",1,0)</f>
        <v>0</v>
      </c>
    </row>
    <row r="387" spans="1:39" ht="15.75" customHeight="1">
      <c r="A387" s="24" t="s">
        <v>1738</v>
      </c>
      <c r="B387" s="24" t="s">
        <v>128</v>
      </c>
      <c r="C387" s="24" t="s">
        <v>1739</v>
      </c>
      <c r="D387" s="24" t="s">
        <v>143</v>
      </c>
      <c r="E387" s="24" t="s">
        <v>1740</v>
      </c>
      <c r="F387" s="24" t="s">
        <v>144</v>
      </c>
      <c r="G387" s="24" t="s">
        <v>2089</v>
      </c>
      <c r="H387" s="24" t="s">
        <v>2090</v>
      </c>
      <c r="I387" s="24" t="s">
        <v>329</v>
      </c>
      <c r="J387" s="24" t="s">
        <v>709</v>
      </c>
      <c r="K387" s="24" t="s">
        <v>2091</v>
      </c>
      <c r="L387" s="24" t="s">
        <v>304</v>
      </c>
      <c r="M387" s="24" t="str">
        <f>VLOOKUP(G387,'Sheet 1 (2)'!$H$4:$M$536,6,FALSE)</f>
        <v/>
      </c>
      <c r="N387" s="24" t="str">
        <f t="shared" si="26"/>
        <v/>
      </c>
      <c r="O387" s="24">
        <f>VLOOKUP(G387,Hoja1!$C$4:$D$146,2,FALSE)</f>
        <v>0</v>
      </c>
      <c r="P387" s="24" t="s">
        <v>1744</v>
      </c>
      <c r="Q387" s="24" t="s">
        <v>304</v>
      </c>
      <c r="R387" s="24" t="str">
        <f>VLOOKUP(G387,'Sheet 1 (2)'!$H$4:$O$536,8,FALSE)</f>
        <v/>
      </c>
      <c r="S387" s="24" t="str">
        <f t="shared" si="28"/>
        <v/>
      </c>
      <c r="T387" s="24"/>
      <c r="U387" s="24" t="s">
        <v>304</v>
      </c>
      <c r="V387" s="24" t="str">
        <f>VLOOKUP(G387,'Sheet 1 (2)'!$H$4:$Q$536,10,FALSE)</f>
        <v/>
      </c>
      <c r="W387" s="24" t="str">
        <f t="shared" si="39"/>
        <v/>
      </c>
      <c r="X387" s="24" t="s">
        <v>2092</v>
      </c>
      <c r="Y387" s="24" t="s">
        <v>304</v>
      </c>
      <c r="Z387" s="24" t="str">
        <f>VLOOKUP(G387,'Sheet 1 (2)'!$H$4:$S$536,12,FALSE)</f>
        <v/>
      </c>
      <c r="AA387" s="24" t="str">
        <f t="shared" si="38"/>
        <v/>
      </c>
      <c r="AB387" s="24" t="s">
        <v>304</v>
      </c>
      <c r="AC387" s="24" t="str">
        <f>VLOOKUP(G387,'Sheet 1 (2)'!$H$4:$AF$536,25,FALSE)</f>
        <v/>
      </c>
      <c r="AD387" s="24" t="s">
        <v>364</v>
      </c>
      <c r="AE387" s="24" t="str">
        <f t="shared" si="25"/>
        <v/>
      </c>
      <c r="AF387" s="24" t="s">
        <v>301</v>
      </c>
      <c r="AG387" s="24" t="str">
        <f>VLOOKUP(G387,'Sheet 1 (2)'!$H$4:$AG$536,26,FALSE)</f>
        <v/>
      </c>
      <c r="AH387" s="26" t="s">
        <v>301</v>
      </c>
      <c r="AI387" s="24" t="s">
        <v>1747</v>
      </c>
      <c r="AJ387" s="24" t="str">
        <f>VLOOKUP(G387,'Sheet 1 (2)'!$H$4:$AH$536,27,FALSE)</f>
        <v/>
      </c>
      <c r="AK387" s="24" t="str">
        <f t="shared" si="34"/>
        <v>Espera de la lista de establecimientos de salud con población asignada. // **O lo que se podría hacer es programar  para los ESS que brindaron el subproducto el periodo pasado.</v>
      </c>
      <c r="AL387" s="27">
        <v>1</v>
      </c>
      <c r="AM387" s="27">
        <f t="shared" si="40"/>
        <v>0</v>
      </c>
    </row>
    <row r="388" spans="1:39" ht="15.75" customHeight="1">
      <c r="A388" s="24" t="s">
        <v>634</v>
      </c>
      <c r="B388" s="24" t="s">
        <v>34</v>
      </c>
      <c r="C388" s="24" t="s">
        <v>1058</v>
      </c>
      <c r="D388" s="24" t="s">
        <v>35</v>
      </c>
      <c r="E388" s="24" t="s">
        <v>1059</v>
      </c>
      <c r="F388" s="24" t="s">
        <v>36</v>
      </c>
      <c r="G388" s="24" t="s">
        <v>1060</v>
      </c>
      <c r="H388" s="24" t="s">
        <v>1061</v>
      </c>
      <c r="I388" s="24" t="s">
        <v>301</v>
      </c>
      <c r="J388" s="24" t="s">
        <v>302</v>
      </c>
      <c r="K388" s="24" t="s">
        <v>1062</v>
      </c>
      <c r="L388" s="24" t="s">
        <v>304</v>
      </c>
      <c r="M388" s="24" t="str">
        <f>VLOOKUP(G388,'Sheet 1 (2)'!$H$4:$M$536,6,FALSE)</f>
        <v/>
      </c>
      <c r="N388" s="24" t="str">
        <f t="shared" si="26"/>
        <v/>
      </c>
      <c r="O388" s="24"/>
      <c r="P388" s="24" t="s">
        <v>1063</v>
      </c>
      <c r="Q388" s="24" t="s">
        <v>304</v>
      </c>
      <c r="R388" s="24" t="str">
        <f>VLOOKUP(G388,'Sheet 1 (2)'!$H$4:$O$536,8,FALSE)</f>
        <v/>
      </c>
      <c r="S388" s="24" t="str">
        <f t="shared" si="28"/>
        <v/>
      </c>
      <c r="T388" s="24"/>
      <c r="U388" s="24" t="s">
        <v>304</v>
      </c>
      <c r="V388" s="24" t="str">
        <f>VLOOKUP(G388,'Sheet 1 (2)'!$H$4:$Q$536,10,FALSE)</f>
        <v/>
      </c>
      <c r="W388" s="24" t="str">
        <f t="shared" si="39"/>
        <v/>
      </c>
      <c r="X388" s="24" t="s">
        <v>838</v>
      </c>
      <c r="Y388" s="24" t="s">
        <v>304</v>
      </c>
      <c r="Z388" s="24" t="str">
        <f>VLOOKUP(G388,'Sheet 1 (2)'!$H$4:$S$536,12,FALSE)</f>
        <v/>
      </c>
      <c r="AA388" s="24" t="str">
        <f t="shared" si="38"/>
        <v/>
      </c>
      <c r="AB388" s="24" t="s">
        <v>304</v>
      </c>
      <c r="AC388" s="24" t="str">
        <f>VLOOKUP(G388,'Sheet 1 (2)'!$H$4:$AF$536,25,FALSE)</f>
        <v/>
      </c>
      <c r="AD388" s="24" t="s">
        <v>307</v>
      </c>
      <c r="AE388" s="24" t="str">
        <f t="shared" si="25"/>
        <v/>
      </c>
      <c r="AF388" s="24" t="s">
        <v>304</v>
      </c>
      <c r="AG388" s="24" t="str">
        <f>VLOOKUP(G388,'Sheet 1 (2)'!$H$4:$AG$536,26,FALSE)</f>
        <v/>
      </c>
      <c r="AH388" s="24" t="s">
        <v>301</v>
      </c>
      <c r="AI388" s="24" t="s">
        <v>304</v>
      </c>
      <c r="AJ388" s="24" t="str">
        <f>VLOOKUP(G388,'Sheet 1 (2)'!$H$4:$AH$536,27,FALSE)</f>
        <v/>
      </c>
      <c r="AK388" s="24" t="s">
        <v>1064</v>
      </c>
      <c r="AL388" s="27">
        <v>1</v>
      </c>
      <c r="AM388" s="27">
        <f t="shared" si="40"/>
        <v>0</v>
      </c>
    </row>
    <row r="389" spans="1:39" ht="15.75" customHeight="1">
      <c r="A389" s="24" t="s">
        <v>634</v>
      </c>
      <c r="B389" s="24" t="s">
        <v>34</v>
      </c>
      <c r="C389" s="24" t="s">
        <v>1058</v>
      </c>
      <c r="D389" s="24" t="s">
        <v>35</v>
      </c>
      <c r="E389" s="24" t="s">
        <v>1059</v>
      </c>
      <c r="F389" s="24" t="s">
        <v>36</v>
      </c>
      <c r="G389" s="24" t="s">
        <v>1065</v>
      </c>
      <c r="H389" s="24" t="s">
        <v>1066</v>
      </c>
      <c r="I389" s="24" t="s">
        <v>301</v>
      </c>
      <c r="J389" s="24" t="s">
        <v>302</v>
      </c>
      <c r="K389" s="24" t="s">
        <v>1067</v>
      </c>
      <c r="L389" s="24" t="s">
        <v>304</v>
      </c>
      <c r="M389" s="24" t="str">
        <f>VLOOKUP(G389,'Sheet 1 (2)'!$H$4:$M$536,6,FALSE)</f>
        <v/>
      </c>
      <c r="N389" s="24" t="str">
        <f t="shared" si="26"/>
        <v/>
      </c>
      <c r="O389" s="24"/>
      <c r="P389" s="24" t="s">
        <v>1068</v>
      </c>
      <c r="Q389" s="24" t="s">
        <v>304</v>
      </c>
      <c r="R389" s="24" t="str">
        <f>VLOOKUP(G389,'Sheet 1 (2)'!$H$4:$O$536,8,FALSE)</f>
        <v/>
      </c>
      <c r="S389" s="24" t="str">
        <f t="shared" si="28"/>
        <v/>
      </c>
      <c r="T389" s="24"/>
      <c r="U389" s="24" t="s">
        <v>304</v>
      </c>
      <c r="V389" s="24" t="str">
        <f>VLOOKUP(G389,'Sheet 1 (2)'!$H$4:$Q$536,10,FALSE)</f>
        <v/>
      </c>
      <c r="W389" s="24" t="str">
        <f t="shared" si="39"/>
        <v/>
      </c>
      <c r="X389" s="24" t="s">
        <v>838</v>
      </c>
      <c r="Y389" s="24" t="s">
        <v>304</v>
      </c>
      <c r="Z389" s="24" t="str">
        <f>VLOOKUP(G389,'Sheet 1 (2)'!$H$4:$S$536,12,FALSE)</f>
        <v/>
      </c>
      <c r="AA389" s="24" t="str">
        <f t="shared" si="38"/>
        <v/>
      </c>
      <c r="AB389" s="24" t="s">
        <v>304</v>
      </c>
      <c r="AC389" s="24" t="str">
        <f>VLOOKUP(G389,'Sheet 1 (2)'!$H$4:$AF$536,25,FALSE)</f>
        <v/>
      </c>
      <c r="AD389" s="24" t="s">
        <v>307</v>
      </c>
      <c r="AE389" s="24" t="str">
        <f t="shared" si="25"/>
        <v/>
      </c>
      <c r="AF389" s="24" t="s">
        <v>304</v>
      </c>
      <c r="AG389" s="24" t="str">
        <f>VLOOKUP(G389,'Sheet 1 (2)'!$H$4:$AG$536,26,FALSE)</f>
        <v/>
      </c>
      <c r="AH389" s="24" t="s">
        <v>301</v>
      </c>
      <c r="AI389" s="24" t="s">
        <v>304</v>
      </c>
      <c r="AJ389" s="24" t="str">
        <f>VLOOKUP(G389,'Sheet 1 (2)'!$H$4:$AH$536,27,FALSE)</f>
        <v/>
      </c>
      <c r="AK389" s="24" t="s">
        <v>1046</v>
      </c>
      <c r="AL389" s="27">
        <v>1</v>
      </c>
      <c r="AM389" s="27">
        <f t="shared" si="40"/>
        <v>0</v>
      </c>
    </row>
    <row r="390" spans="1:39" ht="15.75" customHeight="1">
      <c r="A390" s="24" t="s">
        <v>634</v>
      </c>
      <c r="B390" s="24" t="s">
        <v>34</v>
      </c>
      <c r="C390" s="24" t="s">
        <v>1058</v>
      </c>
      <c r="D390" s="24" t="s">
        <v>35</v>
      </c>
      <c r="E390" s="24" t="s">
        <v>1059</v>
      </c>
      <c r="F390" s="24" t="s">
        <v>36</v>
      </c>
      <c r="G390" s="24" t="s">
        <v>1069</v>
      </c>
      <c r="H390" s="24" t="s">
        <v>1070</v>
      </c>
      <c r="I390" s="24" t="s">
        <v>301</v>
      </c>
      <c r="J390" s="24" t="s">
        <v>302</v>
      </c>
      <c r="K390" s="24" t="s">
        <v>1071</v>
      </c>
      <c r="L390" s="24" t="s">
        <v>304</v>
      </c>
      <c r="M390" s="24" t="str">
        <f>VLOOKUP(G390,'Sheet 1 (2)'!$H$4:$M$536,6,FALSE)</f>
        <v/>
      </c>
      <c r="N390" s="24" t="str">
        <f t="shared" si="26"/>
        <v/>
      </c>
      <c r="O390" s="24"/>
      <c r="P390" s="24" t="s">
        <v>1072</v>
      </c>
      <c r="Q390" s="24" t="s">
        <v>304</v>
      </c>
      <c r="R390" s="24" t="str">
        <f>VLOOKUP(G390,'Sheet 1 (2)'!$H$4:$O$536,8,FALSE)</f>
        <v/>
      </c>
      <c r="S390" s="24" t="str">
        <f t="shared" si="28"/>
        <v/>
      </c>
      <c r="T390" s="24"/>
      <c r="U390" s="24" t="s">
        <v>304</v>
      </c>
      <c r="V390" s="24" t="str">
        <f>VLOOKUP(G390,'Sheet 1 (2)'!$H$4:$Q$536,10,FALSE)</f>
        <v/>
      </c>
      <c r="W390" s="24" t="str">
        <f t="shared" si="39"/>
        <v/>
      </c>
      <c r="X390" s="24" t="s">
        <v>838</v>
      </c>
      <c r="Y390" s="24" t="s">
        <v>304</v>
      </c>
      <c r="Z390" s="24" t="str">
        <f>VLOOKUP(G390,'Sheet 1 (2)'!$H$4:$S$536,12,FALSE)</f>
        <v/>
      </c>
      <c r="AA390" s="24" t="str">
        <f t="shared" si="38"/>
        <v/>
      </c>
      <c r="AB390" s="24" t="s">
        <v>304</v>
      </c>
      <c r="AC390" s="24" t="str">
        <f>VLOOKUP(G390,'Sheet 1 (2)'!$H$4:$AF$536,25,FALSE)</f>
        <v/>
      </c>
      <c r="AD390" s="24" t="s">
        <v>307</v>
      </c>
      <c r="AE390" s="24" t="str">
        <f t="shared" si="25"/>
        <v/>
      </c>
      <c r="AF390" s="24" t="s">
        <v>304</v>
      </c>
      <c r="AG390" s="24" t="str">
        <f>VLOOKUP(G390,'Sheet 1 (2)'!$H$4:$AG$536,26,FALSE)</f>
        <v/>
      </c>
      <c r="AH390" s="24" t="s">
        <v>301</v>
      </c>
      <c r="AI390" s="24" t="s">
        <v>304</v>
      </c>
      <c r="AJ390" s="24" t="str">
        <f>VLOOKUP(G390,'Sheet 1 (2)'!$H$4:$AH$536,27,FALSE)</f>
        <v/>
      </c>
      <c r="AK390" s="24" t="s">
        <v>1046</v>
      </c>
      <c r="AL390" s="27">
        <v>1</v>
      </c>
      <c r="AM390" s="27">
        <f t="shared" si="40"/>
        <v>0</v>
      </c>
    </row>
    <row r="391" spans="1:39" ht="15.75" customHeight="1">
      <c r="A391" s="24" t="s">
        <v>634</v>
      </c>
      <c r="B391" s="24" t="s">
        <v>34</v>
      </c>
      <c r="C391" s="24" t="s">
        <v>1073</v>
      </c>
      <c r="D391" s="24" t="s">
        <v>37</v>
      </c>
      <c r="E391" s="24" t="s">
        <v>1074</v>
      </c>
      <c r="F391" s="24" t="s">
        <v>38</v>
      </c>
      <c r="G391" s="24" t="s">
        <v>1075</v>
      </c>
      <c r="H391" s="24" t="s">
        <v>1076</v>
      </c>
      <c r="I391" s="24" t="s">
        <v>329</v>
      </c>
      <c r="J391" s="24" t="s">
        <v>1077</v>
      </c>
      <c r="K391" s="24" t="s">
        <v>1078</v>
      </c>
      <c r="L391" s="24" t="s">
        <v>304</v>
      </c>
      <c r="M391" s="24" t="str">
        <f>VLOOKUP(G391,'Sheet 1 (2)'!$H$4:$M$536,6,FALSE)</f>
        <v/>
      </c>
      <c r="N391" s="24" t="s">
        <v>1079</v>
      </c>
      <c r="O391" s="24"/>
      <c r="P391" s="24"/>
      <c r="Q391" s="24" t="s">
        <v>304</v>
      </c>
      <c r="R391" s="24" t="str">
        <f>VLOOKUP(G391,'Sheet 1 (2)'!$H$4:$O$536,8,FALSE)</f>
        <v/>
      </c>
      <c r="S391" s="24" t="s">
        <v>651</v>
      </c>
      <c r="T391" s="24" t="s">
        <v>651</v>
      </c>
      <c r="U391" s="24" t="s">
        <v>304</v>
      </c>
      <c r="V391" s="24" t="str">
        <f>VLOOKUP(G391,'Sheet 1 (2)'!$H$4:$Q$536,10,FALSE)</f>
        <v/>
      </c>
      <c r="W391" s="24" t="str">
        <f t="shared" si="39"/>
        <v/>
      </c>
      <c r="X391" s="24" t="s">
        <v>1080</v>
      </c>
      <c r="Y391" s="24" t="s">
        <v>304</v>
      </c>
      <c r="Z391" s="24" t="str">
        <f>VLOOKUP(G391,'Sheet 1 (2)'!$H$4:$S$536,12,FALSE)</f>
        <v/>
      </c>
      <c r="AA391" s="24" t="str">
        <f t="shared" si="38"/>
        <v/>
      </c>
      <c r="AB391" s="24" t="s">
        <v>304</v>
      </c>
      <c r="AC391" s="24" t="str">
        <f>VLOOKUP(G391,'Sheet 1 (2)'!$H$4:$AF$536,25,FALSE)</f>
        <v/>
      </c>
      <c r="AD391" s="24" t="s">
        <v>364</v>
      </c>
      <c r="AE391" s="24" t="s">
        <v>1081</v>
      </c>
      <c r="AF391" s="24" t="s">
        <v>304</v>
      </c>
      <c r="AG391" s="24" t="str">
        <f>VLOOKUP(G391,'Sheet 1 (2)'!$H$4:$AG$536,26,FALSE)</f>
        <v/>
      </c>
      <c r="AH391" s="24" t="s">
        <v>329</v>
      </c>
      <c r="AI391" s="24" t="s">
        <v>304</v>
      </c>
      <c r="AJ391" s="24" t="str">
        <f>VLOOKUP(G391,'Sheet 1 (2)'!$H$4:$AH$536,27,FALSE)</f>
        <v/>
      </c>
      <c r="AK391" s="24" t="str">
        <f t="shared" ref="AK391:AK440" si="41">IF(AI391&lt;&gt;"",AI391,AJ391)</f>
        <v/>
      </c>
      <c r="AL391" s="27">
        <v>1</v>
      </c>
      <c r="AM391" s="27">
        <f t="shared" si="40"/>
        <v>1</v>
      </c>
    </row>
    <row r="392" spans="1:39" ht="15.75" customHeight="1">
      <c r="A392" s="24" t="s">
        <v>1738</v>
      </c>
      <c r="B392" s="24" t="s">
        <v>128</v>
      </c>
      <c r="C392" s="24" t="s">
        <v>1739</v>
      </c>
      <c r="D392" s="24" t="s">
        <v>143</v>
      </c>
      <c r="E392" s="24" t="s">
        <v>1740</v>
      </c>
      <c r="F392" s="24" t="s">
        <v>144</v>
      </c>
      <c r="G392" s="24" t="s">
        <v>2094</v>
      </c>
      <c r="H392" s="24" t="s">
        <v>2095</v>
      </c>
      <c r="I392" s="24" t="s">
        <v>329</v>
      </c>
      <c r="J392" s="24" t="s">
        <v>709</v>
      </c>
      <c r="K392" s="24" t="s">
        <v>2096</v>
      </c>
      <c r="L392" s="24" t="s">
        <v>304</v>
      </c>
      <c r="M392" s="24" t="str">
        <f>VLOOKUP(G392,'Sheet 1 (2)'!$H$4:$M$536,6,FALSE)</f>
        <v/>
      </c>
      <c r="N392" s="24" t="str">
        <f t="shared" ref="N392:N464" si="42">IF(L392&lt;&gt;"",L392,M392)</f>
        <v/>
      </c>
      <c r="O392" s="24">
        <f>VLOOKUP(G392,Hoja1!$C$4:$D$146,2,FALSE)</f>
        <v>0</v>
      </c>
      <c r="P392" s="24" t="s">
        <v>1744</v>
      </c>
      <c r="Q392" s="24" t="s">
        <v>304</v>
      </c>
      <c r="R392" s="24" t="str">
        <f>VLOOKUP(G392,'Sheet 1 (2)'!$H$4:$O$536,8,FALSE)</f>
        <v/>
      </c>
      <c r="S392" s="24" t="str">
        <f t="shared" ref="S392:S482" si="43">IF(Q392&lt;&gt;"",Q392,R392)</f>
        <v/>
      </c>
      <c r="T392" s="24"/>
      <c r="U392" s="24" t="s">
        <v>304</v>
      </c>
      <c r="V392" s="24" t="str">
        <f>VLOOKUP(G392,'Sheet 1 (2)'!$H$4:$Q$536,10,FALSE)</f>
        <v/>
      </c>
      <c r="W392" s="24" t="str">
        <f t="shared" si="39"/>
        <v/>
      </c>
      <c r="X392" s="24" t="s">
        <v>2097</v>
      </c>
      <c r="Y392" s="24" t="s">
        <v>304</v>
      </c>
      <c r="Z392" s="24" t="str">
        <f>VLOOKUP(G392,'Sheet 1 (2)'!$H$4:$S$536,12,FALSE)</f>
        <v/>
      </c>
      <c r="AA392" s="24" t="str">
        <f t="shared" si="38"/>
        <v/>
      </c>
      <c r="AB392" s="24" t="s">
        <v>304</v>
      </c>
      <c r="AC392" s="24" t="str">
        <f>VLOOKUP(G392,'Sheet 1 (2)'!$H$4:$AF$536,25,FALSE)</f>
        <v/>
      </c>
      <c r="AD392" s="24" t="s">
        <v>364</v>
      </c>
      <c r="AE392" s="24" t="str">
        <f t="shared" ref="AE392:AE460" si="44">IF(AB392&lt;&gt;"",AB392,AC392)</f>
        <v/>
      </c>
      <c r="AF392" s="24" t="s">
        <v>301</v>
      </c>
      <c r="AG392" s="24" t="str">
        <f>VLOOKUP(G392,'Sheet 1 (2)'!$H$4:$AG$536,26,FALSE)</f>
        <v/>
      </c>
      <c r="AH392" s="26" t="s">
        <v>301</v>
      </c>
      <c r="AI392" s="24" t="s">
        <v>1747</v>
      </c>
      <c r="AJ392" s="24" t="str">
        <f>VLOOKUP(G392,'Sheet 1 (2)'!$H$4:$AH$536,27,FALSE)</f>
        <v/>
      </c>
      <c r="AK392" s="24" t="str">
        <f t="shared" si="41"/>
        <v>Espera de la lista de establecimientos de salud con población asignada. // **O lo que se podría hacer es programar  para los ESS que brindaron el subproducto el periodo pasado.</v>
      </c>
      <c r="AL392" s="27">
        <v>1</v>
      </c>
      <c r="AM392" s="27">
        <f t="shared" si="40"/>
        <v>0</v>
      </c>
    </row>
    <row r="393" spans="1:39" ht="15.75" customHeight="1">
      <c r="A393" s="24" t="s">
        <v>1738</v>
      </c>
      <c r="B393" s="24" t="s">
        <v>128</v>
      </c>
      <c r="C393" s="24" t="s">
        <v>1739</v>
      </c>
      <c r="D393" s="24" t="s">
        <v>143</v>
      </c>
      <c r="E393" s="24" t="s">
        <v>1740</v>
      </c>
      <c r="F393" s="24" t="s">
        <v>144</v>
      </c>
      <c r="G393" s="24" t="s">
        <v>2098</v>
      </c>
      <c r="H393" s="24" t="s">
        <v>2099</v>
      </c>
      <c r="I393" s="24" t="s">
        <v>329</v>
      </c>
      <c r="J393" s="24" t="s">
        <v>709</v>
      </c>
      <c r="K393" s="24" t="s">
        <v>2100</v>
      </c>
      <c r="L393" s="24" t="s">
        <v>304</v>
      </c>
      <c r="M393" s="24" t="str">
        <f>VLOOKUP(G393,'Sheet 1 (2)'!$H$4:$M$536,6,FALSE)</f>
        <v/>
      </c>
      <c r="N393" s="24" t="str">
        <f t="shared" si="42"/>
        <v/>
      </c>
      <c r="O393" s="24">
        <f>VLOOKUP(G393,Hoja1!$C$4:$D$146,2,FALSE)</f>
        <v>0</v>
      </c>
      <c r="P393" s="24" t="s">
        <v>1744</v>
      </c>
      <c r="Q393" s="24" t="s">
        <v>304</v>
      </c>
      <c r="R393" s="24" t="str">
        <f>VLOOKUP(G393,'Sheet 1 (2)'!$H$4:$O$536,8,FALSE)</f>
        <v/>
      </c>
      <c r="S393" s="24" t="str">
        <f t="shared" si="43"/>
        <v/>
      </c>
      <c r="T393" s="24"/>
      <c r="U393" s="24" t="s">
        <v>304</v>
      </c>
      <c r="V393" s="24" t="str">
        <f>VLOOKUP(G393,'Sheet 1 (2)'!$H$4:$Q$536,10,FALSE)</f>
        <v/>
      </c>
      <c r="W393" s="24" t="str">
        <f t="shared" si="39"/>
        <v/>
      </c>
      <c r="X393" s="24" t="s">
        <v>2101</v>
      </c>
      <c r="Y393" s="24" t="s">
        <v>304</v>
      </c>
      <c r="Z393" s="24" t="str">
        <f>VLOOKUP(G393,'Sheet 1 (2)'!$H$4:$S$536,12,FALSE)</f>
        <v/>
      </c>
      <c r="AA393" s="24" t="str">
        <f t="shared" si="38"/>
        <v/>
      </c>
      <c r="AB393" s="24" t="s">
        <v>304</v>
      </c>
      <c r="AC393" s="24" t="str">
        <f>VLOOKUP(G393,'Sheet 1 (2)'!$H$4:$AF$536,25,FALSE)</f>
        <v/>
      </c>
      <c r="AD393" s="24" t="s">
        <v>364</v>
      </c>
      <c r="AE393" s="24" t="str">
        <f t="shared" si="44"/>
        <v/>
      </c>
      <c r="AF393" s="24" t="s">
        <v>301</v>
      </c>
      <c r="AG393" s="24" t="str">
        <f>VLOOKUP(G393,'Sheet 1 (2)'!$H$4:$AG$536,26,FALSE)</f>
        <v/>
      </c>
      <c r="AH393" s="26" t="s">
        <v>301</v>
      </c>
      <c r="AI393" s="24" t="s">
        <v>1747</v>
      </c>
      <c r="AJ393" s="24" t="str">
        <f>VLOOKUP(G393,'Sheet 1 (2)'!$H$4:$AH$536,27,FALSE)</f>
        <v/>
      </c>
      <c r="AK393" s="24" t="str">
        <f t="shared" si="41"/>
        <v>Espera de la lista de establecimientos de salud con población asignada. // **O lo que se podría hacer es programar  para los ESS que brindaron el subproducto el periodo pasado.</v>
      </c>
      <c r="AL393" s="27">
        <v>1</v>
      </c>
      <c r="AM393" s="27">
        <f t="shared" si="40"/>
        <v>0</v>
      </c>
    </row>
    <row r="394" spans="1:39" ht="15.75" customHeight="1">
      <c r="A394" s="24" t="s">
        <v>1738</v>
      </c>
      <c r="B394" s="24" t="s">
        <v>128</v>
      </c>
      <c r="C394" s="24" t="s">
        <v>1739</v>
      </c>
      <c r="D394" s="24" t="s">
        <v>143</v>
      </c>
      <c r="E394" s="24" t="s">
        <v>1740</v>
      </c>
      <c r="F394" s="24" t="s">
        <v>144</v>
      </c>
      <c r="G394" s="24" t="s">
        <v>2103</v>
      </c>
      <c r="H394" s="24" t="s">
        <v>2104</v>
      </c>
      <c r="I394" s="24" t="s">
        <v>329</v>
      </c>
      <c r="J394" s="24" t="s">
        <v>709</v>
      </c>
      <c r="K394" s="24" t="s">
        <v>2105</v>
      </c>
      <c r="L394" s="24" t="s">
        <v>304</v>
      </c>
      <c r="M394" s="24" t="str">
        <f>VLOOKUP(G394,'Sheet 1 (2)'!$H$4:$M$536,6,FALSE)</f>
        <v/>
      </c>
      <c r="N394" s="24" t="str">
        <f t="shared" si="42"/>
        <v/>
      </c>
      <c r="O394" s="24">
        <f>VLOOKUP(G394,Hoja1!$C$4:$D$146,2,FALSE)</f>
        <v>0</v>
      </c>
      <c r="P394" s="24" t="s">
        <v>1744</v>
      </c>
      <c r="Q394" s="24" t="s">
        <v>304</v>
      </c>
      <c r="R394" s="24" t="str">
        <f>VLOOKUP(G394,'Sheet 1 (2)'!$H$4:$O$536,8,FALSE)</f>
        <v/>
      </c>
      <c r="S394" s="24" t="str">
        <f t="shared" si="43"/>
        <v/>
      </c>
      <c r="T394" s="24"/>
      <c r="U394" s="24" t="s">
        <v>304</v>
      </c>
      <c r="V394" s="24" t="str">
        <f>VLOOKUP(G394,'Sheet 1 (2)'!$H$4:$Q$536,10,FALSE)</f>
        <v/>
      </c>
      <c r="W394" s="24" t="str">
        <f t="shared" si="39"/>
        <v/>
      </c>
      <c r="X394" s="24" t="s">
        <v>2106</v>
      </c>
      <c r="Y394" s="24" t="s">
        <v>304</v>
      </c>
      <c r="Z394" s="24" t="str">
        <f>VLOOKUP(G394,'Sheet 1 (2)'!$H$4:$S$536,12,FALSE)</f>
        <v/>
      </c>
      <c r="AA394" s="24" t="str">
        <f t="shared" si="38"/>
        <v/>
      </c>
      <c r="AB394" s="24" t="s">
        <v>304</v>
      </c>
      <c r="AC394" s="24" t="str">
        <f>VLOOKUP(G394,'Sheet 1 (2)'!$H$4:$AF$536,25,FALSE)</f>
        <v/>
      </c>
      <c r="AD394" s="24" t="s">
        <v>364</v>
      </c>
      <c r="AE394" s="24" t="str">
        <f t="shared" si="44"/>
        <v/>
      </c>
      <c r="AF394" s="24" t="s">
        <v>301</v>
      </c>
      <c r="AG394" s="24" t="str">
        <f>VLOOKUP(G394,'Sheet 1 (2)'!$H$4:$AG$536,26,FALSE)</f>
        <v/>
      </c>
      <c r="AH394" s="26" t="s">
        <v>301</v>
      </c>
      <c r="AI394" s="24" t="s">
        <v>1747</v>
      </c>
      <c r="AJ394" s="24" t="str">
        <f>VLOOKUP(G394,'Sheet 1 (2)'!$H$4:$AH$536,27,FALSE)</f>
        <v/>
      </c>
      <c r="AK394" s="24" t="str">
        <f t="shared" si="41"/>
        <v>Espera de la lista de establecimientos de salud con población asignada. // **O lo que se podría hacer es programar  para los ESS que brindaron el subproducto el periodo pasado.</v>
      </c>
      <c r="AL394" s="27">
        <v>1</v>
      </c>
      <c r="AM394" s="27">
        <f t="shared" si="40"/>
        <v>0</v>
      </c>
    </row>
    <row r="395" spans="1:39" ht="15.75" customHeight="1">
      <c r="A395" s="24" t="s">
        <v>1738</v>
      </c>
      <c r="B395" s="24" t="s">
        <v>128</v>
      </c>
      <c r="C395" s="24" t="s">
        <v>1752</v>
      </c>
      <c r="D395" s="24" t="s">
        <v>145</v>
      </c>
      <c r="E395" s="24" t="s">
        <v>1753</v>
      </c>
      <c r="F395" s="24" t="s">
        <v>146</v>
      </c>
      <c r="G395" s="24" t="s">
        <v>2108</v>
      </c>
      <c r="H395" s="24" t="s">
        <v>2109</v>
      </c>
      <c r="I395" s="24" t="s">
        <v>329</v>
      </c>
      <c r="J395" s="24" t="s">
        <v>1756</v>
      </c>
      <c r="K395" s="24" t="s">
        <v>2110</v>
      </c>
      <c r="L395" s="24" t="s">
        <v>304</v>
      </c>
      <c r="M395" s="24" t="str">
        <f>VLOOKUP(G395,'Sheet 1 (2)'!$H$4:$M$536,6,FALSE)</f>
        <v/>
      </c>
      <c r="N395" s="24" t="str">
        <f t="shared" si="42"/>
        <v/>
      </c>
      <c r="O395" s="24">
        <f>VLOOKUP(G395,Hoja1!$C$4:$D$146,2,FALSE)</f>
        <v>0</v>
      </c>
      <c r="P395" s="24" t="s">
        <v>1744</v>
      </c>
      <c r="Q395" s="24" t="s">
        <v>304</v>
      </c>
      <c r="R395" s="24" t="str">
        <f>VLOOKUP(G395,'Sheet 1 (2)'!$H$4:$O$536,8,FALSE)</f>
        <v/>
      </c>
      <c r="S395" s="24" t="str">
        <f t="shared" si="43"/>
        <v/>
      </c>
      <c r="T395" s="24"/>
      <c r="U395" s="24" t="s">
        <v>304</v>
      </c>
      <c r="V395" s="24" t="str">
        <f>VLOOKUP(G395,'Sheet 1 (2)'!$H$4:$Q$536,10,FALSE)</f>
        <v/>
      </c>
      <c r="W395" s="24" t="str">
        <f t="shared" si="39"/>
        <v/>
      </c>
      <c r="X395" s="24" t="s">
        <v>2111</v>
      </c>
      <c r="Y395" s="24" t="s">
        <v>304</v>
      </c>
      <c r="Z395" s="24" t="str">
        <f>VLOOKUP(G395,'Sheet 1 (2)'!$H$4:$S$536,12,FALSE)</f>
        <v/>
      </c>
      <c r="AA395" s="24" t="str">
        <f t="shared" si="38"/>
        <v/>
      </c>
      <c r="AB395" s="24" t="s">
        <v>304</v>
      </c>
      <c r="AC395" s="24" t="str">
        <f>VLOOKUP(G395,'Sheet 1 (2)'!$H$4:$AF$536,25,FALSE)</f>
        <v/>
      </c>
      <c r="AD395" s="24" t="s">
        <v>364</v>
      </c>
      <c r="AE395" s="24" t="str">
        <f t="shared" si="44"/>
        <v/>
      </c>
      <c r="AF395" s="24" t="s">
        <v>301</v>
      </c>
      <c r="AG395" s="24" t="str">
        <f>VLOOKUP(G395,'Sheet 1 (2)'!$H$4:$AG$536,26,FALSE)</f>
        <v/>
      </c>
      <c r="AH395" s="26" t="s">
        <v>301</v>
      </c>
      <c r="AI395" s="24" t="s">
        <v>1747</v>
      </c>
      <c r="AJ395" s="24" t="str">
        <f>VLOOKUP(G395,'Sheet 1 (2)'!$H$4:$AH$536,27,FALSE)</f>
        <v/>
      </c>
      <c r="AK395" s="24" t="str">
        <f t="shared" si="41"/>
        <v>Espera de la lista de establecimientos de salud con población asignada. // **O lo que se podría hacer es programar  para los ESS que brindaron el subproducto el periodo pasado.</v>
      </c>
      <c r="AL395" s="27">
        <v>1</v>
      </c>
      <c r="AM395" s="27">
        <f t="shared" si="40"/>
        <v>0</v>
      </c>
    </row>
    <row r="396" spans="1:39" ht="15.75" customHeight="1">
      <c r="A396" s="24" t="s">
        <v>1738</v>
      </c>
      <c r="B396" s="24" t="s">
        <v>128</v>
      </c>
      <c r="C396" s="24" t="s">
        <v>1752</v>
      </c>
      <c r="D396" s="24" t="s">
        <v>145</v>
      </c>
      <c r="E396" s="24" t="s">
        <v>1753</v>
      </c>
      <c r="F396" s="24" t="s">
        <v>146</v>
      </c>
      <c r="G396" s="24" t="s">
        <v>2112</v>
      </c>
      <c r="H396" s="24" t="s">
        <v>2113</v>
      </c>
      <c r="I396" s="24" t="s">
        <v>329</v>
      </c>
      <c r="J396" s="24" t="s">
        <v>1756</v>
      </c>
      <c r="K396" s="24" t="s">
        <v>2114</v>
      </c>
      <c r="L396" s="24" t="s">
        <v>304</v>
      </c>
      <c r="M396" s="24" t="str">
        <f>VLOOKUP(G396,'Sheet 1 (2)'!$H$4:$M$536,6,FALSE)</f>
        <v/>
      </c>
      <c r="N396" s="24" t="str">
        <f t="shared" si="42"/>
        <v/>
      </c>
      <c r="O396" s="24">
        <f>VLOOKUP(G396,Hoja1!$C$4:$D$146,2,FALSE)</f>
        <v>0</v>
      </c>
      <c r="P396" s="24" t="s">
        <v>1744</v>
      </c>
      <c r="Q396" s="24" t="s">
        <v>304</v>
      </c>
      <c r="R396" s="24" t="str">
        <f>VLOOKUP(G396,'Sheet 1 (2)'!$H$4:$O$536,8,FALSE)</f>
        <v/>
      </c>
      <c r="S396" s="24" t="str">
        <f t="shared" si="43"/>
        <v/>
      </c>
      <c r="T396" s="24"/>
      <c r="U396" s="24" t="s">
        <v>304</v>
      </c>
      <c r="V396" s="24" t="str">
        <f>VLOOKUP(G396,'Sheet 1 (2)'!$H$4:$Q$536,10,FALSE)</f>
        <v/>
      </c>
      <c r="W396" s="24" t="str">
        <f t="shared" si="39"/>
        <v/>
      </c>
      <c r="X396" s="24" t="s">
        <v>2115</v>
      </c>
      <c r="Y396" s="24" t="s">
        <v>304</v>
      </c>
      <c r="Z396" s="24" t="str">
        <f>VLOOKUP(G396,'Sheet 1 (2)'!$H$4:$S$536,12,FALSE)</f>
        <v/>
      </c>
      <c r="AA396" s="24" t="str">
        <f t="shared" si="38"/>
        <v/>
      </c>
      <c r="AB396" s="24" t="s">
        <v>304</v>
      </c>
      <c r="AC396" s="24" t="str">
        <f>VLOOKUP(G396,'Sheet 1 (2)'!$H$4:$AF$536,25,FALSE)</f>
        <v/>
      </c>
      <c r="AD396" s="24" t="s">
        <v>364</v>
      </c>
      <c r="AE396" s="24" t="str">
        <f t="shared" si="44"/>
        <v/>
      </c>
      <c r="AF396" s="24" t="s">
        <v>301</v>
      </c>
      <c r="AG396" s="24" t="str">
        <f>VLOOKUP(G396,'Sheet 1 (2)'!$H$4:$AG$536,26,FALSE)</f>
        <v/>
      </c>
      <c r="AH396" s="26" t="s">
        <v>301</v>
      </c>
      <c r="AI396" s="24" t="s">
        <v>1747</v>
      </c>
      <c r="AJ396" s="24" t="str">
        <f>VLOOKUP(G396,'Sheet 1 (2)'!$H$4:$AH$536,27,FALSE)</f>
        <v/>
      </c>
      <c r="AK396" s="24" t="str">
        <f t="shared" si="41"/>
        <v>Espera de la lista de establecimientos de salud con población asignada. // **O lo que se podría hacer es programar  para los ESS que brindaron el subproducto el periodo pasado.</v>
      </c>
      <c r="AL396" s="27">
        <v>1</v>
      </c>
      <c r="AM396" s="27">
        <f t="shared" si="40"/>
        <v>0</v>
      </c>
    </row>
    <row r="397" spans="1:39" ht="15.75" customHeight="1">
      <c r="A397" s="24" t="s">
        <v>1738</v>
      </c>
      <c r="B397" s="24" t="s">
        <v>128</v>
      </c>
      <c r="C397" s="24" t="s">
        <v>1752</v>
      </c>
      <c r="D397" s="24" t="s">
        <v>145</v>
      </c>
      <c r="E397" s="24" t="s">
        <v>1753</v>
      </c>
      <c r="F397" s="24" t="s">
        <v>146</v>
      </c>
      <c r="G397" s="24" t="s">
        <v>2116</v>
      </c>
      <c r="H397" s="24" t="s">
        <v>2117</v>
      </c>
      <c r="I397" s="24" t="s">
        <v>329</v>
      </c>
      <c r="J397" s="24" t="s">
        <v>1756</v>
      </c>
      <c r="K397" s="24" t="s">
        <v>2118</v>
      </c>
      <c r="L397" s="24" t="s">
        <v>304</v>
      </c>
      <c r="M397" s="24" t="str">
        <f>VLOOKUP(G397,'Sheet 1 (2)'!$H$4:$M$536,6,FALSE)</f>
        <v/>
      </c>
      <c r="N397" s="24" t="str">
        <f t="shared" si="42"/>
        <v/>
      </c>
      <c r="O397" s="24">
        <f>VLOOKUP(G397,Hoja1!$C$4:$D$146,2,FALSE)</f>
        <v>0</v>
      </c>
      <c r="P397" s="24" t="s">
        <v>1744</v>
      </c>
      <c r="Q397" s="24" t="s">
        <v>304</v>
      </c>
      <c r="R397" s="24" t="str">
        <f>VLOOKUP(G397,'Sheet 1 (2)'!$H$4:$O$536,8,FALSE)</f>
        <v/>
      </c>
      <c r="S397" s="24" t="str">
        <f t="shared" si="43"/>
        <v/>
      </c>
      <c r="T397" s="24"/>
      <c r="U397" s="24" t="s">
        <v>304</v>
      </c>
      <c r="V397" s="24" t="str">
        <f>VLOOKUP(G397,'Sheet 1 (2)'!$H$4:$Q$536,10,FALSE)</f>
        <v/>
      </c>
      <c r="W397" s="24" t="str">
        <f t="shared" si="39"/>
        <v/>
      </c>
      <c r="X397" s="24" t="s">
        <v>2119</v>
      </c>
      <c r="Y397" s="24" t="s">
        <v>304</v>
      </c>
      <c r="Z397" s="24" t="str">
        <f>VLOOKUP(G397,'Sheet 1 (2)'!$H$4:$S$536,12,FALSE)</f>
        <v/>
      </c>
      <c r="AA397" s="24" t="str">
        <f t="shared" si="38"/>
        <v/>
      </c>
      <c r="AB397" s="24" t="s">
        <v>304</v>
      </c>
      <c r="AC397" s="24" t="str">
        <f>VLOOKUP(G397,'Sheet 1 (2)'!$H$4:$AF$536,25,FALSE)</f>
        <v/>
      </c>
      <c r="AD397" s="24" t="s">
        <v>364</v>
      </c>
      <c r="AE397" s="24" t="str">
        <f t="shared" si="44"/>
        <v/>
      </c>
      <c r="AF397" s="24" t="s">
        <v>301</v>
      </c>
      <c r="AG397" s="24" t="str">
        <f>VLOOKUP(G397,'Sheet 1 (2)'!$H$4:$AG$536,26,FALSE)</f>
        <v/>
      </c>
      <c r="AH397" s="26" t="s">
        <v>301</v>
      </c>
      <c r="AI397" s="24" t="s">
        <v>1747</v>
      </c>
      <c r="AJ397" s="24" t="str">
        <f>VLOOKUP(G397,'Sheet 1 (2)'!$H$4:$AH$536,27,FALSE)</f>
        <v/>
      </c>
      <c r="AK397" s="24" t="str">
        <f t="shared" si="41"/>
        <v>Espera de la lista de establecimientos de salud con población asignada. // **O lo que se podría hacer es programar  para los ESS que brindaron el subproducto el periodo pasado.</v>
      </c>
      <c r="AL397" s="27">
        <v>1</v>
      </c>
      <c r="AM397" s="27">
        <f t="shared" si="40"/>
        <v>0</v>
      </c>
    </row>
    <row r="398" spans="1:39" ht="15.75" customHeight="1">
      <c r="A398" s="24" t="s">
        <v>1738</v>
      </c>
      <c r="B398" s="24" t="s">
        <v>128</v>
      </c>
      <c r="C398" s="24" t="s">
        <v>1752</v>
      </c>
      <c r="D398" s="24" t="s">
        <v>145</v>
      </c>
      <c r="E398" s="24" t="s">
        <v>1753</v>
      </c>
      <c r="F398" s="24" t="s">
        <v>146</v>
      </c>
      <c r="G398" s="24" t="s">
        <v>2120</v>
      </c>
      <c r="H398" s="24" t="s">
        <v>2121</v>
      </c>
      <c r="I398" s="24" t="s">
        <v>329</v>
      </c>
      <c r="J398" s="24" t="s">
        <v>1756</v>
      </c>
      <c r="K398" s="24" t="s">
        <v>2122</v>
      </c>
      <c r="L398" s="24" t="s">
        <v>304</v>
      </c>
      <c r="M398" s="24" t="str">
        <f>VLOOKUP(G398,'Sheet 1 (2)'!$H$4:$M$536,6,FALSE)</f>
        <v/>
      </c>
      <c r="N398" s="24" t="str">
        <f t="shared" si="42"/>
        <v/>
      </c>
      <c r="O398" s="24">
        <f>VLOOKUP(G398,Hoja1!$C$4:$D$146,2,FALSE)</f>
        <v>0</v>
      </c>
      <c r="P398" s="24" t="s">
        <v>1744</v>
      </c>
      <c r="Q398" s="24" t="s">
        <v>304</v>
      </c>
      <c r="R398" s="24" t="str">
        <f>VLOOKUP(G398,'Sheet 1 (2)'!$H$4:$O$536,8,FALSE)</f>
        <v/>
      </c>
      <c r="S398" s="24" t="str">
        <f t="shared" si="43"/>
        <v/>
      </c>
      <c r="T398" s="24"/>
      <c r="U398" s="24" t="s">
        <v>304</v>
      </c>
      <c r="V398" s="24" t="str">
        <f>VLOOKUP(G398,'Sheet 1 (2)'!$H$4:$Q$536,10,FALSE)</f>
        <v/>
      </c>
      <c r="W398" s="24" t="str">
        <f t="shared" si="39"/>
        <v/>
      </c>
      <c r="X398" s="24" t="s">
        <v>2123</v>
      </c>
      <c r="Y398" s="24" t="s">
        <v>304</v>
      </c>
      <c r="Z398" s="24" t="str">
        <f>VLOOKUP(G398,'Sheet 1 (2)'!$H$4:$S$536,12,FALSE)</f>
        <v/>
      </c>
      <c r="AA398" s="24" t="str">
        <f t="shared" si="38"/>
        <v/>
      </c>
      <c r="AB398" s="24" t="s">
        <v>304</v>
      </c>
      <c r="AC398" s="24" t="str">
        <f>VLOOKUP(G398,'Sheet 1 (2)'!$H$4:$AF$536,25,FALSE)</f>
        <v/>
      </c>
      <c r="AD398" s="24" t="s">
        <v>364</v>
      </c>
      <c r="AE398" s="24" t="str">
        <f t="shared" si="44"/>
        <v/>
      </c>
      <c r="AF398" s="24" t="s">
        <v>301</v>
      </c>
      <c r="AG398" s="24" t="str">
        <f>VLOOKUP(G398,'Sheet 1 (2)'!$H$4:$AG$536,26,FALSE)</f>
        <v/>
      </c>
      <c r="AH398" s="26" t="s">
        <v>301</v>
      </c>
      <c r="AI398" s="24" t="s">
        <v>1747</v>
      </c>
      <c r="AJ398" s="24" t="str">
        <f>VLOOKUP(G398,'Sheet 1 (2)'!$H$4:$AH$536,27,FALSE)</f>
        <v/>
      </c>
      <c r="AK398" s="24" t="str">
        <f t="shared" si="41"/>
        <v>Espera de la lista de establecimientos de salud con población asignada. // **O lo que se podría hacer es programar  para los ESS que brindaron el subproducto el periodo pasado.</v>
      </c>
      <c r="AL398" s="27">
        <v>1</v>
      </c>
      <c r="AM398" s="27">
        <f t="shared" si="40"/>
        <v>0</v>
      </c>
    </row>
    <row r="399" spans="1:39" ht="15.75" customHeight="1">
      <c r="A399" s="24" t="s">
        <v>1738</v>
      </c>
      <c r="B399" s="24" t="s">
        <v>128</v>
      </c>
      <c r="C399" s="24" t="s">
        <v>1752</v>
      </c>
      <c r="D399" s="24" t="s">
        <v>145</v>
      </c>
      <c r="E399" s="24" t="s">
        <v>1753</v>
      </c>
      <c r="F399" s="24" t="s">
        <v>146</v>
      </c>
      <c r="G399" s="24" t="s">
        <v>2124</v>
      </c>
      <c r="H399" s="24" t="s">
        <v>2125</v>
      </c>
      <c r="I399" s="24" t="s">
        <v>329</v>
      </c>
      <c r="J399" s="24" t="s">
        <v>1756</v>
      </c>
      <c r="K399" s="24" t="s">
        <v>2126</v>
      </c>
      <c r="L399" s="24" t="s">
        <v>304</v>
      </c>
      <c r="M399" s="24" t="str">
        <f>VLOOKUP(G399,'Sheet 1 (2)'!$H$4:$M$536,6,FALSE)</f>
        <v/>
      </c>
      <c r="N399" s="24" t="str">
        <f t="shared" si="42"/>
        <v/>
      </c>
      <c r="O399" s="24">
        <f>VLOOKUP(G399,Hoja1!$C$4:$D$146,2,FALSE)</f>
        <v>0</v>
      </c>
      <c r="P399" s="24" t="s">
        <v>1744</v>
      </c>
      <c r="Q399" s="24" t="s">
        <v>304</v>
      </c>
      <c r="R399" s="24" t="str">
        <f>VLOOKUP(G399,'Sheet 1 (2)'!$H$4:$O$536,8,FALSE)</f>
        <v/>
      </c>
      <c r="S399" s="24" t="str">
        <f t="shared" si="43"/>
        <v/>
      </c>
      <c r="T399" s="24"/>
      <c r="U399" s="24" t="s">
        <v>304</v>
      </c>
      <c r="V399" s="24" t="str">
        <f>VLOOKUP(G399,'Sheet 1 (2)'!$H$4:$Q$536,10,FALSE)</f>
        <v/>
      </c>
      <c r="W399" s="24" t="str">
        <f t="shared" si="39"/>
        <v/>
      </c>
      <c r="X399" s="24" t="s">
        <v>2127</v>
      </c>
      <c r="Y399" s="24" t="s">
        <v>304</v>
      </c>
      <c r="Z399" s="24" t="str">
        <f>VLOOKUP(G399,'Sheet 1 (2)'!$H$4:$S$536,12,FALSE)</f>
        <v/>
      </c>
      <c r="AA399" s="24" t="str">
        <f t="shared" si="38"/>
        <v/>
      </c>
      <c r="AB399" s="24" t="s">
        <v>304</v>
      </c>
      <c r="AC399" s="24" t="str">
        <f>VLOOKUP(G399,'Sheet 1 (2)'!$H$4:$AF$536,25,FALSE)</f>
        <v/>
      </c>
      <c r="AD399" s="24" t="s">
        <v>364</v>
      </c>
      <c r="AE399" s="24" t="str">
        <f t="shared" si="44"/>
        <v/>
      </c>
      <c r="AF399" s="24" t="s">
        <v>301</v>
      </c>
      <c r="AG399" s="24" t="str">
        <f>VLOOKUP(G399,'Sheet 1 (2)'!$H$4:$AG$536,26,FALSE)</f>
        <v/>
      </c>
      <c r="AH399" s="26" t="s">
        <v>301</v>
      </c>
      <c r="AI399" s="24" t="s">
        <v>1747</v>
      </c>
      <c r="AJ399" s="24" t="str">
        <f>VLOOKUP(G399,'Sheet 1 (2)'!$H$4:$AH$536,27,FALSE)</f>
        <v/>
      </c>
      <c r="AK399" s="24" t="str">
        <f t="shared" si="41"/>
        <v>Espera de la lista de establecimientos de salud con población asignada. // **O lo que se podría hacer es programar  para los ESS que brindaron el subproducto el periodo pasado.</v>
      </c>
      <c r="AL399" s="27">
        <v>1</v>
      </c>
      <c r="AM399" s="27">
        <f t="shared" si="40"/>
        <v>0</v>
      </c>
    </row>
    <row r="400" spans="1:39" ht="15.75" customHeight="1">
      <c r="A400" s="24" t="s">
        <v>1738</v>
      </c>
      <c r="B400" s="24" t="s">
        <v>128</v>
      </c>
      <c r="C400" s="24" t="s">
        <v>1764</v>
      </c>
      <c r="D400" s="24" t="s">
        <v>147</v>
      </c>
      <c r="E400" s="24" t="s">
        <v>1765</v>
      </c>
      <c r="F400" s="24" t="s">
        <v>148</v>
      </c>
      <c r="G400" s="24" t="s">
        <v>2128</v>
      </c>
      <c r="H400" s="24" t="s">
        <v>2129</v>
      </c>
      <c r="I400" s="24" t="s">
        <v>329</v>
      </c>
      <c r="J400" s="24" t="s">
        <v>1756</v>
      </c>
      <c r="K400" s="24" t="s">
        <v>2130</v>
      </c>
      <c r="L400" s="24" t="s">
        <v>304</v>
      </c>
      <c r="M400" s="24" t="str">
        <f>VLOOKUP(G400,'Sheet 1 (2)'!$H$4:$M$536,6,FALSE)</f>
        <v/>
      </c>
      <c r="N400" s="24" t="str">
        <f t="shared" si="42"/>
        <v/>
      </c>
      <c r="O400" s="24">
        <f>VLOOKUP(G400,Hoja1!$C$4:$D$146,2,FALSE)</f>
        <v>0</v>
      </c>
      <c r="P400" s="24" t="s">
        <v>1744</v>
      </c>
      <c r="Q400" s="24" t="s">
        <v>304</v>
      </c>
      <c r="R400" s="24" t="str">
        <f>VLOOKUP(G400,'Sheet 1 (2)'!$H$4:$O$536,8,FALSE)</f>
        <v/>
      </c>
      <c r="S400" s="24" t="str">
        <f t="shared" si="43"/>
        <v/>
      </c>
      <c r="T400" s="24"/>
      <c r="U400" s="24" t="s">
        <v>304</v>
      </c>
      <c r="V400" s="24" t="str">
        <f>VLOOKUP(G400,'Sheet 1 (2)'!$H$4:$Q$536,10,FALSE)</f>
        <v/>
      </c>
      <c r="W400" s="24" t="str">
        <f t="shared" si="39"/>
        <v/>
      </c>
      <c r="X400" s="24" t="s">
        <v>2131</v>
      </c>
      <c r="Y400" s="24" t="s">
        <v>304</v>
      </c>
      <c r="Z400" s="24" t="str">
        <f>VLOOKUP(G400,'Sheet 1 (2)'!$H$4:$S$536,12,FALSE)</f>
        <v/>
      </c>
      <c r="AA400" s="24" t="str">
        <f t="shared" si="38"/>
        <v/>
      </c>
      <c r="AB400" s="24" t="s">
        <v>304</v>
      </c>
      <c r="AC400" s="24" t="str">
        <f>VLOOKUP(G400,'Sheet 1 (2)'!$H$4:$AF$536,25,FALSE)</f>
        <v/>
      </c>
      <c r="AD400" s="24" t="s">
        <v>797</v>
      </c>
      <c r="AE400" s="24" t="str">
        <f t="shared" si="44"/>
        <v/>
      </c>
      <c r="AF400" s="24" t="s">
        <v>301</v>
      </c>
      <c r="AG400" s="24" t="str">
        <f>VLOOKUP(G400,'Sheet 1 (2)'!$H$4:$AG$536,26,FALSE)</f>
        <v/>
      </c>
      <c r="AH400" s="26" t="s">
        <v>301</v>
      </c>
      <c r="AI400" s="24" t="s">
        <v>1747</v>
      </c>
      <c r="AJ400" s="24" t="str">
        <f>VLOOKUP(G400,'Sheet 1 (2)'!$H$4:$AH$536,27,FALSE)</f>
        <v/>
      </c>
      <c r="AK400" s="24" t="str">
        <f t="shared" si="41"/>
        <v>Espera de la lista de establecimientos de salud con población asignada. // **O lo que se podría hacer es programar  para los ESS que brindaron el subproducto el periodo pasado.</v>
      </c>
      <c r="AL400" s="27">
        <v>1</v>
      </c>
      <c r="AM400" s="27">
        <f t="shared" si="40"/>
        <v>0</v>
      </c>
    </row>
    <row r="401" spans="1:39" ht="15.75" customHeight="1">
      <c r="A401" s="24" t="s">
        <v>1738</v>
      </c>
      <c r="B401" s="24" t="s">
        <v>128</v>
      </c>
      <c r="C401" s="24" t="s">
        <v>1764</v>
      </c>
      <c r="D401" s="24" t="s">
        <v>147</v>
      </c>
      <c r="E401" s="24" t="s">
        <v>1765</v>
      </c>
      <c r="F401" s="24" t="s">
        <v>148</v>
      </c>
      <c r="G401" s="24" t="s">
        <v>2132</v>
      </c>
      <c r="H401" s="24" t="s">
        <v>2133</v>
      </c>
      <c r="I401" s="24" t="s">
        <v>329</v>
      </c>
      <c r="J401" s="24" t="s">
        <v>1756</v>
      </c>
      <c r="K401" s="24" t="s">
        <v>2134</v>
      </c>
      <c r="L401" s="24" t="s">
        <v>304</v>
      </c>
      <c r="M401" s="24" t="str">
        <f>VLOOKUP(G401,'Sheet 1 (2)'!$H$4:$M$536,6,FALSE)</f>
        <v/>
      </c>
      <c r="N401" s="24" t="str">
        <f t="shared" si="42"/>
        <v/>
      </c>
      <c r="O401" s="24">
        <f>VLOOKUP(G401,Hoja1!$C$4:$D$146,2,FALSE)</f>
        <v>0</v>
      </c>
      <c r="P401" s="24" t="s">
        <v>1744</v>
      </c>
      <c r="Q401" s="24" t="s">
        <v>304</v>
      </c>
      <c r="R401" s="24" t="str">
        <f>VLOOKUP(G401,'Sheet 1 (2)'!$H$4:$O$536,8,FALSE)</f>
        <v/>
      </c>
      <c r="S401" s="24" t="str">
        <f t="shared" si="43"/>
        <v/>
      </c>
      <c r="T401" s="24"/>
      <c r="U401" s="24" t="s">
        <v>304</v>
      </c>
      <c r="V401" s="24" t="str">
        <f>VLOOKUP(G401,'Sheet 1 (2)'!$H$4:$Q$536,10,FALSE)</f>
        <v/>
      </c>
      <c r="W401" s="24" t="str">
        <f t="shared" si="39"/>
        <v/>
      </c>
      <c r="X401" s="24" t="s">
        <v>2135</v>
      </c>
      <c r="Y401" s="24" t="s">
        <v>304</v>
      </c>
      <c r="Z401" s="24" t="str">
        <f>VLOOKUP(G401,'Sheet 1 (2)'!$H$4:$S$536,12,FALSE)</f>
        <v/>
      </c>
      <c r="AA401" s="24" t="str">
        <f t="shared" si="38"/>
        <v/>
      </c>
      <c r="AB401" s="24" t="s">
        <v>304</v>
      </c>
      <c r="AC401" s="24" t="str">
        <f>VLOOKUP(G401,'Sheet 1 (2)'!$H$4:$AF$536,25,FALSE)</f>
        <v/>
      </c>
      <c r="AD401" s="24" t="s">
        <v>797</v>
      </c>
      <c r="AE401" s="24" t="str">
        <f t="shared" si="44"/>
        <v/>
      </c>
      <c r="AF401" s="24" t="s">
        <v>301</v>
      </c>
      <c r="AG401" s="24" t="str">
        <f>VLOOKUP(G401,'Sheet 1 (2)'!$H$4:$AG$536,26,FALSE)</f>
        <v/>
      </c>
      <c r="AH401" s="26" t="s">
        <v>301</v>
      </c>
      <c r="AI401" s="24" t="s">
        <v>1747</v>
      </c>
      <c r="AJ401" s="24" t="str">
        <f>VLOOKUP(G401,'Sheet 1 (2)'!$H$4:$AH$536,27,FALSE)</f>
        <v/>
      </c>
      <c r="AK401" s="24" t="str">
        <f t="shared" si="41"/>
        <v>Espera de la lista de establecimientos de salud con población asignada. // **O lo que se podría hacer es programar  para los ESS que brindaron el subproducto el periodo pasado.</v>
      </c>
      <c r="AL401" s="27">
        <v>1</v>
      </c>
      <c r="AM401" s="27">
        <f t="shared" si="40"/>
        <v>0</v>
      </c>
    </row>
    <row r="402" spans="1:39" ht="15.75" customHeight="1">
      <c r="A402" s="24" t="s">
        <v>1738</v>
      </c>
      <c r="B402" s="24" t="s">
        <v>128</v>
      </c>
      <c r="C402" s="24" t="s">
        <v>1764</v>
      </c>
      <c r="D402" s="24" t="s">
        <v>147</v>
      </c>
      <c r="E402" s="24" t="s">
        <v>1765</v>
      </c>
      <c r="F402" s="24" t="s">
        <v>148</v>
      </c>
      <c r="G402" s="24" t="s">
        <v>2136</v>
      </c>
      <c r="H402" s="24" t="s">
        <v>2137</v>
      </c>
      <c r="I402" s="24" t="s">
        <v>329</v>
      </c>
      <c r="J402" s="24" t="s">
        <v>1756</v>
      </c>
      <c r="K402" s="24" t="s">
        <v>2138</v>
      </c>
      <c r="L402" s="24" t="s">
        <v>304</v>
      </c>
      <c r="M402" s="24" t="str">
        <f>VLOOKUP(G402,'Sheet 1 (2)'!$H$4:$M$536,6,FALSE)</f>
        <v/>
      </c>
      <c r="N402" s="24" t="str">
        <f t="shared" si="42"/>
        <v/>
      </c>
      <c r="O402" s="24">
        <f>VLOOKUP(G402,Hoja1!$C$4:$D$146,2,FALSE)</f>
        <v>0</v>
      </c>
      <c r="P402" s="24" t="s">
        <v>1744</v>
      </c>
      <c r="Q402" s="24" t="s">
        <v>304</v>
      </c>
      <c r="R402" s="24" t="str">
        <f>VLOOKUP(G402,'Sheet 1 (2)'!$H$4:$O$536,8,FALSE)</f>
        <v/>
      </c>
      <c r="S402" s="24" t="str">
        <f t="shared" si="43"/>
        <v/>
      </c>
      <c r="T402" s="24"/>
      <c r="U402" s="24" t="s">
        <v>304</v>
      </c>
      <c r="V402" s="24" t="str">
        <f>VLOOKUP(G402,'Sheet 1 (2)'!$H$4:$Q$536,10,FALSE)</f>
        <v/>
      </c>
      <c r="W402" s="24" t="str">
        <f t="shared" si="39"/>
        <v/>
      </c>
      <c r="X402" s="24" t="s">
        <v>2139</v>
      </c>
      <c r="Y402" s="24" t="s">
        <v>304</v>
      </c>
      <c r="Z402" s="24" t="str">
        <f>VLOOKUP(G402,'Sheet 1 (2)'!$H$4:$S$536,12,FALSE)</f>
        <v/>
      </c>
      <c r="AA402" s="24" t="str">
        <f t="shared" si="38"/>
        <v/>
      </c>
      <c r="AB402" s="24" t="s">
        <v>304</v>
      </c>
      <c r="AC402" s="24" t="str">
        <f>VLOOKUP(G402,'Sheet 1 (2)'!$H$4:$AF$536,25,FALSE)</f>
        <v/>
      </c>
      <c r="AD402" s="24" t="s">
        <v>797</v>
      </c>
      <c r="AE402" s="24" t="str">
        <f t="shared" si="44"/>
        <v/>
      </c>
      <c r="AF402" s="24" t="s">
        <v>301</v>
      </c>
      <c r="AG402" s="24" t="str">
        <f>VLOOKUP(G402,'Sheet 1 (2)'!$H$4:$AG$536,26,FALSE)</f>
        <v/>
      </c>
      <c r="AH402" s="26" t="s">
        <v>301</v>
      </c>
      <c r="AI402" s="24" t="s">
        <v>1747</v>
      </c>
      <c r="AJ402" s="24" t="str">
        <f>VLOOKUP(G402,'Sheet 1 (2)'!$H$4:$AH$536,27,FALSE)</f>
        <v/>
      </c>
      <c r="AK402" s="24" t="str">
        <f t="shared" si="41"/>
        <v>Espera de la lista de establecimientos de salud con población asignada. // **O lo que se podría hacer es programar  para los ESS que brindaron el subproducto el periodo pasado.</v>
      </c>
      <c r="AL402" s="27">
        <v>1</v>
      </c>
      <c r="AM402" s="27">
        <f t="shared" si="40"/>
        <v>0</v>
      </c>
    </row>
    <row r="403" spans="1:39" ht="15.75" customHeight="1">
      <c r="A403" s="24" t="s">
        <v>1738</v>
      </c>
      <c r="B403" s="24" t="s">
        <v>128</v>
      </c>
      <c r="C403" s="24" t="s">
        <v>1764</v>
      </c>
      <c r="D403" s="24" t="s">
        <v>147</v>
      </c>
      <c r="E403" s="24" t="s">
        <v>1765</v>
      </c>
      <c r="F403" s="24" t="s">
        <v>148</v>
      </c>
      <c r="G403" s="24" t="s">
        <v>2140</v>
      </c>
      <c r="H403" s="24" t="s">
        <v>2141</v>
      </c>
      <c r="I403" s="24" t="s">
        <v>329</v>
      </c>
      <c r="J403" s="24" t="s">
        <v>1756</v>
      </c>
      <c r="K403" s="24" t="s">
        <v>2142</v>
      </c>
      <c r="L403" s="24" t="s">
        <v>304</v>
      </c>
      <c r="M403" s="24" t="str">
        <f>VLOOKUP(G403,'Sheet 1 (2)'!$H$4:$M$536,6,FALSE)</f>
        <v/>
      </c>
      <c r="N403" s="24" t="str">
        <f t="shared" si="42"/>
        <v/>
      </c>
      <c r="O403" s="24">
        <f>VLOOKUP(G403,Hoja1!$C$4:$D$146,2,FALSE)</f>
        <v>0</v>
      </c>
      <c r="P403" s="24" t="s">
        <v>1744</v>
      </c>
      <c r="Q403" s="24" t="s">
        <v>304</v>
      </c>
      <c r="R403" s="24" t="str">
        <f>VLOOKUP(G403,'Sheet 1 (2)'!$H$4:$O$536,8,FALSE)</f>
        <v/>
      </c>
      <c r="S403" s="24" t="str">
        <f t="shared" si="43"/>
        <v/>
      </c>
      <c r="T403" s="24"/>
      <c r="U403" s="24" t="s">
        <v>304</v>
      </c>
      <c r="V403" s="24" t="str">
        <f>VLOOKUP(G403,'Sheet 1 (2)'!$H$4:$Q$536,10,FALSE)</f>
        <v/>
      </c>
      <c r="W403" s="24" t="str">
        <f t="shared" si="39"/>
        <v/>
      </c>
      <c r="X403" s="24" t="s">
        <v>2143</v>
      </c>
      <c r="Y403" s="24" t="s">
        <v>304</v>
      </c>
      <c r="Z403" s="24" t="str">
        <f>VLOOKUP(G403,'Sheet 1 (2)'!$H$4:$S$536,12,FALSE)</f>
        <v/>
      </c>
      <c r="AA403" s="24" t="str">
        <f t="shared" si="38"/>
        <v/>
      </c>
      <c r="AB403" s="24" t="s">
        <v>304</v>
      </c>
      <c r="AC403" s="24" t="str">
        <f>VLOOKUP(G403,'Sheet 1 (2)'!$H$4:$AF$536,25,FALSE)</f>
        <v/>
      </c>
      <c r="AD403" s="24" t="s">
        <v>418</v>
      </c>
      <c r="AE403" s="24" t="str">
        <f t="shared" si="44"/>
        <v/>
      </c>
      <c r="AF403" s="24" t="s">
        <v>301</v>
      </c>
      <c r="AG403" s="24" t="str">
        <f>VLOOKUP(G403,'Sheet 1 (2)'!$H$4:$AG$536,26,FALSE)</f>
        <v/>
      </c>
      <c r="AH403" s="26" t="s">
        <v>301</v>
      </c>
      <c r="AI403" s="24" t="s">
        <v>1747</v>
      </c>
      <c r="AJ403" s="24" t="str">
        <f>VLOOKUP(G403,'Sheet 1 (2)'!$H$4:$AH$536,27,FALSE)</f>
        <v/>
      </c>
      <c r="AK403" s="24" t="str">
        <f t="shared" si="41"/>
        <v>Espera de la lista de establecimientos de salud con población asignada. // **O lo que se podría hacer es programar  para los ESS que brindaron el subproducto el periodo pasado.</v>
      </c>
      <c r="AL403" s="27">
        <v>1</v>
      </c>
      <c r="AM403" s="27">
        <f t="shared" si="40"/>
        <v>0</v>
      </c>
    </row>
    <row r="404" spans="1:39" ht="15.75" customHeight="1">
      <c r="A404" s="24" t="s">
        <v>1738</v>
      </c>
      <c r="B404" s="24" t="s">
        <v>128</v>
      </c>
      <c r="C404" s="24" t="s">
        <v>1764</v>
      </c>
      <c r="D404" s="24" t="s">
        <v>147</v>
      </c>
      <c r="E404" s="24" t="s">
        <v>1765</v>
      </c>
      <c r="F404" s="24" t="s">
        <v>148</v>
      </c>
      <c r="G404" s="24" t="s">
        <v>2144</v>
      </c>
      <c r="H404" s="24" t="s">
        <v>2145</v>
      </c>
      <c r="I404" s="24" t="s">
        <v>329</v>
      </c>
      <c r="J404" s="24" t="s">
        <v>1756</v>
      </c>
      <c r="K404" s="24" t="s">
        <v>2146</v>
      </c>
      <c r="L404" s="24" t="s">
        <v>304</v>
      </c>
      <c r="M404" s="24" t="str">
        <f>VLOOKUP(G404,'Sheet 1 (2)'!$H$4:$M$536,6,FALSE)</f>
        <v/>
      </c>
      <c r="N404" s="24" t="str">
        <f t="shared" si="42"/>
        <v/>
      </c>
      <c r="O404" s="24">
        <f>VLOOKUP(G404,Hoja1!$C$4:$D$146,2,FALSE)</f>
        <v>0</v>
      </c>
      <c r="P404" s="24" t="s">
        <v>1744</v>
      </c>
      <c r="Q404" s="24" t="s">
        <v>304</v>
      </c>
      <c r="R404" s="24" t="str">
        <f>VLOOKUP(G404,'Sheet 1 (2)'!$H$4:$O$536,8,FALSE)</f>
        <v/>
      </c>
      <c r="S404" s="24" t="str">
        <f t="shared" si="43"/>
        <v/>
      </c>
      <c r="T404" s="24"/>
      <c r="U404" s="24" t="s">
        <v>304</v>
      </c>
      <c r="V404" s="24" t="str">
        <f>VLOOKUP(G404,'Sheet 1 (2)'!$H$4:$Q$536,10,FALSE)</f>
        <v/>
      </c>
      <c r="W404" s="24" t="str">
        <f t="shared" si="39"/>
        <v/>
      </c>
      <c r="X404" s="24" t="s">
        <v>2147</v>
      </c>
      <c r="Y404" s="24" t="s">
        <v>304</v>
      </c>
      <c r="Z404" s="24" t="str">
        <f>VLOOKUP(G404,'Sheet 1 (2)'!$H$4:$S$536,12,FALSE)</f>
        <v/>
      </c>
      <c r="AA404" s="24" t="str">
        <f t="shared" si="38"/>
        <v/>
      </c>
      <c r="AB404" s="24" t="s">
        <v>304</v>
      </c>
      <c r="AC404" s="24" t="str">
        <f>VLOOKUP(G404,'Sheet 1 (2)'!$H$4:$AF$536,25,FALSE)</f>
        <v/>
      </c>
      <c r="AD404" s="24" t="s">
        <v>418</v>
      </c>
      <c r="AE404" s="24" t="str">
        <f t="shared" si="44"/>
        <v/>
      </c>
      <c r="AF404" s="24" t="s">
        <v>301</v>
      </c>
      <c r="AG404" s="24" t="str">
        <f>VLOOKUP(G404,'Sheet 1 (2)'!$H$4:$AG$536,26,FALSE)</f>
        <v/>
      </c>
      <c r="AH404" s="26" t="s">
        <v>301</v>
      </c>
      <c r="AI404" s="24" t="s">
        <v>1747</v>
      </c>
      <c r="AJ404" s="24" t="str">
        <f>VLOOKUP(G404,'Sheet 1 (2)'!$H$4:$AH$536,27,FALSE)</f>
        <v/>
      </c>
      <c r="AK404" s="24" t="str">
        <f t="shared" si="41"/>
        <v>Espera de la lista de establecimientos de salud con población asignada. // **O lo que se podría hacer es programar  para los ESS que brindaron el subproducto el periodo pasado.</v>
      </c>
      <c r="AL404" s="27">
        <v>1</v>
      </c>
      <c r="AM404" s="27">
        <f t="shared" si="40"/>
        <v>0</v>
      </c>
    </row>
    <row r="405" spans="1:39" ht="15.75" customHeight="1">
      <c r="A405" s="24" t="s">
        <v>1738</v>
      </c>
      <c r="B405" s="24" t="s">
        <v>128</v>
      </c>
      <c r="C405" s="24" t="s">
        <v>1764</v>
      </c>
      <c r="D405" s="24" t="s">
        <v>147</v>
      </c>
      <c r="E405" s="24" t="s">
        <v>1765</v>
      </c>
      <c r="F405" s="24" t="s">
        <v>148</v>
      </c>
      <c r="G405" s="24" t="s">
        <v>2148</v>
      </c>
      <c r="H405" s="24" t="s">
        <v>2149</v>
      </c>
      <c r="I405" s="24" t="s">
        <v>329</v>
      </c>
      <c r="J405" s="24" t="s">
        <v>1756</v>
      </c>
      <c r="K405" s="24" t="s">
        <v>2150</v>
      </c>
      <c r="L405" s="24" t="s">
        <v>304</v>
      </c>
      <c r="M405" s="24" t="str">
        <f>VLOOKUP(G405,'Sheet 1 (2)'!$H$4:$M$536,6,FALSE)</f>
        <v/>
      </c>
      <c r="N405" s="24" t="str">
        <f t="shared" si="42"/>
        <v/>
      </c>
      <c r="O405" s="24">
        <f>VLOOKUP(G405,Hoja1!$C$4:$D$146,2,FALSE)</f>
        <v>0</v>
      </c>
      <c r="P405" s="24" t="s">
        <v>1744</v>
      </c>
      <c r="Q405" s="24" t="s">
        <v>304</v>
      </c>
      <c r="R405" s="24" t="str">
        <f>VLOOKUP(G405,'Sheet 1 (2)'!$H$4:$O$536,8,FALSE)</f>
        <v/>
      </c>
      <c r="S405" s="24" t="str">
        <f t="shared" si="43"/>
        <v/>
      </c>
      <c r="T405" s="24"/>
      <c r="U405" s="24" t="s">
        <v>304</v>
      </c>
      <c r="V405" s="24" t="str">
        <f>VLOOKUP(G405,'Sheet 1 (2)'!$H$4:$Q$536,10,FALSE)</f>
        <v/>
      </c>
      <c r="W405" s="24" t="str">
        <f t="shared" si="39"/>
        <v/>
      </c>
      <c r="X405" s="24" t="s">
        <v>2151</v>
      </c>
      <c r="Y405" s="24" t="s">
        <v>304</v>
      </c>
      <c r="Z405" s="24" t="str">
        <f>VLOOKUP(G405,'Sheet 1 (2)'!$H$4:$S$536,12,FALSE)</f>
        <v/>
      </c>
      <c r="AA405" s="24" t="str">
        <f t="shared" si="38"/>
        <v/>
      </c>
      <c r="AB405" s="24" t="s">
        <v>304</v>
      </c>
      <c r="AC405" s="24" t="str">
        <f>VLOOKUP(G405,'Sheet 1 (2)'!$H$4:$AF$536,25,FALSE)</f>
        <v/>
      </c>
      <c r="AD405" s="24" t="s">
        <v>418</v>
      </c>
      <c r="AE405" s="24" t="str">
        <f t="shared" si="44"/>
        <v/>
      </c>
      <c r="AF405" s="24" t="s">
        <v>301</v>
      </c>
      <c r="AG405" s="24" t="str">
        <f>VLOOKUP(G405,'Sheet 1 (2)'!$H$4:$AG$536,26,FALSE)</f>
        <v/>
      </c>
      <c r="AH405" s="26" t="s">
        <v>301</v>
      </c>
      <c r="AI405" s="24" t="s">
        <v>1747</v>
      </c>
      <c r="AJ405" s="24" t="str">
        <f>VLOOKUP(G405,'Sheet 1 (2)'!$H$4:$AH$536,27,FALSE)</f>
        <v/>
      </c>
      <c r="AK405" s="24" t="str">
        <f t="shared" si="41"/>
        <v>Espera de la lista de establecimientos de salud con población asignada. // **O lo que se podría hacer es programar  para los ESS que brindaron el subproducto el periodo pasado.</v>
      </c>
      <c r="AL405" s="27">
        <v>1</v>
      </c>
      <c r="AM405" s="27">
        <f t="shared" si="40"/>
        <v>0</v>
      </c>
    </row>
    <row r="406" spans="1:39" ht="15.75" customHeight="1">
      <c r="A406" s="24" t="s">
        <v>1738</v>
      </c>
      <c r="B406" s="24" t="s">
        <v>128</v>
      </c>
      <c r="C406" s="24" t="s">
        <v>1764</v>
      </c>
      <c r="D406" s="24" t="s">
        <v>147</v>
      </c>
      <c r="E406" s="24" t="s">
        <v>1765</v>
      </c>
      <c r="F406" s="24" t="s">
        <v>148</v>
      </c>
      <c r="G406" s="24" t="s">
        <v>2152</v>
      </c>
      <c r="H406" s="24" t="s">
        <v>2153</v>
      </c>
      <c r="I406" s="24" t="s">
        <v>329</v>
      </c>
      <c r="J406" s="24" t="s">
        <v>1756</v>
      </c>
      <c r="K406" s="24" t="s">
        <v>2154</v>
      </c>
      <c r="L406" s="24" t="s">
        <v>304</v>
      </c>
      <c r="M406" s="24" t="str">
        <f>VLOOKUP(G406,'Sheet 1 (2)'!$H$4:$M$536,6,FALSE)</f>
        <v/>
      </c>
      <c r="N406" s="24" t="str">
        <f t="shared" si="42"/>
        <v/>
      </c>
      <c r="O406" s="24">
        <f>VLOOKUP(G406,Hoja1!$C$4:$D$146,2,FALSE)</f>
        <v>0</v>
      </c>
      <c r="P406" s="24" t="s">
        <v>1744</v>
      </c>
      <c r="Q406" s="24" t="s">
        <v>304</v>
      </c>
      <c r="R406" s="24" t="str">
        <f>VLOOKUP(G406,'Sheet 1 (2)'!$H$4:$O$536,8,FALSE)</f>
        <v/>
      </c>
      <c r="S406" s="24" t="str">
        <f t="shared" si="43"/>
        <v/>
      </c>
      <c r="T406" s="24"/>
      <c r="U406" s="24" t="s">
        <v>304</v>
      </c>
      <c r="V406" s="24" t="str">
        <f>VLOOKUP(G406,'Sheet 1 (2)'!$H$4:$Q$536,10,FALSE)</f>
        <v/>
      </c>
      <c r="W406" s="24" t="str">
        <f t="shared" si="39"/>
        <v/>
      </c>
      <c r="X406" s="24" t="s">
        <v>2155</v>
      </c>
      <c r="Y406" s="24" t="s">
        <v>304</v>
      </c>
      <c r="Z406" s="24" t="str">
        <f>VLOOKUP(G406,'Sheet 1 (2)'!$H$4:$S$536,12,FALSE)</f>
        <v/>
      </c>
      <c r="AA406" s="24" t="str">
        <f t="shared" si="38"/>
        <v/>
      </c>
      <c r="AB406" s="24" t="s">
        <v>304</v>
      </c>
      <c r="AC406" s="24" t="str">
        <f>VLOOKUP(G406,'Sheet 1 (2)'!$H$4:$AF$536,25,FALSE)</f>
        <v/>
      </c>
      <c r="AD406" s="24" t="s">
        <v>632</v>
      </c>
      <c r="AE406" s="24" t="str">
        <f t="shared" si="44"/>
        <v/>
      </c>
      <c r="AF406" s="24" t="s">
        <v>301</v>
      </c>
      <c r="AG406" s="24" t="str">
        <f>VLOOKUP(G406,'Sheet 1 (2)'!$H$4:$AG$536,26,FALSE)</f>
        <v/>
      </c>
      <c r="AH406" s="26" t="s">
        <v>301</v>
      </c>
      <c r="AI406" s="24" t="s">
        <v>1747</v>
      </c>
      <c r="AJ406" s="24" t="str">
        <f>VLOOKUP(G406,'Sheet 1 (2)'!$H$4:$AH$536,27,FALSE)</f>
        <v/>
      </c>
      <c r="AK406" s="24" t="str">
        <f t="shared" si="41"/>
        <v>Espera de la lista de establecimientos de salud con población asignada. // **O lo que se podría hacer es programar  para los ESS que brindaron el subproducto el periodo pasado.</v>
      </c>
      <c r="AL406" s="27">
        <v>1</v>
      </c>
      <c r="AM406" s="27">
        <f t="shared" si="40"/>
        <v>0</v>
      </c>
    </row>
    <row r="407" spans="1:39" ht="15.75" customHeight="1">
      <c r="A407" s="24" t="s">
        <v>1738</v>
      </c>
      <c r="B407" s="24" t="s">
        <v>128</v>
      </c>
      <c r="C407" s="24" t="s">
        <v>1764</v>
      </c>
      <c r="D407" s="24" t="s">
        <v>147</v>
      </c>
      <c r="E407" s="24" t="s">
        <v>1765</v>
      </c>
      <c r="F407" s="24" t="s">
        <v>148</v>
      </c>
      <c r="G407" s="24" t="s">
        <v>2156</v>
      </c>
      <c r="H407" s="24" t="s">
        <v>2157</v>
      </c>
      <c r="I407" s="24" t="s">
        <v>329</v>
      </c>
      <c r="J407" s="24" t="s">
        <v>1756</v>
      </c>
      <c r="K407" s="24" t="s">
        <v>2158</v>
      </c>
      <c r="L407" s="24" t="s">
        <v>304</v>
      </c>
      <c r="M407" s="24" t="str">
        <f>VLOOKUP(G407,'Sheet 1 (2)'!$H$4:$M$536,6,FALSE)</f>
        <v/>
      </c>
      <c r="N407" s="24" t="str">
        <f t="shared" si="42"/>
        <v/>
      </c>
      <c r="O407" s="24">
        <f>VLOOKUP(G407,Hoja1!$C$4:$D$146,2,FALSE)</f>
        <v>0</v>
      </c>
      <c r="P407" s="24" t="s">
        <v>1744</v>
      </c>
      <c r="Q407" s="24" t="s">
        <v>304</v>
      </c>
      <c r="R407" s="24" t="str">
        <f>VLOOKUP(G407,'Sheet 1 (2)'!$H$4:$O$536,8,FALSE)</f>
        <v/>
      </c>
      <c r="S407" s="24" t="str">
        <f t="shared" si="43"/>
        <v/>
      </c>
      <c r="T407" s="24"/>
      <c r="U407" s="24" t="s">
        <v>304</v>
      </c>
      <c r="V407" s="24" t="str">
        <f>VLOOKUP(G407,'Sheet 1 (2)'!$H$4:$Q$536,10,FALSE)</f>
        <v/>
      </c>
      <c r="W407" s="24" t="str">
        <f t="shared" si="39"/>
        <v/>
      </c>
      <c r="X407" s="24" t="s">
        <v>2159</v>
      </c>
      <c r="Y407" s="24" t="s">
        <v>304</v>
      </c>
      <c r="Z407" s="24" t="str">
        <f>VLOOKUP(G407,'Sheet 1 (2)'!$H$4:$S$536,12,FALSE)</f>
        <v/>
      </c>
      <c r="AA407" s="24" t="str">
        <f t="shared" si="38"/>
        <v/>
      </c>
      <c r="AB407" s="24" t="s">
        <v>304</v>
      </c>
      <c r="AC407" s="24" t="str">
        <f>VLOOKUP(G407,'Sheet 1 (2)'!$H$4:$AF$536,25,FALSE)</f>
        <v/>
      </c>
      <c r="AD407" s="24" t="s">
        <v>632</v>
      </c>
      <c r="AE407" s="24" t="str">
        <f t="shared" si="44"/>
        <v/>
      </c>
      <c r="AF407" s="24" t="s">
        <v>301</v>
      </c>
      <c r="AG407" s="24" t="str">
        <f>VLOOKUP(G407,'Sheet 1 (2)'!$H$4:$AG$536,26,FALSE)</f>
        <v/>
      </c>
      <c r="AH407" s="26" t="s">
        <v>301</v>
      </c>
      <c r="AI407" s="24" t="s">
        <v>1747</v>
      </c>
      <c r="AJ407" s="24" t="str">
        <f>VLOOKUP(G407,'Sheet 1 (2)'!$H$4:$AH$536,27,FALSE)</f>
        <v/>
      </c>
      <c r="AK407" s="24" t="str">
        <f t="shared" si="41"/>
        <v>Espera de la lista de establecimientos de salud con población asignada. // **O lo que se podría hacer es programar  para los ESS que brindaron el subproducto el periodo pasado.</v>
      </c>
      <c r="AL407" s="27">
        <v>1</v>
      </c>
      <c r="AM407" s="27">
        <f t="shared" si="40"/>
        <v>0</v>
      </c>
    </row>
    <row r="408" spans="1:39" ht="15.75" customHeight="1">
      <c r="A408" s="24" t="s">
        <v>1738</v>
      </c>
      <c r="B408" s="24" t="s">
        <v>128</v>
      </c>
      <c r="C408" s="24" t="s">
        <v>1764</v>
      </c>
      <c r="D408" s="24" t="s">
        <v>147</v>
      </c>
      <c r="E408" s="24" t="s">
        <v>1765</v>
      </c>
      <c r="F408" s="24" t="s">
        <v>148</v>
      </c>
      <c r="G408" s="24" t="s">
        <v>2160</v>
      </c>
      <c r="H408" s="24" t="s">
        <v>2161</v>
      </c>
      <c r="I408" s="24" t="s">
        <v>329</v>
      </c>
      <c r="J408" s="24" t="s">
        <v>1756</v>
      </c>
      <c r="K408" s="24" t="s">
        <v>2162</v>
      </c>
      <c r="L408" s="24" t="s">
        <v>304</v>
      </c>
      <c r="M408" s="24" t="str">
        <f>VLOOKUP(G408,'Sheet 1 (2)'!$H$4:$M$536,6,FALSE)</f>
        <v/>
      </c>
      <c r="N408" s="24" t="str">
        <f t="shared" si="42"/>
        <v/>
      </c>
      <c r="O408" s="24">
        <f>VLOOKUP(G408,Hoja1!$C$4:$D$146,2,FALSE)</f>
        <v>0</v>
      </c>
      <c r="P408" s="24" t="s">
        <v>1744</v>
      </c>
      <c r="Q408" s="24" t="s">
        <v>304</v>
      </c>
      <c r="R408" s="24" t="str">
        <f>VLOOKUP(G408,'Sheet 1 (2)'!$H$4:$O$536,8,FALSE)</f>
        <v/>
      </c>
      <c r="S408" s="24" t="str">
        <f t="shared" si="43"/>
        <v/>
      </c>
      <c r="T408" s="24"/>
      <c r="U408" s="24" t="s">
        <v>304</v>
      </c>
      <c r="V408" s="24" t="str">
        <f>VLOOKUP(G408,'Sheet 1 (2)'!$H$4:$Q$536,10,FALSE)</f>
        <v/>
      </c>
      <c r="W408" s="24" t="str">
        <f t="shared" si="39"/>
        <v/>
      </c>
      <c r="X408" s="24" t="s">
        <v>2163</v>
      </c>
      <c r="Y408" s="24" t="s">
        <v>304</v>
      </c>
      <c r="Z408" s="24" t="str">
        <f>VLOOKUP(G408,'Sheet 1 (2)'!$H$4:$S$536,12,FALSE)</f>
        <v/>
      </c>
      <c r="AA408" s="24" t="str">
        <f t="shared" si="38"/>
        <v/>
      </c>
      <c r="AB408" s="24" t="s">
        <v>304</v>
      </c>
      <c r="AC408" s="24" t="str">
        <f>VLOOKUP(G408,'Sheet 1 (2)'!$H$4:$AF$536,25,FALSE)</f>
        <v/>
      </c>
      <c r="AD408" s="24" t="s">
        <v>632</v>
      </c>
      <c r="AE408" s="24" t="str">
        <f t="shared" si="44"/>
        <v/>
      </c>
      <c r="AF408" s="24" t="s">
        <v>301</v>
      </c>
      <c r="AG408" s="24" t="str">
        <f>VLOOKUP(G408,'Sheet 1 (2)'!$H$4:$AG$536,26,FALSE)</f>
        <v/>
      </c>
      <c r="AH408" s="26" t="s">
        <v>301</v>
      </c>
      <c r="AI408" s="24" t="s">
        <v>1747</v>
      </c>
      <c r="AJ408" s="24" t="str">
        <f>VLOOKUP(G408,'Sheet 1 (2)'!$H$4:$AH$536,27,FALSE)</f>
        <v/>
      </c>
      <c r="AK408" s="24" t="str">
        <f t="shared" si="41"/>
        <v>Espera de la lista de establecimientos de salud con población asignada. // **O lo que se podría hacer es programar  para los ESS que brindaron el subproducto el periodo pasado.</v>
      </c>
      <c r="AL408" s="27">
        <v>1</v>
      </c>
      <c r="AM408" s="27">
        <f t="shared" si="40"/>
        <v>0</v>
      </c>
    </row>
    <row r="409" spans="1:39" ht="15.75" customHeight="1">
      <c r="A409" s="24" t="s">
        <v>1738</v>
      </c>
      <c r="B409" s="24" t="s">
        <v>128</v>
      </c>
      <c r="C409" s="24" t="s">
        <v>1764</v>
      </c>
      <c r="D409" s="24" t="s">
        <v>147</v>
      </c>
      <c r="E409" s="24" t="s">
        <v>1765</v>
      </c>
      <c r="F409" s="24" t="s">
        <v>148</v>
      </c>
      <c r="G409" s="24" t="s">
        <v>2164</v>
      </c>
      <c r="H409" s="24" t="s">
        <v>2165</v>
      </c>
      <c r="I409" s="24" t="s">
        <v>329</v>
      </c>
      <c r="J409" s="24" t="s">
        <v>1756</v>
      </c>
      <c r="K409" s="24" t="s">
        <v>2166</v>
      </c>
      <c r="L409" s="24" t="s">
        <v>304</v>
      </c>
      <c r="M409" s="24" t="str">
        <f>VLOOKUP(G409,'Sheet 1 (2)'!$H$4:$M$536,6,FALSE)</f>
        <v/>
      </c>
      <c r="N409" s="24" t="str">
        <f t="shared" si="42"/>
        <v/>
      </c>
      <c r="O409" s="24">
        <f>VLOOKUP(G409,Hoja1!$C$4:$D$146,2,FALSE)</f>
        <v>0</v>
      </c>
      <c r="P409" s="24" t="s">
        <v>1744</v>
      </c>
      <c r="Q409" s="24" t="s">
        <v>304</v>
      </c>
      <c r="R409" s="24" t="str">
        <f>VLOOKUP(G409,'Sheet 1 (2)'!$H$4:$O$536,8,FALSE)</f>
        <v/>
      </c>
      <c r="S409" s="24" t="str">
        <f t="shared" si="43"/>
        <v/>
      </c>
      <c r="T409" s="24"/>
      <c r="U409" s="24" t="s">
        <v>304</v>
      </c>
      <c r="V409" s="24" t="str">
        <f>VLOOKUP(G409,'Sheet 1 (2)'!$H$4:$Q$536,10,FALSE)</f>
        <v/>
      </c>
      <c r="W409" s="24" t="str">
        <f t="shared" si="39"/>
        <v/>
      </c>
      <c r="X409" s="24" t="s">
        <v>2167</v>
      </c>
      <c r="Y409" s="24" t="s">
        <v>304</v>
      </c>
      <c r="Z409" s="24" t="str">
        <f>VLOOKUP(G409,'Sheet 1 (2)'!$H$4:$S$536,12,FALSE)</f>
        <v/>
      </c>
      <c r="AA409" s="24" t="str">
        <f t="shared" si="38"/>
        <v/>
      </c>
      <c r="AB409" s="24" t="s">
        <v>304</v>
      </c>
      <c r="AC409" s="24" t="str">
        <f>VLOOKUP(G409,'Sheet 1 (2)'!$H$4:$AF$536,25,FALSE)</f>
        <v/>
      </c>
      <c r="AD409" s="24" t="s">
        <v>632</v>
      </c>
      <c r="AE409" s="24" t="str">
        <f t="shared" si="44"/>
        <v/>
      </c>
      <c r="AF409" s="24" t="s">
        <v>301</v>
      </c>
      <c r="AG409" s="24" t="str">
        <f>VLOOKUP(G409,'Sheet 1 (2)'!$H$4:$AG$536,26,FALSE)</f>
        <v/>
      </c>
      <c r="AH409" s="26" t="s">
        <v>301</v>
      </c>
      <c r="AI409" s="24" t="s">
        <v>1747</v>
      </c>
      <c r="AJ409" s="24" t="str">
        <f>VLOOKUP(G409,'Sheet 1 (2)'!$H$4:$AH$536,27,FALSE)</f>
        <v/>
      </c>
      <c r="AK409" s="24" t="str">
        <f t="shared" si="41"/>
        <v>Espera de la lista de establecimientos de salud con población asignada. // **O lo que se podría hacer es programar  para los ESS que brindaron el subproducto el periodo pasado.</v>
      </c>
      <c r="AL409" s="27">
        <v>1</v>
      </c>
      <c r="AM409" s="27">
        <f t="shared" si="40"/>
        <v>0</v>
      </c>
    </row>
    <row r="410" spans="1:39" ht="15.75" customHeight="1">
      <c r="A410" s="24" t="s">
        <v>1738</v>
      </c>
      <c r="B410" s="24" t="s">
        <v>128</v>
      </c>
      <c r="C410" s="24" t="s">
        <v>1764</v>
      </c>
      <c r="D410" s="24" t="s">
        <v>147</v>
      </c>
      <c r="E410" s="24" t="s">
        <v>1765</v>
      </c>
      <c r="F410" s="24" t="s">
        <v>148</v>
      </c>
      <c r="G410" s="24" t="s">
        <v>2168</v>
      </c>
      <c r="H410" s="24" t="s">
        <v>2169</v>
      </c>
      <c r="I410" s="24" t="s">
        <v>329</v>
      </c>
      <c r="J410" s="24" t="s">
        <v>1756</v>
      </c>
      <c r="K410" s="24" t="s">
        <v>2170</v>
      </c>
      <c r="L410" s="24" t="s">
        <v>304</v>
      </c>
      <c r="M410" s="24" t="str">
        <f>VLOOKUP(G410,'Sheet 1 (2)'!$H$4:$M$536,6,FALSE)</f>
        <v/>
      </c>
      <c r="N410" s="24" t="str">
        <f t="shared" si="42"/>
        <v/>
      </c>
      <c r="O410" s="24">
        <f>VLOOKUP(G410,Hoja1!$C$4:$D$146,2,FALSE)</f>
        <v>0</v>
      </c>
      <c r="P410" s="24" t="s">
        <v>1744</v>
      </c>
      <c r="Q410" s="24" t="s">
        <v>304</v>
      </c>
      <c r="R410" s="24" t="str">
        <f>VLOOKUP(G410,'Sheet 1 (2)'!$H$4:$O$536,8,FALSE)</f>
        <v/>
      </c>
      <c r="S410" s="24" t="str">
        <f t="shared" si="43"/>
        <v/>
      </c>
      <c r="T410" s="24"/>
      <c r="U410" s="24" t="s">
        <v>304</v>
      </c>
      <c r="V410" s="24" t="str">
        <f>VLOOKUP(G410,'Sheet 1 (2)'!$H$4:$Q$536,10,FALSE)</f>
        <v/>
      </c>
      <c r="W410" s="24" t="str">
        <f t="shared" si="39"/>
        <v/>
      </c>
      <c r="X410" s="24" t="s">
        <v>2171</v>
      </c>
      <c r="Y410" s="24" t="s">
        <v>304</v>
      </c>
      <c r="Z410" s="24" t="str">
        <f>VLOOKUP(G410,'Sheet 1 (2)'!$H$4:$S$536,12,FALSE)</f>
        <v/>
      </c>
      <c r="AA410" s="24" t="str">
        <f t="shared" si="38"/>
        <v/>
      </c>
      <c r="AB410" s="24" t="s">
        <v>304</v>
      </c>
      <c r="AC410" s="24" t="str">
        <f>VLOOKUP(G410,'Sheet 1 (2)'!$H$4:$AF$536,25,FALSE)</f>
        <v/>
      </c>
      <c r="AD410" s="24" t="s">
        <v>632</v>
      </c>
      <c r="AE410" s="24" t="str">
        <f t="shared" si="44"/>
        <v/>
      </c>
      <c r="AF410" s="24" t="s">
        <v>301</v>
      </c>
      <c r="AG410" s="24" t="str">
        <f>VLOOKUP(G410,'Sheet 1 (2)'!$H$4:$AG$536,26,FALSE)</f>
        <v/>
      </c>
      <c r="AH410" s="26" t="s">
        <v>301</v>
      </c>
      <c r="AI410" s="24" t="s">
        <v>1747</v>
      </c>
      <c r="AJ410" s="24" t="str">
        <f>VLOOKUP(G410,'Sheet 1 (2)'!$H$4:$AH$536,27,FALSE)</f>
        <v/>
      </c>
      <c r="AK410" s="24" t="str">
        <f t="shared" si="41"/>
        <v>Espera de la lista de establecimientos de salud con población asignada. // **O lo que se podría hacer es programar  para los ESS que brindaron el subproducto el periodo pasado.</v>
      </c>
      <c r="AL410" s="27">
        <v>1</v>
      </c>
      <c r="AM410" s="27">
        <f t="shared" si="40"/>
        <v>0</v>
      </c>
    </row>
    <row r="411" spans="1:39" ht="15.75" customHeight="1">
      <c r="A411" s="24" t="s">
        <v>1738</v>
      </c>
      <c r="B411" s="24" t="s">
        <v>128</v>
      </c>
      <c r="C411" s="24" t="s">
        <v>2172</v>
      </c>
      <c r="D411" s="24" t="s">
        <v>131</v>
      </c>
      <c r="E411" s="24" t="s">
        <v>2173</v>
      </c>
      <c r="F411" s="24" t="s">
        <v>132</v>
      </c>
      <c r="G411" s="24" t="s">
        <v>2174</v>
      </c>
      <c r="H411" s="24" t="s">
        <v>2175</v>
      </c>
      <c r="I411" s="24" t="s">
        <v>329</v>
      </c>
      <c r="J411" s="24" t="s">
        <v>1249</v>
      </c>
      <c r="K411" s="24" t="s">
        <v>2176</v>
      </c>
      <c r="L411" s="24" t="s">
        <v>304</v>
      </c>
      <c r="M411" s="24" t="str">
        <f>VLOOKUP(G411,'Sheet 1 (2)'!$H$4:$M$536,6,FALSE)</f>
        <v/>
      </c>
      <c r="N411" s="24" t="str">
        <f t="shared" si="42"/>
        <v/>
      </c>
      <c r="O411" s="96" t="str">
        <f>VLOOKUP(G411,Hoja1!$C$4:$D$146,2,FALSE)</f>
        <v>5%*(5001209+5001208)???</v>
      </c>
      <c r="P411" s="24" t="s">
        <v>498</v>
      </c>
      <c r="Q411" s="24" t="s">
        <v>304</v>
      </c>
      <c r="R411" s="24" t="str">
        <f>VLOOKUP(G411,'Sheet 1 (2)'!$H$4:$O$536,8,FALSE)</f>
        <v/>
      </c>
      <c r="S411" s="24" t="str">
        <f t="shared" si="43"/>
        <v/>
      </c>
      <c r="T411" s="24"/>
      <c r="U411" s="24" t="s">
        <v>304</v>
      </c>
      <c r="V411" s="24" t="str">
        <f>VLOOKUP(G411,'Sheet 1 (2)'!$H$4:$Q$536,10,FALSE)</f>
        <v/>
      </c>
      <c r="W411" s="24" t="str">
        <f t="shared" si="39"/>
        <v/>
      </c>
      <c r="X411" s="24"/>
      <c r="Y411" s="24" t="s">
        <v>304</v>
      </c>
      <c r="Z411" s="24" t="str">
        <f>VLOOKUP(G411,'Sheet 1 (2)'!$H$4:$S$536,12,FALSE)</f>
        <v/>
      </c>
      <c r="AA411" s="24" t="str">
        <f t="shared" si="38"/>
        <v/>
      </c>
      <c r="AB411" s="24" t="s">
        <v>304</v>
      </c>
      <c r="AC411" s="24" t="str">
        <f>VLOOKUP(G411,'Sheet 1 (2)'!$H$4:$AF$536,25,FALSE)</f>
        <v/>
      </c>
      <c r="AD411" s="24" t="s">
        <v>429</v>
      </c>
      <c r="AE411" s="24" t="str">
        <f t="shared" si="44"/>
        <v/>
      </c>
      <c r="AF411" s="24" t="s">
        <v>301</v>
      </c>
      <c r="AG411" s="24" t="str">
        <f>VLOOKUP(G411,'Sheet 1 (2)'!$H$4:$AG$536,26,FALSE)</f>
        <v/>
      </c>
      <c r="AH411" s="24" t="s">
        <v>301</v>
      </c>
      <c r="AI411" s="24" t="s">
        <v>2177</v>
      </c>
      <c r="AJ411" s="24" t="str">
        <f>VLOOKUP(G411,'Sheet 1 (2)'!$H$4:$AH$536,27,FALSE)</f>
        <v/>
      </c>
      <c r="AK411" s="24" t="str">
        <f t="shared" si="41"/>
        <v>Lista de EESS con capacidad resolutiva//*Se puede usar las categprías //*En todo caso se podría porgramar según el HISS</v>
      </c>
      <c r="AL411" s="27">
        <v>1</v>
      </c>
      <c r="AM411" s="27">
        <f t="shared" si="40"/>
        <v>0</v>
      </c>
    </row>
    <row r="412" spans="1:39" ht="15.75" customHeight="1">
      <c r="A412" s="24" t="s">
        <v>1738</v>
      </c>
      <c r="B412" s="24" t="s">
        <v>128</v>
      </c>
      <c r="C412" s="24" t="s">
        <v>2179</v>
      </c>
      <c r="D412" s="24" t="s">
        <v>129</v>
      </c>
      <c r="E412" s="24" t="s">
        <v>2180</v>
      </c>
      <c r="F412" s="24" t="s">
        <v>130</v>
      </c>
      <c r="G412" s="24" t="s">
        <v>2181</v>
      </c>
      <c r="H412" s="24" t="s">
        <v>2182</v>
      </c>
      <c r="I412" s="24" t="s">
        <v>329</v>
      </c>
      <c r="J412" s="24" t="s">
        <v>464</v>
      </c>
      <c r="K412" s="24" t="s">
        <v>2183</v>
      </c>
      <c r="L412" s="24" t="s">
        <v>304</v>
      </c>
      <c r="M412" s="24" t="str">
        <f>VLOOKUP(G412,'Sheet 1 (2)'!$H$4:$M$536,6,FALSE)</f>
        <v/>
      </c>
      <c r="N412" s="24" t="str">
        <f t="shared" si="42"/>
        <v/>
      </c>
      <c r="O412" s="24">
        <f>VLOOKUP(G412,Hoja1!$C$4:$D$146,2,FALSE)</f>
        <v>0</v>
      </c>
      <c r="P412" s="24" t="s">
        <v>498</v>
      </c>
      <c r="Q412" s="24" t="s">
        <v>304</v>
      </c>
      <c r="R412" s="24" t="str">
        <f>VLOOKUP(G412,'Sheet 1 (2)'!$H$4:$O$536,8,FALSE)</f>
        <v/>
      </c>
      <c r="S412" s="24" t="str">
        <f t="shared" si="43"/>
        <v/>
      </c>
      <c r="T412" s="24"/>
      <c r="U412" s="24" t="s">
        <v>304</v>
      </c>
      <c r="V412" s="24" t="str">
        <f>VLOOKUP(G412,'Sheet 1 (2)'!$H$4:$Q$536,10,FALSE)</f>
        <v/>
      </c>
      <c r="W412" s="24" t="str">
        <f t="shared" si="39"/>
        <v/>
      </c>
      <c r="X412" s="24" t="s">
        <v>2185</v>
      </c>
      <c r="Y412" s="24" t="s">
        <v>304</v>
      </c>
      <c r="Z412" s="24" t="str">
        <f>VLOOKUP(G412,'Sheet 1 (2)'!$H$4:$S$536,12,FALSE)</f>
        <v/>
      </c>
      <c r="AA412" s="24" t="str">
        <f t="shared" si="38"/>
        <v/>
      </c>
      <c r="AB412" s="24" t="s">
        <v>304</v>
      </c>
      <c r="AC412" s="24" t="str">
        <f>VLOOKUP(G412,'Sheet 1 (2)'!$H$4:$AF$536,25,FALSE)</f>
        <v/>
      </c>
      <c r="AD412" s="24" t="s">
        <v>334</v>
      </c>
      <c r="AE412" s="24" t="str">
        <f t="shared" si="44"/>
        <v/>
      </c>
      <c r="AF412" s="24" t="s">
        <v>329</v>
      </c>
      <c r="AG412" s="24" t="str">
        <f>VLOOKUP(G412,'Sheet 1 (2)'!$H$4:$AG$536,26,FALSE)</f>
        <v/>
      </c>
      <c r="AH412" s="24" t="s">
        <v>329</v>
      </c>
      <c r="AI412" s="24" t="s">
        <v>304</v>
      </c>
      <c r="AJ412" s="24" t="str">
        <f>VLOOKUP(G412,'Sheet 1 (2)'!$H$4:$AH$536,27,FALSE)</f>
        <v/>
      </c>
      <c r="AK412" s="24" t="str">
        <f t="shared" si="41"/>
        <v/>
      </c>
      <c r="AL412" s="27">
        <v>1</v>
      </c>
      <c r="AM412" s="27">
        <f t="shared" si="40"/>
        <v>1</v>
      </c>
    </row>
    <row r="413" spans="1:39" ht="15.75" customHeight="1">
      <c r="A413" s="24" t="s">
        <v>1738</v>
      </c>
      <c r="B413" s="24" t="s">
        <v>128</v>
      </c>
      <c r="C413" s="24" t="s">
        <v>2179</v>
      </c>
      <c r="D413" s="24" t="s">
        <v>129</v>
      </c>
      <c r="E413" s="24" t="s">
        <v>2180</v>
      </c>
      <c r="F413" s="24" t="s">
        <v>130</v>
      </c>
      <c r="G413" s="24" t="s">
        <v>2186</v>
      </c>
      <c r="H413" s="24" t="s">
        <v>2187</v>
      </c>
      <c r="I413" s="24" t="s">
        <v>329</v>
      </c>
      <c r="J413" s="24" t="s">
        <v>1795</v>
      </c>
      <c r="K413" s="24" t="s">
        <v>2188</v>
      </c>
      <c r="L413" s="24" t="s">
        <v>304</v>
      </c>
      <c r="M413" s="24" t="str">
        <f>VLOOKUP(G413,'Sheet 1 (2)'!$H$4:$M$536,6,FALSE)</f>
        <v/>
      </c>
      <c r="N413" s="24" t="str">
        <f t="shared" si="42"/>
        <v/>
      </c>
      <c r="O413" s="96" t="str">
        <f>VLOOKUP(G413,Hoja1!$C$4:$D$146,2,FALSE)</f>
        <v>25%*5001101</v>
      </c>
      <c r="P413" s="24" t="s">
        <v>498</v>
      </c>
      <c r="Q413" s="24" t="s">
        <v>304</v>
      </c>
      <c r="R413" s="24" t="str">
        <f>VLOOKUP(G413,'Sheet 1 (2)'!$H$4:$O$536,8,FALSE)</f>
        <v/>
      </c>
      <c r="S413" s="24" t="str">
        <f t="shared" si="43"/>
        <v/>
      </c>
      <c r="T413" s="24"/>
      <c r="U413" s="24" t="s">
        <v>304</v>
      </c>
      <c r="V413" s="24" t="str">
        <f>VLOOKUP(G413,'Sheet 1 (2)'!$H$4:$Q$536,10,FALSE)</f>
        <v/>
      </c>
      <c r="W413" s="24" t="str">
        <f t="shared" si="39"/>
        <v/>
      </c>
      <c r="X413" s="24" t="s">
        <v>2189</v>
      </c>
      <c r="Y413" s="24" t="s">
        <v>304</v>
      </c>
      <c r="Z413" s="24" t="str">
        <f>VLOOKUP(G413,'Sheet 1 (2)'!$H$4:$S$536,12,FALSE)</f>
        <v/>
      </c>
      <c r="AA413" s="24" t="str">
        <f t="shared" si="38"/>
        <v/>
      </c>
      <c r="AB413" s="24" t="s">
        <v>304</v>
      </c>
      <c r="AC413" s="24" t="str">
        <f>VLOOKUP(G413,'Sheet 1 (2)'!$H$4:$AF$536,25,FALSE)</f>
        <v/>
      </c>
      <c r="AD413" s="24" t="s">
        <v>1887</v>
      </c>
      <c r="AE413" s="24" t="str">
        <f t="shared" si="44"/>
        <v/>
      </c>
      <c r="AF413" s="24" t="s">
        <v>329</v>
      </c>
      <c r="AG413" s="24" t="str">
        <f>VLOOKUP(G413,'Sheet 1 (2)'!$H$4:$AG$536,26,FALSE)</f>
        <v/>
      </c>
      <c r="AH413" s="24" t="s">
        <v>329</v>
      </c>
      <c r="AI413" s="24" t="s">
        <v>304</v>
      </c>
      <c r="AJ413" s="24" t="str">
        <f>VLOOKUP(G413,'Sheet 1 (2)'!$H$4:$AH$536,27,FALSE)</f>
        <v/>
      </c>
      <c r="AK413" s="24" t="str">
        <f t="shared" si="41"/>
        <v/>
      </c>
      <c r="AL413" s="27">
        <v>1</v>
      </c>
      <c r="AM413" s="27">
        <f t="shared" si="40"/>
        <v>1</v>
      </c>
    </row>
    <row r="414" spans="1:39" ht="15.75" customHeight="1">
      <c r="A414" s="24" t="s">
        <v>1738</v>
      </c>
      <c r="B414" s="24" t="s">
        <v>128</v>
      </c>
      <c r="C414" s="24" t="s">
        <v>2179</v>
      </c>
      <c r="D414" s="24" t="s">
        <v>129</v>
      </c>
      <c r="E414" s="24" t="s">
        <v>2180</v>
      </c>
      <c r="F414" s="24" t="s">
        <v>130</v>
      </c>
      <c r="G414" s="24" t="s">
        <v>2190</v>
      </c>
      <c r="H414" s="24" t="s">
        <v>2191</v>
      </c>
      <c r="I414" s="24" t="s">
        <v>301</v>
      </c>
      <c r="J414" s="24" t="s">
        <v>1813</v>
      </c>
      <c r="K414" s="24" t="s">
        <v>2192</v>
      </c>
      <c r="L414" s="24" t="s">
        <v>304</v>
      </c>
      <c r="M414" s="24" t="str">
        <f>VLOOKUP(G414,'Sheet 1 (2)'!$H$4:$M$536,6,FALSE)</f>
        <v/>
      </c>
      <c r="N414" s="24" t="str">
        <f t="shared" si="42"/>
        <v/>
      </c>
      <c r="O414" s="96" t="str">
        <f>VLOOKUP(G414,Hoja1!$C$4:$D$146,2,FALSE)</f>
        <v>80%*5001102</v>
      </c>
      <c r="P414" s="24" t="s">
        <v>498</v>
      </c>
      <c r="Q414" s="24" t="s">
        <v>304</v>
      </c>
      <c r="R414" s="24" t="str">
        <f>VLOOKUP(G414,'Sheet 1 (2)'!$H$4:$O$536,8,FALSE)</f>
        <v/>
      </c>
      <c r="S414" s="24" t="str">
        <f t="shared" si="43"/>
        <v/>
      </c>
      <c r="T414" s="24"/>
      <c r="U414" s="24" t="s">
        <v>304</v>
      </c>
      <c r="V414" s="24" t="str">
        <f>VLOOKUP(G414,'Sheet 1 (2)'!$H$4:$Q$536,10,FALSE)</f>
        <v/>
      </c>
      <c r="W414" s="24" t="str">
        <f t="shared" si="39"/>
        <v/>
      </c>
      <c r="X414" s="24" t="s">
        <v>2194</v>
      </c>
      <c r="Y414" s="24" t="s">
        <v>304</v>
      </c>
      <c r="Z414" s="24" t="str">
        <f>VLOOKUP(G414,'Sheet 1 (2)'!$H$4:$S$536,12,FALSE)</f>
        <v/>
      </c>
      <c r="AA414" s="24" t="str">
        <f t="shared" si="38"/>
        <v/>
      </c>
      <c r="AB414" s="24" t="s">
        <v>304</v>
      </c>
      <c r="AC414" s="24" t="str">
        <f>VLOOKUP(G414,'Sheet 1 (2)'!$H$4:$AF$536,25,FALSE)</f>
        <v/>
      </c>
      <c r="AD414" s="24" t="s">
        <v>334</v>
      </c>
      <c r="AE414" s="24" t="str">
        <f t="shared" si="44"/>
        <v/>
      </c>
      <c r="AF414" s="24" t="s">
        <v>329</v>
      </c>
      <c r="AG414" s="24" t="str">
        <f>VLOOKUP(G414,'Sheet 1 (2)'!$H$4:$AG$536,26,FALSE)</f>
        <v/>
      </c>
      <c r="AH414" s="24" t="s">
        <v>329</v>
      </c>
      <c r="AI414" s="24" t="s">
        <v>304</v>
      </c>
      <c r="AJ414" s="24" t="str">
        <f>VLOOKUP(G414,'Sheet 1 (2)'!$H$4:$AH$536,27,FALSE)</f>
        <v/>
      </c>
      <c r="AK414" s="24" t="str">
        <f t="shared" si="41"/>
        <v/>
      </c>
      <c r="AL414" s="27">
        <v>1</v>
      </c>
      <c r="AM414" s="27">
        <f t="shared" si="40"/>
        <v>1</v>
      </c>
    </row>
    <row r="415" spans="1:39" ht="15.75" customHeight="1">
      <c r="A415" s="24" t="s">
        <v>1738</v>
      </c>
      <c r="B415" s="24" t="s">
        <v>128</v>
      </c>
      <c r="C415" s="24" t="s">
        <v>2179</v>
      </c>
      <c r="D415" s="24" t="s">
        <v>129</v>
      </c>
      <c r="E415" s="24" t="s">
        <v>2180</v>
      </c>
      <c r="F415" s="24" t="s">
        <v>130</v>
      </c>
      <c r="G415" s="24" t="s">
        <v>2195</v>
      </c>
      <c r="H415" s="24" t="s">
        <v>2196</v>
      </c>
      <c r="I415" s="24" t="s">
        <v>329</v>
      </c>
      <c r="J415" s="24" t="s">
        <v>1234</v>
      </c>
      <c r="K415" s="24" t="s">
        <v>2197</v>
      </c>
      <c r="L415" s="24" t="s">
        <v>304</v>
      </c>
      <c r="M415" s="24" t="str">
        <f>VLOOKUP(G415,'Sheet 1 (2)'!$H$4:$M$536,6,FALSE)</f>
        <v/>
      </c>
      <c r="N415" s="24" t="str">
        <f t="shared" si="42"/>
        <v/>
      </c>
      <c r="O415" s="96" t="str">
        <f>VLOOKUP(G415,Hoja1!$C$4:$D$146,2,FALSE)</f>
        <v>58%*5001103</v>
      </c>
      <c r="P415" s="24" t="s">
        <v>498</v>
      </c>
      <c r="Q415" s="24" t="s">
        <v>304</v>
      </c>
      <c r="R415" s="24" t="str">
        <f>VLOOKUP(G415,'Sheet 1 (2)'!$H$4:$O$536,8,FALSE)</f>
        <v/>
      </c>
      <c r="S415" s="24" t="str">
        <f t="shared" si="43"/>
        <v/>
      </c>
      <c r="T415" s="24"/>
      <c r="U415" s="24" t="s">
        <v>304</v>
      </c>
      <c r="V415" s="24" t="str">
        <f>VLOOKUP(G415,'Sheet 1 (2)'!$H$4:$Q$536,10,FALSE)</f>
        <v/>
      </c>
      <c r="W415" s="24" t="str">
        <f t="shared" si="39"/>
        <v/>
      </c>
      <c r="X415" s="24" t="s">
        <v>2198</v>
      </c>
      <c r="Y415" s="24" t="s">
        <v>304</v>
      </c>
      <c r="Z415" s="24" t="str">
        <f>VLOOKUP(G415,'Sheet 1 (2)'!$H$4:$S$536,12,FALSE)</f>
        <v/>
      </c>
      <c r="AA415" s="24" t="str">
        <f t="shared" si="38"/>
        <v/>
      </c>
      <c r="AB415" s="24" t="s">
        <v>304</v>
      </c>
      <c r="AC415" s="24" t="str">
        <f>VLOOKUP(G415,'Sheet 1 (2)'!$H$4:$AF$536,25,FALSE)</f>
        <v/>
      </c>
      <c r="AD415" s="24" t="s">
        <v>418</v>
      </c>
      <c r="AE415" s="24" t="str">
        <f t="shared" si="44"/>
        <v/>
      </c>
      <c r="AF415" s="24" t="s">
        <v>329</v>
      </c>
      <c r="AG415" s="24" t="str">
        <f>VLOOKUP(G415,'Sheet 1 (2)'!$H$4:$AG$536,26,FALSE)</f>
        <v/>
      </c>
      <c r="AH415" s="24" t="s">
        <v>329</v>
      </c>
      <c r="AI415" s="24" t="s">
        <v>304</v>
      </c>
      <c r="AJ415" s="24" t="str">
        <f>VLOOKUP(G415,'Sheet 1 (2)'!$H$4:$AH$536,27,FALSE)</f>
        <v/>
      </c>
      <c r="AK415" s="24" t="str">
        <f t="shared" si="41"/>
        <v/>
      </c>
      <c r="AL415" s="27">
        <v>1</v>
      </c>
      <c r="AM415" s="27">
        <f t="shared" si="40"/>
        <v>1</v>
      </c>
    </row>
    <row r="416" spans="1:39" ht="15.75" customHeight="1">
      <c r="A416" s="24" t="s">
        <v>1738</v>
      </c>
      <c r="B416" s="24" t="s">
        <v>128</v>
      </c>
      <c r="C416" s="24" t="s">
        <v>2179</v>
      </c>
      <c r="D416" s="24" t="s">
        <v>129</v>
      </c>
      <c r="E416" s="24" t="s">
        <v>2180</v>
      </c>
      <c r="F416" s="24" t="s">
        <v>130</v>
      </c>
      <c r="G416" s="24" t="s">
        <v>2199</v>
      </c>
      <c r="H416" s="24" t="s">
        <v>2200</v>
      </c>
      <c r="I416" s="24" t="s">
        <v>329</v>
      </c>
      <c r="J416" s="24" t="s">
        <v>302</v>
      </c>
      <c r="K416" s="24" t="s">
        <v>2201</v>
      </c>
      <c r="L416" s="24" t="s">
        <v>304</v>
      </c>
      <c r="M416" s="24" t="str">
        <f>VLOOKUP(G416,'Sheet 1 (2)'!$H$4:$M$536,6,FALSE)</f>
        <v/>
      </c>
      <c r="N416" s="24" t="str">
        <f t="shared" si="42"/>
        <v/>
      </c>
      <c r="O416" s="96" t="str">
        <f>VLOOKUP(G416,Hoja1!$C$4:$D$146,2,FALSE)</f>
        <v>100%*5001102</v>
      </c>
      <c r="P416" s="24" t="s">
        <v>498</v>
      </c>
      <c r="Q416" s="24" t="s">
        <v>304</v>
      </c>
      <c r="R416" s="24" t="str">
        <f>VLOOKUP(G416,'Sheet 1 (2)'!$H$4:$O$536,8,FALSE)</f>
        <v/>
      </c>
      <c r="S416" s="24" t="str">
        <f t="shared" si="43"/>
        <v/>
      </c>
      <c r="T416" s="24"/>
      <c r="U416" s="24" t="s">
        <v>304</v>
      </c>
      <c r="V416" s="24" t="str">
        <f>VLOOKUP(G416,'Sheet 1 (2)'!$H$4:$Q$536,10,FALSE)</f>
        <v/>
      </c>
      <c r="W416" s="24" t="str">
        <f t="shared" si="39"/>
        <v/>
      </c>
      <c r="X416" s="24" t="s">
        <v>2189</v>
      </c>
      <c r="Y416" s="24" t="s">
        <v>304</v>
      </c>
      <c r="Z416" s="24" t="str">
        <f>VLOOKUP(G416,'Sheet 1 (2)'!$H$4:$S$536,12,FALSE)</f>
        <v/>
      </c>
      <c r="AA416" s="24" t="str">
        <f t="shared" si="38"/>
        <v/>
      </c>
      <c r="AB416" s="24" t="s">
        <v>304</v>
      </c>
      <c r="AC416" s="24" t="str">
        <f>VLOOKUP(G416,'Sheet 1 (2)'!$H$4:$AF$536,25,FALSE)</f>
        <v/>
      </c>
      <c r="AD416" s="24" t="s">
        <v>334</v>
      </c>
      <c r="AE416" s="24" t="str">
        <f t="shared" si="44"/>
        <v/>
      </c>
      <c r="AF416" s="24" t="s">
        <v>329</v>
      </c>
      <c r="AG416" s="24" t="str">
        <f>VLOOKUP(G416,'Sheet 1 (2)'!$H$4:$AG$536,26,FALSE)</f>
        <v/>
      </c>
      <c r="AH416" s="24" t="s">
        <v>329</v>
      </c>
      <c r="AI416" s="24" t="s">
        <v>304</v>
      </c>
      <c r="AJ416" s="24" t="str">
        <f>VLOOKUP(G416,'Sheet 1 (2)'!$H$4:$AH$536,27,FALSE)</f>
        <v/>
      </c>
      <c r="AK416" s="24" t="str">
        <f t="shared" si="41"/>
        <v/>
      </c>
      <c r="AL416" s="27">
        <v>1</v>
      </c>
      <c r="AM416" s="27">
        <f t="shared" si="40"/>
        <v>1</v>
      </c>
    </row>
    <row r="417" spans="1:39" ht="15.75" customHeight="1">
      <c r="A417" s="24" t="s">
        <v>1738</v>
      </c>
      <c r="B417" s="24" t="s">
        <v>128</v>
      </c>
      <c r="C417" s="24" t="s">
        <v>2179</v>
      </c>
      <c r="D417" s="24" t="s">
        <v>129</v>
      </c>
      <c r="E417" s="24" t="s">
        <v>2180</v>
      </c>
      <c r="F417" s="24" t="s">
        <v>130</v>
      </c>
      <c r="G417" s="24" t="s">
        <v>2202</v>
      </c>
      <c r="H417" s="24" t="s">
        <v>2203</v>
      </c>
      <c r="I417" s="24" t="s">
        <v>329</v>
      </c>
      <c r="J417" s="24" t="s">
        <v>1795</v>
      </c>
      <c r="K417" s="24" t="s">
        <v>2204</v>
      </c>
      <c r="L417" s="24" t="s">
        <v>304</v>
      </c>
      <c r="M417" s="24" t="str">
        <f>VLOOKUP(G417,'Sheet 1 (2)'!$H$4:$M$536,6,FALSE)</f>
        <v/>
      </c>
      <c r="N417" s="24" t="str">
        <f t="shared" si="42"/>
        <v/>
      </c>
      <c r="O417" s="97" t="str">
        <f>VLOOKUP(G417,Hoja1!$C$4:$D$146,2,FALSE)</f>
        <v>80%*5001104</v>
      </c>
      <c r="P417" s="24" t="s">
        <v>498</v>
      </c>
      <c r="Q417" s="24" t="s">
        <v>304</v>
      </c>
      <c r="R417" s="24" t="str">
        <f>VLOOKUP(G417,'Sheet 1 (2)'!$H$4:$O$536,8,FALSE)</f>
        <v/>
      </c>
      <c r="S417" s="24" t="str">
        <f t="shared" si="43"/>
        <v/>
      </c>
      <c r="T417" s="24"/>
      <c r="U417" s="24" t="s">
        <v>304</v>
      </c>
      <c r="V417" s="24" t="str">
        <f>VLOOKUP(G417,'Sheet 1 (2)'!$H$4:$Q$536,10,FALSE)</f>
        <v/>
      </c>
      <c r="W417" s="24" t="str">
        <f t="shared" si="39"/>
        <v/>
      </c>
      <c r="X417" s="24"/>
      <c r="Y417" s="24" t="s">
        <v>304</v>
      </c>
      <c r="Z417" s="24" t="str">
        <f>VLOOKUP(G417,'Sheet 1 (2)'!$H$4:$S$536,12,FALSE)</f>
        <v/>
      </c>
      <c r="AA417" s="24" t="str">
        <f t="shared" si="38"/>
        <v/>
      </c>
      <c r="AB417" s="24" t="s">
        <v>304</v>
      </c>
      <c r="AC417" s="24" t="str">
        <f>VLOOKUP(G417,'Sheet 1 (2)'!$H$4:$AF$536,25,FALSE)</f>
        <v/>
      </c>
      <c r="AD417" s="24" t="s">
        <v>418</v>
      </c>
      <c r="AE417" s="24" t="str">
        <f t="shared" si="44"/>
        <v/>
      </c>
      <c r="AF417" s="24" t="s">
        <v>329</v>
      </c>
      <c r="AG417" s="24" t="str">
        <f>VLOOKUP(G417,'Sheet 1 (2)'!$H$4:$AG$536,26,FALSE)</f>
        <v/>
      </c>
      <c r="AH417" s="24" t="s">
        <v>329</v>
      </c>
      <c r="AI417" s="24" t="s">
        <v>304</v>
      </c>
      <c r="AJ417" s="24" t="str">
        <f>VLOOKUP(G417,'Sheet 1 (2)'!$H$4:$AH$536,27,FALSE)</f>
        <v/>
      </c>
      <c r="AK417" s="24" t="str">
        <f t="shared" si="41"/>
        <v/>
      </c>
      <c r="AL417" s="27">
        <v>1</v>
      </c>
      <c r="AM417" s="27">
        <f t="shared" si="40"/>
        <v>1</v>
      </c>
    </row>
    <row r="418" spans="1:39" ht="15.75" customHeight="1">
      <c r="A418" s="24" t="s">
        <v>1738</v>
      </c>
      <c r="B418" s="24" t="s">
        <v>128</v>
      </c>
      <c r="C418" s="24" t="s">
        <v>2179</v>
      </c>
      <c r="D418" s="24" t="s">
        <v>129</v>
      </c>
      <c r="E418" s="24" t="s">
        <v>2180</v>
      </c>
      <c r="F418" s="24" t="s">
        <v>130</v>
      </c>
      <c r="G418" s="24" t="s">
        <v>2205</v>
      </c>
      <c r="H418" s="24" t="s">
        <v>2206</v>
      </c>
      <c r="I418" s="24" t="s">
        <v>301</v>
      </c>
      <c r="J418" s="24" t="s">
        <v>1795</v>
      </c>
      <c r="K418" s="24" t="s">
        <v>2207</v>
      </c>
      <c r="L418" s="24" t="s">
        <v>304</v>
      </c>
      <c r="M418" s="24" t="str">
        <f>VLOOKUP(G418,'Sheet 1 (2)'!$H$4:$M$536,6,FALSE)</f>
        <v/>
      </c>
      <c r="N418" s="24" t="str">
        <f t="shared" si="42"/>
        <v/>
      </c>
      <c r="O418" s="97" t="str">
        <f>VLOOKUP(G418,Hoja1!$C$4:$D$146,2,FALSE)</f>
        <v>80%*5001104</v>
      </c>
      <c r="P418" s="24" t="s">
        <v>498</v>
      </c>
      <c r="Q418" s="24" t="s">
        <v>304</v>
      </c>
      <c r="R418" s="24" t="str">
        <f>VLOOKUP(G418,'Sheet 1 (2)'!$H$4:$O$536,8,FALSE)</f>
        <v/>
      </c>
      <c r="S418" s="24" t="str">
        <f t="shared" si="43"/>
        <v/>
      </c>
      <c r="T418" s="24"/>
      <c r="U418" s="24" t="s">
        <v>304</v>
      </c>
      <c r="V418" s="24" t="str">
        <f>VLOOKUP(G418,'Sheet 1 (2)'!$H$4:$Q$536,10,FALSE)</f>
        <v/>
      </c>
      <c r="W418" s="24" t="str">
        <f t="shared" si="39"/>
        <v/>
      </c>
      <c r="X418" s="24"/>
      <c r="Y418" s="24" t="s">
        <v>304</v>
      </c>
      <c r="Z418" s="24" t="str">
        <f>VLOOKUP(G418,'Sheet 1 (2)'!$H$4:$S$536,12,FALSE)</f>
        <v/>
      </c>
      <c r="AA418" s="24" t="str">
        <f t="shared" si="38"/>
        <v/>
      </c>
      <c r="AB418" s="24" t="s">
        <v>304</v>
      </c>
      <c r="AC418" s="24" t="str">
        <f>VLOOKUP(G418,'Sheet 1 (2)'!$H$4:$AF$536,25,FALSE)</f>
        <v/>
      </c>
      <c r="AD418" s="24" t="s">
        <v>418</v>
      </c>
      <c r="AE418" s="24" t="str">
        <f t="shared" si="44"/>
        <v/>
      </c>
      <c r="AF418" s="24" t="s">
        <v>329</v>
      </c>
      <c r="AG418" s="24" t="str">
        <f>VLOOKUP(G418,'Sheet 1 (2)'!$H$4:$AG$536,26,FALSE)</f>
        <v/>
      </c>
      <c r="AH418" s="24" t="s">
        <v>329</v>
      </c>
      <c r="AI418" s="24" t="s">
        <v>304</v>
      </c>
      <c r="AJ418" s="24" t="str">
        <f>VLOOKUP(G418,'Sheet 1 (2)'!$H$4:$AH$536,27,FALSE)</f>
        <v/>
      </c>
      <c r="AK418" s="24" t="str">
        <f t="shared" si="41"/>
        <v/>
      </c>
      <c r="AL418" s="27">
        <v>1</v>
      </c>
      <c r="AM418" s="27">
        <f t="shared" si="40"/>
        <v>1</v>
      </c>
    </row>
    <row r="419" spans="1:39" ht="15.75" customHeight="1">
      <c r="A419" s="24" t="s">
        <v>1738</v>
      </c>
      <c r="B419" s="24" t="s">
        <v>128</v>
      </c>
      <c r="C419" s="24" t="s">
        <v>2179</v>
      </c>
      <c r="D419" s="24" t="s">
        <v>129</v>
      </c>
      <c r="E419" s="24" t="s">
        <v>2180</v>
      </c>
      <c r="F419" s="24" t="s">
        <v>130</v>
      </c>
      <c r="G419" s="24" t="s">
        <v>2208</v>
      </c>
      <c r="H419" s="24" t="s">
        <v>2209</v>
      </c>
      <c r="I419" s="24" t="s">
        <v>329</v>
      </c>
      <c r="J419" s="24" t="s">
        <v>1795</v>
      </c>
      <c r="K419" s="24" t="s">
        <v>2210</v>
      </c>
      <c r="L419" s="24" t="s">
        <v>304</v>
      </c>
      <c r="M419" s="24" t="str">
        <f>VLOOKUP(G419,'Sheet 1 (2)'!$H$4:$M$536,6,FALSE)</f>
        <v/>
      </c>
      <c r="N419" s="24" t="str">
        <f t="shared" si="42"/>
        <v/>
      </c>
      <c r="O419" s="96" t="str">
        <f>VLOOKUP(G419,Hoja1!$C$4:$D$146,2,FALSE)</f>
        <v>70%*5001104</v>
      </c>
      <c r="P419" s="24" t="s">
        <v>498</v>
      </c>
      <c r="Q419" s="24" t="s">
        <v>304</v>
      </c>
      <c r="R419" s="24" t="str">
        <f>VLOOKUP(G419,'Sheet 1 (2)'!$H$4:$O$536,8,FALSE)</f>
        <v/>
      </c>
      <c r="S419" s="24" t="str">
        <f t="shared" si="43"/>
        <v/>
      </c>
      <c r="T419" s="24"/>
      <c r="U419" s="24" t="s">
        <v>304</v>
      </c>
      <c r="V419" s="24" t="str">
        <f>VLOOKUP(G419,'Sheet 1 (2)'!$H$4:$Q$536,10,FALSE)</f>
        <v/>
      </c>
      <c r="W419" s="24" t="str">
        <f t="shared" si="39"/>
        <v/>
      </c>
      <c r="X419" s="24"/>
      <c r="Y419" s="24" t="s">
        <v>304</v>
      </c>
      <c r="Z419" s="24" t="str">
        <f>VLOOKUP(G419,'Sheet 1 (2)'!$H$4:$S$536,12,FALSE)</f>
        <v/>
      </c>
      <c r="AA419" s="24" t="str">
        <f t="shared" si="38"/>
        <v/>
      </c>
      <c r="AB419" s="24" t="s">
        <v>304</v>
      </c>
      <c r="AC419" s="24" t="str">
        <f>VLOOKUP(G419,'Sheet 1 (2)'!$H$4:$AF$536,25,FALSE)</f>
        <v/>
      </c>
      <c r="AD419" s="24" t="s">
        <v>418</v>
      </c>
      <c r="AE419" s="24" t="str">
        <f t="shared" si="44"/>
        <v/>
      </c>
      <c r="AF419" s="24" t="s">
        <v>329</v>
      </c>
      <c r="AG419" s="24" t="str">
        <f>VLOOKUP(G419,'Sheet 1 (2)'!$H$4:$AG$536,26,FALSE)</f>
        <v/>
      </c>
      <c r="AH419" s="24" t="s">
        <v>329</v>
      </c>
      <c r="AI419" s="24" t="s">
        <v>304</v>
      </c>
      <c r="AJ419" s="24" t="str">
        <f>VLOOKUP(G419,'Sheet 1 (2)'!$H$4:$AH$536,27,FALSE)</f>
        <v/>
      </c>
      <c r="AK419" s="24" t="str">
        <f t="shared" si="41"/>
        <v/>
      </c>
      <c r="AL419" s="27">
        <v>1</v>
      </c>
      <c r="AM419" s="27">
        <f t="shared" si="40"/>
        <v>1</v>
      </c>
    </row>
    <row r="420" spans="1:39" ht="15.75" customHeight="1">
      <c r="A420" s="24" t="s">
        <v>1738</v>
      </c>
      <c r="B420" s="24" t="s">
        <v>128</v>
      </c>
      <c r="C420" s="24" t="s">
        <v>2172</v>
      </c>
      <c r="D420" s="24" t="s">
        <v>131</v>
      </c>
      <c r="E420" s="24" t="s">
        <v>2173</v>
      </c>
      <c r="F420" s="24" t="s">
        <v>132</v>
      </c>
      <c r="G420" s="24" t="s">
        <v>2211</v>
      </c>
      <c r="H420" s="24" t="s">
        <v>2212</v>
      </c>
      <c r="I420" s="24" t="s">
        <v>329</v>
      </c>
      <c r="J420" s="24" t="s">
        <v>1249</v>
      </c>
      <c r="K420" s="24" t="s">
        <v>2213</v>
      </c>
      <c r="L420" s="24" t="s">
        <v>304</v>
      </c>
      <c r="M420" s="24" t="str">
        <f>VLOOKUP(G420,'Sheet 1 (2)'!$H$4:$M$536,6,FALSE)</f>
        <v/>
      </c>
      <c r="N420" s="24" t="str">
        <f t="shared" si="42"/>
        <v/>
      </c>
      <c r="O420" s="96" t="str">
        <f>VLOOKUP(G420,Hoja1!$C$4:$D$146,2,FALSE)</f>
        <v>1%*(5001209+5001208)???</v>
      </c>
      <c r="P420" s="24" t="s">
        <v>498</v>
      </c>
      <c r="Q420" s="24" t="s">
        <v>304</v>
      </c>
      <c r="R420" s="24" t="str">
        <f>VLOOKUP(G420,'Sheet 1 (2)'!$H$4:$O$536,8,FALSE)</f>
        <v/>
      </c>
      <c r="S420" s="24" t="str">
        <f t="shared" si="43"/>
        <v/>
      </c>
      <c r="T420" s="24" t="s">
        <v>498</v>
      </c>
      <c r="U420" s="24" t="s">
        <v>304</v>
      </c>
      <c r="V420" s="24" t="str">
        <f>VLOOKUP(G420,'Sheet 1 (2)'!$H$4:$Q$536,10,FALSE)</f>
        <v/>
      </c>
      <c r="W420" s="24" t="str">
        <f t="shared" si="39"/>
        <v/>
      </c>
      <c r="X420" s="24"/>
      <c r="Y420" s="24" t="s">
        <v>304</v>
      </c>
      <c r="Z420" s="24" t="str">
        <f>VLOOKUP(G420,'Sheet 1 (2)'!$H$4:$S$536,12,FALSE)</f>
        <v/>
      </c>
      <c r="AA420" s="24" t="str">
        <f t="shared" si="38"/>
        <v/>
      </c>
      <c r="AB420" s="24" t="s">
        <v>304</v>
      </c>
      <c r="AC420" s="24" t="str">
        <f>VLOOKUP(G420,'Sheet 1 (2)'!$H$4:$AF$536,25,FALSE)</f>
        <v/>
      </c>
      <c r="AD420" s="24" t="s">
        <v>905</v>
      </c>
      <c r="AE420" s="24" t="str">
        <f t="shared" si="44"/>
        <v/>
      </c>
      <c r="AF420" s="24" t="s">
        <v>329</v>
      </c>
      <c r="AG420" s="24" t="str">
        <f>VLOOKUP(G420,'Sheet 1 (2)'!$H$4:$AG$536,26,FALSE)</f>
        <v/>
      </c>
      <c r="AH420" s="24" t="s">
        <v>329</v>
      </c>
      <c r="AI420" s="24" t="s">
        <v>304</v>
      </c>
      <c r="AJ420" s="24" t="str">
        <f>VLOOKUP(G420,'Sheet 1 (2)'!$H$4:$AH$536,27,FALSE)</f>
        <v/>
      </c>
      <c r="AK420" s="24" t="str">
        <f t="shared" si="41"/>
        <v/>
      </c>
      <c r="AL420" s="27">
        <v>1</v>
      </c>
      <c r="AM420" s="27">
        <f t="shared" si="40"/>
        <v>1</v>
      </c>
    </row>
    <row r="421" spans="1:39" ht="15.75" customHeight="1">
      <c r="A421" s="24" t="s">
        <v>1738</v>
      </c>
      <c r="B421" s="24" t="s">
        <v>128</v>
      </c>
      <c r="C421" s="24" t="s">
        <v>2172</v>
      </c>
      <c r="D421" s="24" t="s">
        <v>131</v>
      </c>
      <c r="E421" s="24" t="s">
        <v>2173</v>
      </c>
      <c r="F421" s="24" t="s">
        <v>132</v>
      </c>
      <c r="G421" s="24" t="s">
        <v>2214</v>
      </c>
      <c r="H421" s="24" t="s">
        <v>2215</v>
      </c>
      <c r="I421" s="24" t="s">
        <v>329</v>
      </c>
      <c r="J421" s="24" t="s">
        <v>1249</v>
      </c>
      <c r="K421" s="24" t="s">
        <v>2213</v>
      </c>
      <c r="L421" s="24" t="s">
        <v>304</v>
      </c>
      <c r="M421" s="24" t="str">
        <f>VLOOKUP(G421,'Sheet 1 (2)'!$H$4:$M$536,6,FALSE)</f>
        <v/>
      </c>
      <c r="N421" s="24" t="str">
        <f t="shared" si="42"/>
        <v/>
      </c>
      <c r="O421" s="96" t="str">
        <f>VLOOKUP(G421,Hoja1!$C$4:$D$146,2,FALSE)</f>
        <v>1%*(5001209+5001208)???</v>
      </c>
      <c r="P421" s="24" t="s">
        <v>498</v>
      </c>
      <c r="Q421" s="24" t="s">
        <v>304</v>
      </c>
      <c r="R421" s="24" t="str">
        <f>VLOOKUP(G421,'Sheet 1 (2)'!$H$4:$O$536,8,FALSE)</f>
        <v/>
      </c>
      <c r="S421" s="24" t="str">
        <f t="shared" si="43"/>
        <v/>
      </c>
      <c r="T421" s="24"/>
      <c r="U421" s="24" t="s">
        <v>304</v>
      </c>
      <c r="V421" s="24" t="str">
        <f>VLOOKUP(G421,'Sheet 1 (2)'!$H$4:$Q$536,10,FALSE)</f>
        <v/>
      </c>
      <c r="W421" s="24" t="str">
        <f t="shared" si="39"/>
        <v/>
      </c>
      <c r="X421" s="24"/>
      <c r="Y421" s="24" t="s">
        <v>304</v>
      </c>
      <c r="Z421" s="24" t="str">
        <f>VLOOKUP(G421,'Sheet 1 (2)'!$H$4:$S$536,12,FALSE)</f>
        <v/>
      </c>
      <c r="AA421" s="24" t="str">
        <f t="shared" si="38"/>
        <v/>
      </c>
      <c r="AB421" s="24" t="s">
        <v>304</v>
      </c>
      <c r="AC421" s="24" t="str">
        <f>VLOOKUP(G421,'Sheet 1 (2)'!$H$4:$AF$536,25,FALSE)</f>
        <v/>
      </c>
      <c r="AD421" s="24" t="s">
        <v>429</v>
      </c>
      <c r="AE421" s="24" t="str">
        <f t="shared" si="44"/>
        <v/>
      </c>
      <c r="AF421" s="24" t="s">
        <v>329</v>
      </c>
      <c r="AG421" s="24" t="str">
        <f>VLOOKUP(G421,'Sheet 1 (2)'!$H$4:$AG$536,26,FALSE)</f>
        <v/>
      </c>
      <c r="AH421" s="24" t="s">
        <v>329</v>
      </c>
      <c r="AI421" s="24" t="s">
        <v>304</v>
      </c>
      <c r="AJ421" s="24" t="str">
        <f>VLOOKUP(G421,'Sheet 1 (2)'!$H$4:$AH$536,27,FALSE)</f>
        <v/>
      </c>
      <c r="AK421" s="24" t="str">
        <f t="shared" si="41"/>
        <v/>
      </c>
      <c r="AL421" s="27">
        <v>1</v>
      </c>
      <c r="AM421" s="27">
        <f t="shared" si="40"/>
        <v>1</v>
      </c>
    </row>
    <row r="422" spans="1:39" ht="15.75" customHeight="1">
      <c r="A422" s="24" t="s">
        <v>1738</v>
      </c>
      <c r="B422" s="24" t="s">
        <v>128</v>
      </c>
      <c r="C422" s="24" t="s">
        <v>2172</v>
      </c>
      <c r="D422" s="24" t="s">
        <v>131</v>
      </c>
      <c r="E422" s="24" t="s">
        <v>2173</v>
      </c>
      <c r="F422" s="24" t="s">
        <v>132</v>
      </c>
      <c r="G422" s="24" t="s">
        <v>2216</v>
      </c>
      <c r="H422" s="24" t="s">
        <v>2217</v>
      </c>
      <c r="I422" s="24" t="s">
        <v>329</v>
      </c>
      <c r="J422" s="24" t="s">
        <v>1249</v>
      </c>
      <c r="K422" s="24" t="s">
        <v>2218</v>
      </c>
      <c r="L422" s="24" t="s">
        <v>304</v>
      </c>
      <c r="M422" s="24" t="str">
        <f>VLOOKUP(G422,'Sheet 1 (2)'!$H$4:$M$536,6,FALSE)</f>
        <v/>
      </c>
      <c r="N422" s="24" t="str">
        <f t="shared" si="42"/>
        <v/>
      </c>
      <c r="O422" s="96" t="str">
        <f>VLOOKUP(G422,Hoja1!$C$4:$D$146,2,FALSE)</f>
        <v>1%*(5001209+5001208)???</v>
      </c>
      <c r="P422" s="24" t="s">
        <v>498</v>
      </c>
      <c r="Q422" s="24" t="s">
        <v>304</v>
      </c>
      <c r="R422" s="24" t="str">
        <f>VLOOKUP(G422,'Sheet 1 (2)'!$H$4:$O$536,8,FALSE)</f>
        <v/>
      </c>
      <c r="S422" s="24" t="str">
        <f t="shared" si="43"/>
        <v/>
      </c>
      <c r="T422" s="24"/>
      <c r="U422" s="24" t="s">
        <v>304</v>
      </c>
      <c r="V422" s="24" t="str">
        <f>VLOOKUP(G422,'Sheet 1 (2)'!$H$4:$Q$536,10,FALSE)</f>
        <v/>
      </c>
      <c r="W422" s="24" t="str">
        <f t="shared" si="39"/>
        <v/>
      </c>
      <c r="X422" s="24"/>
      <c r="Y422" s="24" t="s">
        <v>304</v>
      </c>
      <c r="Z422" s="24" t="str">
        <f>VLOOKUP(G422,'Sheet 1 (2)'!$H$4:$S$536,12,FALSE)</f>
        <v/>
      </c>
      <c r="AA422" s="24" t="str">
        <f t="shared" si="38"/>
        <v/>
      </c>
      <c r="AB422" s="24" t="s">
        <v>304</v>
      </c>
      <c r="AC422" s="24" t="str">
        <f>VLOOKUP(G422,'Sheet 1 (2)'!$H$4:$AF$536,25,FALSE)</f>
        <v/>
      </c>
      <c r="AD422" s="24" t="s">
        <v>429</v>
      </c>
      <c r="AE422" s="24" t="str">
        <f t="shared" si="44"/>
        <v/>
      </c>
      <c r="AF422" s="24" t="s">
        <v>329</v>
      </c>
      <c r="AG422" s="24" t="str">
        <f>VLOOKUP(G422,'Sheet 1 (2)'!$H$4:$AG$536,26,FALSE)</f>
        <v/>
      </c>
      <c r="AH422" s="24" t="s">
        <v>329</v>
      </c>
      <c r="AI422" s="24" t="s">
        <v>304</v>
      </c>
      <c r="AJ422" s="24" t="str">
        <f>VLOOKUP(G422,'Sheet 1 (2)'!$H$4:$AH$536,27,FALSE)</f>
        <v/>
      </c>
      <c r="AK422" s="24" t="str">
        <f t="shared" si="41"/>
        <v/>
      </c>
      <c r="AL422" s="27">
        <v>1</v>
      </c>
      <c r="AM422" s="27">
        <f t="shared" si="40"/>
        <v>1</v>
      </c>
    </row>
    <row r="423" spans="1:39" ht="15.75" customHeight="1">
      <c r="A423" s="24" t="s">
        <v>1738</v>
      </c>
      <c r="B423" s="24" t="s">
        <v>128</v>
      </c>
      <c r="C423" s="24" t="s">
        <v>2172</v>
      </c>
      <c r="D423" s="24" t="s">
        <v>131</v>
      </c>
      <c r="E423" s="24" t="s">
        <v>2173</v>
      </c>
      <c r="F423" s="24" t="s">
        <v>132</v>
      </c>
      <c r="G423" s="24" t="s">
        <v>2219</v>
      </c>
      <c r="H423" s="24" t="s">
        <v>2220</v>
      </c>
      <c r="I423" s="24" t="s">
        <v>329</v>
      </c>
      <c r="J423" s="24" t="s">
        <v>1821</v>
      </c>
      <c r="K423" s="24" t="s">
        <v>2221</v>
      </c>
      <c r="L423" s="24" t="s">
        <v>304</v>
      </c>
      <c r="M423" s="24" t="str">
        <f>VLOOKUP(G423,'Sheet 1 (2)'!$H$4:$M$536,6,FALSE)</f>
        <v/>
      </c>
      <c r="N423" s="24" t="str">
        <f t="shared" si="42"/>
        <v/>
      </c>
      <c r="O423" s="96" t="str">
        <f>VLOOKUP(G423,Hoja1!$C$4:$D$146,2,FALSE)</f>
        <v>100%*(5001209+5001208)???</v>
      </c>
      <c r="P423" s="24" t="s">
        <v>498</v>
      </c>
      <c r="Q423" s="24" t="s">
        <v>304</v>
      </c>
      <c r="R423" s="24" t="str">
        <f>VLOOKUP(G423,'Sheet 1 (2)'!$H$4:$O$536,8,FALSE)</f>
        <v/>
      </c>
      <c r="S423" s="24" t="str">
        <f t="shared" si="43"/>
        <v/>
      </c>
      <c r="T423" s="24"/>
      <c r="U423" s="24" t="s">
        <v>304</v>
      </c>
      <c r="V423" s="24" t="str">
        <f>VLOOKUP(G423,'Sheet 1 (2)'!$H$4:$Q$536,10,FALSE)</f>
        <v/>
      </c>
      <c r="W423" s="24" t="str">
        <f t="shared" si="39"/>
        <v/>
      </c>
      <c r="X423" s="24" t="s">
        <v>2222</v>
      </c>
      <c r="Y423" s="24" t="s">
        <v>304</v>
      </c>
      <c r="Z423" s="24" t="str">
        <f>VLOOKUP(G423,'Sheet 1 (2)'!$H$4:$S$536,12,FALSE)</f>
        <v/>
      </c>
      <c r="AA423" s="24" t="str">
        <f t="shared" si="38"/>
        <v/>
      </c>
      <c r="AB423" s="24" t="s">
        <v>304</v>
      </c>
      <c r="AC423" s="24" t="str">
        <f>VLOOKUP(G423,'Sheet 1 (2)'!$H$4:$AF$536,25,FALSE)</f>
        <v/>
      </c>
      <c r="AD423" s="24" t="s">
        <v>632</v>
      </c>
      <c r="AE423" s="24" t="str">
        <f t="shared" si="44"/>
        <v/>
      </c>
      <c r="AF423" s="24" t="s">
        <v>329</v>
      </c>
      <c r="AG423" s="24" t="str">
        <f>VLOOKUP(G423,'Sheet 1 (2)'!$H$4:$AG$536,26,FALSE)</f>
        <v/>
      </c>
      <c r="AH423" s="24" t="s">
        <v>329</v>
      </c>
      <c r="AI423" s="24" t="s">
        <v>304</v>
      </c>
      <c r="AJ423" s="24" t="str">
        <f>VLOOKUP(G423,'Sheet 1 (2)'!$H$4:$AH$536,27,FALSE)</f>
        <v/>
      </c>
      <c r="AK423" s="24" t="str">
        <f t="shared" si="41"/>
        <v/>
      </c>
      <c r="AL423" s="27">
        <v>1</v>
      </c>
      <c r="AM423" s="27">
        <f t="shared" si="40"/>
        <v>1</v>
      </c>
    </row>
    <row r="424" spans="1:39" ht="15.75" customHeight="1">
      <c r="A424" s="24" t="s">
        <v>1738</v>
      </c>
      <c r="B424" s="24" t="s">
        <v>128</v>
      </c>
      <c r="C424" s="24" t="s">
        <v>2172</v>
      </c>
      <c r="D424" s="24" t="s">
        <v>131</v>
      </c>
      <c r="E424" s="24" t="s">
        <v>2173</v>
      </c>
      <c r="F424" s="24" t="s">
        <v>132</v>
      </c>
      <c r="G424" s="24" t="s">
        <v>2223</v>
      </c>
      <c r="H424" s="24" t="s">
        <v>2224</v>
      </c>
      <c r="I424" s="24" t="s">
        <v>329</v>
      </c>
      <c r="J424" s="24" t="s">
        <v>1821</v>
      </c>
      <c r="K424" s="24" t="s">
        <v>2225</v>
      </c>
      <c r="L424" s="24" t="s">
        <v>304</v>
      </c>
      <c r="M424" s="24" t="str">
        <f>VLOOKUP(G424,'Sheet 1 (2)'!$H$4:$M$536,6,FALSE)</f>
        <v/>
      </c>
      <c r="N424" s="24" t="str">
        <f t="shared" si="42"/>
        <v/>
      </c>
      <c r="O424" s="96" t="str">
        <f>VLOOKUP(G424,Hoja1!$C$4:$D$146,2,FALSE)</f>
        <v>100%*(5001209+5001208)???</v>
      </c>
      <c r="P424" s="24" t="s">
        <v>498</v>
      </c>
      <c r="Q424" s="24" t="s">
        <v>304</v>
      </c>
      <c r="R424" s="24" t="str">
        <f>VLOOKUP(G424,'Sheet 1 (2)'!$H$4:$O$536,8,FALSE)</f>
        <v/>
      </c>
      <c r="S424" s="24" t="str">
        <f t="shared" si="43"/>
        <v/>
      </c>
      <c r="T424" s="24"/>
      <c r="U424" s="24" t="s">
        <v>304</v>
      </c>
      <c r="V424" s="24" t="str">
        <f>VLOOKUP(G424,'Sheet 1 (2)'!$H$4:$Q$536,10,FALSE)</f>
        <v/>
      </c>
      <c r="W424" s="24" t="str">
        <f t="shared" si="39"/>
        <v/>
      </c>
      <c r="X424" s="24" t="s">
        <v>2222</v>
      </c>
      <c r="Y424" s="24" t="s">
        <v>304</v>
      </c>
      <c r="Z424" s="24" t="str">
        <f>VLOOKUP(G424,'Sheet 1 (2)'!$H$4:$S$536,12,FALSE)</f>
        <v/>
      </c>
      <c r="AA424" s="24" t="str">
        <f t="shared" si="38"/>
        <v/>
      </c>
      <c r="AB424" s="24" t="s">
        <v>304</v>
      </c>
      <c r="AC424" s="24" t="str">
        <f>VLOOKUP(G424,'Sheet 1 (2)'!$H$4:$AF$536,25,FALSE)</f>
        <v/>
      </c>
      <c r="AD424" s="24" t="s">
        <v>632</v>
      </c>
      <c r="AE424" s="24" t="str">
        <f t="shared" si="44"/>
        <v/>
      </c>
      <c r="AF424" s="24" t="s">
        <v>329</v>
      </c>
      <c r="AG424" s="24" t="str">
        <f>VLOOKUP(G424,'Sheet 1 (2)'!$H$4:$AG$536,26,FALSE)</f>
        <v/>
      </c>
      <c r="AH424" s="24" t="s">
        <v>329</v>
      </c>
      <c r="AI424" s="24" t="s">
        <v>304</v>
      </c>
      <c r="AJ424" s="24" t="str">
        <f>VLOOKUP(G424,'Sheet 1 (2)'!$H$4:$AH$536,27,FALSE)</f>
        <v/>
      </c>
      <c r="AK424" s="24" t="str">
        <f t="shared" si="41"/>
        <v/>
      </c>
      <c r="AL424" s="27">
        <v>1</v>
      </c>
      <c r="AM424" s="27">
        <f t="shared" si="40"/>
        <v>1</v>
      </c>
    </row>
    <row r="425" spans="1:39" ht="15.75" customHeight="1">
      <c r="A425" s="24" t="s">
        <v>1738</v>
      </c>
      <c r="B425" s="24" t="s">
        <v>128</v>
      </c>
      <c r="C425" s="24" t="s">
        <v>2172</v>
      </c>
      <c r="D425" s="24" t="s">
        <v>131</v>
      </c>
      <c r="E425" s="24" t="s">
        <v>2173</v>
      </c>
      <c r="F425" s="24" t="s">
        <v>132</v>
      </c>
      <c r="G425" s="24" t="s">
        <v>2226</v>
      </c>
      <c r="H425" s="24" t="s">
        <v>2227</v>
      </c>
      <c r="I425" s="24" t="s">
        <v>329</v>
      </c>
      <c r="J425" s="24" t="s">
        <v>1249</v>
      </c>
      <c r="K425" s="24" t="s">
        <v>2228</v>
      </c>
      <c r="L425" s="24" t="s">
        <v>304</v>
      </c>
      <c r="M425" s="24" t="str">
        <f>VLOOKUP(G425,'Sheet 1 (2)'!$H$4:$M$536,6,FALSE)</f>
        <v/>
      </c>
      <c r="N425" s="24" t="str">
        <f t="shared" si="42"/>
        <v/>
      </c>
      <c r="O425" s="96" t="str">
        <f>VLOOKUP(G425,Hoja1!$C$4:$D$146,2,FALSE)</f>
        <v>2%*(5001209+5001208)???</v>
      </c>
      <c r="P425" s="24" t="s">
        <v>498</v>
      </c>
      <c r="Q425" s="24" t="s">
        <v>304</v>
      </c>
      <c r="R425" s="24" t="str">
        <f>VLOOKUP(G425,'Sheet 1 (2)'!$H$4:$O$536,8,FALSE)</f>
        <v/>
      </c>
      <c r="S425" s="24" t="str">
        <f t="shared" si="43"/>
        <v/>
      </c>
      <c r="T425" s="24"/>
      <c r="U425" s="24" t="s">
        <v>304</v>
      </c>
      <c r="V425" s="24" t="str">
        <f>VLOOKUP(G425,'Sheet 1 (2)'!$H$4:$Q$536,10,FALSE)</f>
        <v/>
      </c>
      <c r="W425" s="24" t="str">
        <f t="shared" si="39"/>
        <v/>
      </c>
      <c r="X425" s="24"/>
      <c r="Y425" s="24" t="s">
        <v>304</v>
      </c>
      <c r="Z425" s="24" t="str">
        <f>VLOOKUP(G425,'Sheet 1 (2)'!$H$4:$S$536,12,FALSE)</f>
        <v/>
      </c>
      <c r="AA425" s="24" t="str">
        <f t="shared" si="38"/>
        <v/>
      </c>
      <c r="AB425" s="24" t="s">
        <v>304</v>
      </c>
      <c r="AC425" s="24" t="str">
        <f>VLOOKUP(G425,'Sheet 1 (2)'!$H$4:$AF$536,25,FALSE)</f>
        <v/>
      </c>
      <c r="AD425" s="24" t="s">
        <v>863</v>
      </c>
      <c r="AE425" s="24" t="str">
        <f t="shared" si="44"/>
        <v/>
      </c>
      <c r="AF425" s="24" t="s">
        <v>329</v>
      </c>
      <c r="AG425" s="24" t="str">
        <f>VLOOKUP(G425,'Sheet 1 (2)'!$H$4:$AG$536,26,FALSE)</f>
        <v/>
      </c>
      <c r="AH425" s="24" t="s">
        <v>329</v>
      </c>
      <c r="AI425" s="24" t="s">
        <v>304</v>
      </c>
      <c r="AJ425" s="24" t="str">
        <f>VLOOKUP(G425,'Sheet 1 (2)'!$H$4:$AH$536,27,FALSE)</f>
        <v/>
      </c>
      <c r="AK425" s="24" t="str">
        <f t="shared" si="41"/>
        <v/>
      </c>
      <c r="AL425" s="27">
        <v>1</v>
      </c>
      <c r="AM425" s="27">
        <f t="shared" si="40"/>
        <v>1</v>
      </c>
    </row>
    <row r="426" spans="1:39" ht="15.75" customHeight="1">
      <c r="A426" s="24" t="s">
        <v>1738</v>
      </c>
      <c r="B426" s="24" t="s">
        <v>128</v>
      </c>
      <c r="C426" s="24" t="s">
        <v>2172</v>
      </c>
      <c r="D426" s="24" t="s">
        <v>131</v>
      </c>
      <c r="E426" s="24" t="s">
        <v>2173</v>
      </c>
      <c r="F426" s="24" t="s">
        <v>132</v>
      </c>
      <c r="G426" s="24" t="s">
        <v>2229</v>
      </c>
      <c r="H426" s="24" t="s">
        <v>2230</v>
      </c>
      <c r="I426" s="24" t="s">
        <v>329</v>
      </c>
      <c r="J426" s="24" t="s">
        <v>1249</v>
      </c>
      <c r="K426" s="24" t="s">
        <v>2231</v>
      </c>
      <c r="L426" s="24" t="s">
        <v>304</v>
      </c>
      <c r="M426" s="24" t="str">
        <f>VLOOKUP(G426,'Sheet 1 (2)'!$H$4:$M$536,6,FALSE)</f>
        <v/>
      </c>
      <c r="N426" s="24" t="str">
        <f t="shared" si="42"/>
        <v/>
      </c>
      <c r="O426" s="96" t="str">
        <f>VLOOKUP(G426,Hoja1!$C$4:$D$146,2,FALSE)</f>
        <v>24%*5001104</v>
      </c>
      <c r="P426" s="24" t="s">
        <v>498</v>
      </c>
      <c r="Q426" s="24" t="s">
        <v>304</v>
      </c>
      <c r="R426" s="24" t="str">
        <f>VLOOKUP(G426,'Sheet 1 (2)'!$H$4:$O$536,8,FALSE)</f>
        <v/>
      </c>
      <c r="S426" s="24" t="str">
        <f t="shared" si="43"/>
        <v/>
      </c>
      <c r="T426" s="24"/>
      <c r="U426" s="24" t="s">
        <v>304</v>
      </c>
      <c r="V426" s="24" t="str">
        <f>VLOOKUP(G426,'Sheet 1 (2)'!$H$4:$Q$536,10,FALSE)</f>
        <v/>
      </c>
      <c r="W426" s="24" t="str">
        <f t="shared" si="39"/>
        <v/>
      </c>
      <c r="X426" s="24" t="s">
        <v>2232</v>
      </c>
      <c r="Y426" s="24" t="s">
        <v>304</v>
      </c>
      <c r="Z426" s="24" t="str">
        <f>VLOOKUP(G426,'Sheet 1 (2)'!$H$4:$S$536,12,FALSE)</f>
        <v/>
      </c>
      <c r="AA426" s="24" t="str">
        <f t="shared" si="38"/>
        <v/>
      </c>
      <c r="AB426" s="24" t="s">
        <v>304</v>
      </c>
      <c r="AC426" s="24" t="str">
        <f>VLOOKUP(G426,'Sheet 1 (2)'!$H$4:$AF$536,25,FALSE)</f>
        <v/>
      </c>
      <c r="AD426" s="24" t="s">
        <v>632</v>
      </c>
      <c r="AE426" s="24" t="str">
        <f t="shared" si="44"/>
        <v/>
      </c>
      <c r="AF426" s="24" t="s">
        <v>301</v>
      </c>
      <c r="AG426" s="24" t="str">
        <f>VLOOKUP(G426,'Sheet 1 (2)'!$H$4:$AG$536,26,FALSE)</f>
        <v/>
      </c>
      <c r="AH426" s="24" t="s">
        <v>301</v>
      </c>
      <c r="AI426" s="24" t="s">
        <v>2177</v>
      </c>
      <c r="AJ426" s="24" t="str">
        <f>VLOOKUP(G426,'Sheet 1 (2)'!$H$4:$AH$536,27,FALSE)</f>
        <v/>
      </c>
      <c r="AK426" s="24" t="str">
        <f t="shared" si="41"/>
        <v>Lista de EESS con capacidad resolutiva//*Se puede usar las categprías //*En todo caso se podría porgramar según el HISS</v>
      </c>
      <c r="AL426" s="27">
        <v>1</v>
      </c>
      <c r="AM426" s="27">
        <f t="shared" si="40"/>
        <v>0</v>
      </c>
    </row>
    <row r="427" spans="1:39" ht="15.75" customHeight="1">
      <c r="A427" s="24" t="s">
        <v>1738</v>
      </c>
      <c r="B427" s="24" t="s">
        <v>128</v>
      </c>
      <c r="C427" s="24" t="s">
        <v>2172</v>
      </c>
      <c r="D427" s="24" t="s">
        <v>131</v>
      </c>
      <c r="E427" s="24" t="s">
        <v>2173</v>
      </c>
      <c r="F427" s="24" t="s">
        <v>132</v>
      </c>
      <c r="G427" s="24" t="s">
        <v>2233</v>
      </c>
      <c r="H427" s="24" t="s">
        <v>2234</v>
      </c>
      <c r="I427" s="24" t="s">
        <v>329</v>
      </c>
      <c r="J427" s="24" t="s">
        <v>1249</v>
      </c>
      <c r="K427" s="24" t="s">
        <v>2235</v>
      </c>
      <c r="L427" s="24" t="s">
        <v>304</v>
      </c>
      <c r="M427" s="24" t="str">
        <f>VLOOKUP(G427,'Sheet 1 (2)'!$H$4:$M$536,6,FALSE)</f>
        <v/>
      </c>
      <c r="N427" s="24" t="str">
        <f t="shared" si="42"/>
        <v/>
      </c>
      <c r="O427" s="96" t="str">
        <f>VLOOKUP(G427,Hoja1!$C$4:$D$146,2,FALSE)</f>
        <v>56%*5001104</v>
      </c>
      <c r="P427" s="24" t="s">
        <v>498</v>
      </c>
      <c r="Q427" s="24" t="s">
        <v>304</v>
      </c>
      <c r="R427" s="24" t="str">
        <f>VLOOKUP(G427,'Sheet 1 (2)'!$H$4:$O$536,8,FALSE)</f>
        <v/>
      </c>
      <c r="S427" s="24" t="str">
        <f t="shared" si="43"/>
        <v/>
      </c>
      <c r="T427" s="24"/>
      <c r="U427" s="24" t="s">
        <v>304</v>
      </c>
      <c r="V427" s="24" t="str">
        <f>VLOOKUP(G427,'Sheet 1 (2)'!$H$4:$Q$536,10,FALSE)</f>
        <v/>
      </c>
      <c r="W427" s="24" t="str">
        <f t="shared" si="39"/>
        <v/>
      </c>
      <c r="X427" s="24" t="s">
        <v>2237</v>
      </c>
      <c r="Y427" s="24" t="s">
        <v>304</v>
      </c>
      <c r="Z427" s="24" t="str">
        <f>VLOOKUP(G427,'Sheet 1 (2)'!$H$4:$S$536,12,FALSE)</f>
        <v/>
      </c>
      <c r="AA427" s="24" t="str">
        <f t="shared" ref="AA427:AA482" si="45">IF(Y427&lt;&gt;"",Y427,Z427)</f>
        <v/>
      </c>
      <c r="AB427" s="24" t="s">
        <v>304</v>
      </c>
      <c r="AC427" s="24" t="str">
        <f>VLOOKUP(G427,'Sheet 1 (2)'!$H$4:$AF$536,25,FALSE)</f>
        <v/>
      </c>
      <c r="AD427" s="24" t="s">
        <v>632</v>
      </c>
      <c r="AE427" s="24" t="str">
        <f t="shared" si="44"/>
        <v/>
      </c>
      <c r="AF427" s="24" t="s">
        <v>301</v>
      </c>
      <c r="AG427" s="24" t="str">
        <f>VLOOKUP(G427,'Sheet 1 (2)'!$H$4:$AG$536,26,FALSE)</f>
        <v/>
      </c>
      <c r="AH427" s="24" t="s">
        <v>301</v>
      </c>
      <c r="AI427" s="24" t="s">
        <v>2177</v>
      </c>
      <c r="AJ427" s="24" t="str">
        <f>VLOOKUP(G427,'Sheet 1 (2)'!$H$4:$AH$536,27,FALSE)</f>
        <v/>
      </c>
      <c r="AK427" s="24" t="str">
        <f t="shared" si="41"/>
        <v>Lista de EESS con capacidad resolutiva//*Se puede usar las categprías //*En todo caso se podría porgramar según el HISS</v>
      </c>
      <c r="AL427" s="27">
        <v>1</v>
      </c>
      <c r="AM427" s="27">
        <f t="shared" si="40"/>
        <v>0</v>
      </c>
    </row>
    <row r="428" spans="1:39" ht="15.75" customHeight="1">
      <c r="A428" s="24" t="s">
        <v>1738</v>
      </c>
      <c r="B428" s="24" t="s">
        <v>128</v>
      </c>
      <c r="C428" s="24" t="s">
        <v>2172</v>
      </c>
      <c r="D428" s="24" t="s">
        <v>131</v>
      </c>
      <c r="E428" s="24" t="s">
        <v>2173</v>
      </c>
      <c r="F428" s="24" t="s">
        <v>132</v>
      </c>
      <c r="G428" s="24" t="s">
        <v>2238</v>
      </c>
      <c r="H428" s="24" t="s">
        <v>2239</v>
      </c>
      <c r="I428" s="24" t="s">
        <v>329</v>
      </c>
      <c r="J428" s="24" t="s">
        <v>1249</v>
      </c>
      <c r="K428" s="24" t="s">
        <v>2240</v>
      </c>
      <c r="L428" s="24" t="s">
        <v>304</v>
      </c>
      <c r="M428" s="24" t="str">
        <f>VLOOKUP(G428,'Sheet 1 (2)'!$H$4:$M$536,6,FALSE)</f>
        <v/>
      </c>
      <c r="N428" s="24" t="str">
        <f t="shared" si="42"/>
        <v/>
      </c>
      <c r="O428" s="96" t="str">
        <f>VLOOKUP(G428,Hoja1!$C$4:$D$146,2,FALSE)</f>
        <v>40%*5001104</v>
      </c>
      <c r="P428" s="24" t="s">
        <v>498</v>
      </c>
      <c r="Q428" s="24" t="s">
        <v>304</v>
      </c>
      <c r="R428" s="24" t="str">
        <f>VLOOKUP(G428,'Sheet 1 (2)'!$H$4:$O$536,8,FALSE)</f>
        <v/>
      </c>
      <c r="S428" s="24" t="str">
        <f t="shared" si="43"/>
        <v/>
      </c>
      <c r="T428" s="24"/>
      <c r="U428" s="24" t="s">
        <v>304</v>
      </c>
      <c r="V428" s="24" t="str">
        <f>VLOOKUP(G428,'Sheet 1 (2)'!$H$4:$Q$536,10,FALSE)</f>
        <v/>
      </c>
      <c r="W428" s="24" t="str">
        <f t="shared" si="39"/>
        <v/>
      </c>
      <c r="X428" s="24" t="s">
        <v>2241</v>
      </c>
      <c r="Y428" s="24" t="s">
        <v>304</v>
      </c>
      <c r="Z428" s="24" t="str">
        <f>VLOOKUP(G428,'Sheet 1 (2)'!$H$4:$S$536,12,FALSE)</f>
        <v/>
      </c>
      <c r="AA428" s="24" t="str">
        <f t="shared" si="45"/>
        <v/>
      </c>
      <c r="AB428" s="24" t="s">
        <v>304</v>
      </c>
      <c r="AC428" s="24" t="str">
        <f>VLOOKUP(G428,'Sheet 1 (2)'!$H$4:$AF$536,25,FALSE)</f>
        <v/>
      </c>
      <c r="AD428" s="24" t="s">
        <v>2242</v>
      </c>
      <c r="AE428" s="24" t="str">
        <f t="shared" si="44"/>
        <v/>
      </c>
      <c r="AF428" s="24" t="s">
        <v>301</v>
      </c>
      <c r="AG428" s="24" t="str">
        <f>VLOOKUP(G428,'Sheet 1 (2)'!$H$4:$AG$536,26,FALSE)</f>
        <v/>
      </c>
      <c r="AH428" s="24" t="s">
        <v>301</v>
      </c>
      <c r="AI428" s="24" t="s">
        <v>2177</v>
      </c>
      <c r="AJ428" s="24" t="str">
        <f>VLOOKUP(G428,'Sheet 1 (2)'!$H$4:$AH$536,27,FALSE)</f>
        <v/>
      </c>
      <c r="AK428" s="24" t="str">
        <f t="shared" si="41"/>
        <v>Lista de EESS con capacidad resolutiva//*Se puede usar las categprías //*En todo caso se podría porgramar según el HISS</v>
      </c>
      <c r="AL428" s="27">
        <v>1</v>
      </c>
      <c r="AM428" s="27">
        <f t="shared" si="40"/>
        <v>0</v>
      </c>
    </row>
    <row r="429" spans="1:39" ht="15.75" customHeight="1">
      <c r="A429" s="24" t="s">
        <v>1738</v>
      </c>
      <c r="B429" s="24" t="s">
        <v>128</v>
      </c>
      <c r="C429" s="24" t="s">
        <v>2243</v>
      </c>
      <c r="D429" s="24" t="s">
        <v>137</v>
      </c>
      <c r="E429" s="24" t="s">
        <v>2244</v>
      </c>
      <c r="F429" s="24" t="s">
        <v>138</v>
      </c>
      <c r="G429" s="24" t="s">
        <v>2245</v>
      </c>
      <c r="H429" s="24" t="s">
        <v>2246</v>
      </c>
      <c r="I429" s="24" t="s">
        <v>329</v>
      </c>
      <c r="J429" s="24" t="s">
        <v>1795</v>
      </c>
      <c r="K429" s="24" t="s">
        <v>2247</v>
      </c>
      <c r="L429" s="24" t="s">
        <v>304</v>
      </c>
      <c r="M429" s="24" t="str">
        <f>VLOOKUP(G429,'Sheet 1 (2)'!$H$4:$M$536,6,FALSE)</f>
        <v/>
      </c>
      <c r="N429" s="24" t="str">
        <f t="shared" si="42"/>
        <v/>
      </c>
      <c r="O429" s="24">
        <f>VLOOKUP(G429,Hoja1!$C$4:$D$146,2,FALSE)</f>
        <v>0</v>
      </c>
      <c r="P429" s="24" t="s">
        <v>651</v>
      </c>
      <c r="Q429" s="24" t="s">
        <v>304</v>
      </c>
      <c r="R429" s="24" t="str">
        <f>VLOOKUP(G429,'Sheet 1 (2)'!$H$4:$O$536,8,FALSE)</f>
        <v/>
      </c>
      <c r="S429" s="24" t="str">
        <f t="shared" si="43"/>
        <v/>
      </c>
      <c r="T429" s="24"/>
      <c r="U429" s="24" t="s">
        <v>304</v>
      </c>
      <c r="V429" s="24" t="str">
        <f>VLOOKUP(G429,'Sheet 1 (2)'!$H$4:$Q$536,10,FALSE)</f>
        <v/>
      </c>
      <c r="W429" s="24" t="str">
        <f t="shared" si="39"/>
        <v/>
      </c>
      <c r="X429" s="24" t="s">
        <v>2248</v>
      </c>
      <c r="Y429" s="24" t="s">
        <v>304</v>
      </c>
      <c r="Z429" s="24" t="str">
        <f>VLOOKUP(G429,'Sheet 1 (2)'!$H$4:$S$536,12,FALSE)</f>
        <v/>
      </c>
      <c r="AA429" s="24" t="str">
        <f t="shared" si="45"/>
        <v/>
      </c>
      <c r="AB429" s="24" t="s">
        <v>304</v>
      </c>
      <c r="AC429" s="24" t="str">
        <f>VLOOKUP(G429,'Sheet 1 (2)'!$H$4:$AF$536,25,FALSE)</f>
        <v/>
      </c>
      <c r="AD429" s="24" t="s">
        <v>334</v>
      </c>
      <c r="AE429" s="24" t="str">
        <f t="shared" si="44"/>
        <v/>
      </c>
      <c r="AF429" s="24" t="s">
        <v>301</v>
      </c>
      <c r="AG429" s="24" t="str">
        <f>VLOOKUP(G429,'Sheet 1 (2)'!$H$4:$AG$536,26,FALSE)</f>
        <v/>
      </c>
      <c r="AH429" s="24" t="s">
        <v>329</v>
      </c>
      <c r="AI429" s="24" t="s">
        <v>2249</v>
      </c>
      <c r="AJ429" s="24" t="str">
        <f>VLOOKUP(G429,'Sheet 1 (2)'!$H$4:$AH$536,27,FALSE)</f>
        <v/>
      </c>
      <c r="AK429" s="24" t="str">
        <f t="shared" si="41"/>
        <v>Van a enviar base SIS afiliado, con una variable que identifique EESS.</v>
      </c>
      <c r="AL429" s="27">
        <v>1</v>
      </c>
      <c r="AM429" s="27">
        <f t="shared" si="40"/>
        <v>1</v>
      </c>
    </row>
    <row r="430" spans="1:39" ht="15.75" customHeight="1">
      <c r="A430" s="24" t="s">
        <v>1738</v>
      </c>
      <c r="B430" s="24" t="s">
        <v>128</v>
      </c>
      <c r="C430" s="24" t="s">
        <v>2250</v>
      </c>
      <c r="D430" s="24" t="s">
        <v>133</v>
      </c>
      <c r="E430" s="24" t="s">
        <v>2251</v>
      </c>
      <c r="F430" s="24" t="s">
        <v>134</v>
      </c>
      <c r="G430" s="24" t="s">
        <v>2252</v>
      </c>
      <c r="H430" s="24" t="s">
        <v>2253</v>
      </c>
      <c r="I430" s="24" t="s">
        <v>329</v>
      </c>
      <c r="J430" s="24" t="s">
        <v>1234</v>
      </c>
      <c r="K430" s="24" t="s">
        <v>2254</v>
      </c>
      <c r="L430" s="24" t="s">
        <v>304</v>
      </c>
      <c r="M430" s="24" t="str">
        <f>VLOOKUP(G430,'Sheet 1 (2)'!$H$4:$M$536,6,FALSE)</f>
        <v/>
      </c>
      <c r="N430" s="24" t="str">
        <f t="shared" si="42"/>
        <v/>
      </c>
      <c r="O430" s="96" t="str">
        <f>VLOOKUP(G430,Hoja1!$C$4:$D$146,2,FALSE)</f>
        <v>80%*5001304</v>
      </c>
      <c r="P430" s="24" t="s">
        <v>498</v>
      </c>
      <c r="Q430" s="24" t="s">
        <v>304</v>
      </c>
      <c r="R430" s="24" t="str">
        <f>VLOOKUP(G430,'Sheet 1 (2)'!$H$4:$O$536,8,FALSE)</f>
        <v/>
      </c>
      <c r="S430" s="24" t="str">
        <f t="shared" si="43"/>
        <v/>
      </c>
      <c r="T430" s="24" t="s">
        <v>498</v>
      </c>
      <c r="U430" s="24" t="s">
        <v>304</v>
      </c>
      <c r="V430" s="24" t="str">
        <f>VLOOKUP(G430,'Sheet 1 (2)'!$H$4:$Q$536,10,FALSE)</f>
        <v/>
      </c>
      <c r="W430" s="24" t="str">
        <f t="shared" si="39"/>
        <v/>
      </c>
      <c r="X430" s="24" t="s">
        <v>2255</v>
      </c>
      <c r="Y430" s="24" t="s">
        <v>304</v>
      </c>
      <c r="Z430" s="24" t="str">
        <f>VLOOKUP(G430,'Sheet 1 (2)'!$H$4:$S$536,12,FALSE)</f>
        <v/>
      </c>
      <c r="AA430" s="24" t="str">
        <f t="shared" si="45"/>
        <v/>
      </c>
      <c r="AB430" s="24" t="s">
        <v>304</v>
      </c>
      <c r="AC430" s="24" t="str">
        <f>VLOOKUP(G430,'Sheet 1 (2)'!$H$4:$AF$536,25,FALSE)</f>
        <v/>
      </c>
      <c r="AD430" s="24" t="s">
        <v>418</v>
      </c>
      <c r="AE430" s="24" t="str">
        <f t="shared" si="44"/>
        <v/>
      </c>
      <c r="AF430" s="24" t="s">
        <v>329</v>
      </c>
      <c r="AG430" s="24" t="str">
        <f>VLOOKUP(G430,'Sheet 1 (2)'!$H$4:$AG$536,26,FALSE)</f>
        <v/>
      </c>
      <c r="AH430" s="24" t="s">
        <v>329</v>
      </c>
      <c r="AI430" s="24" t="s">
        <v>304</v>
      </c>
      <c r="AJ430" s="24" t="str">
        <f>VLOOKUP(G430,'Sheet 1 (2)'!$H$4:$AH$536,27,FALSE)</f>
        <v/>
      </c>
      <c r="AK430" s="24" t="str">
        <f t="shared" si="41"/>
        <v/>
      </c>
      <c r="AL430" s="27">
        <v>1</v>
      </c>
      <c r="AM430" s="27">
        <f t="shared" si="40"/>
        <v>1</v>
      </c>
    </row>
    <row r="431" spans="1:39" ht="15.75" customHeight="1">
      <c r="A431" s="24" t="s">
        <v>1738</v>
      </c>
      <c r="B431" s="24" t="s">
        <v>128</v>
      </c>
      <c r="C431" s="24" t="s">
        <v>2250</v>
      </c>
      <c r="D431" s="24" t="s">
        <v>133</v>
      </c>
      <c r="E431" s="24" t="s">
        <v>2251</v>
      </c>
      <c r="F431" s="24" t="s">
        <v>134</v>
      </c>
      <c r="G431" s="24" t="s">
        <v>2256</v>
      </c>
      <c r="H431" s="24" t="s">
        <v>2257</v>
      </c>
      <c r="I431" s="24" t="s">
        <v>329</v>
      </c>
      <c r="J431" s="24" t="s">
        <v>1795</v>
      </c>
      <c r="K431" s="24" t="s">
        <v>2258</v>
      </c>
      <c r="L431" s="24" t="s">
        <v>3227</v>
      </c>
      <c r="M431" s="24" t="str">
        <f>VLOOKUP(G431,'Sheet 1 (2)'!$H$4:$M$536,6,FALSE)</f>
        <v/>
      </c>
      <c r="N431" s="24" t="str">
        <f t="shared" si="42"/>
        <v>La meta fisica es igual  al 10% de niños de 3 a 11 años de edad programados del subproducto 5001306 TAMIZAJE DE AGUDEZA VISUAL EN NIÑOS (AS) DE 3 A 11 AÑOS.</v>
      </c>
      <c r="O431" s="96" t="str">
        <f>VLOOKUP(G431,Hoja1!$C$4:$D$146,2,FALSE)</f>
        <v>10%*5001301</v>
      </c>
      <c r="P431" s="24" t="s">
        <v>498</v>
      </c>
      <c r="Q431" s="24" t="s">
        <v>304</v>
      </c>
      <c r="R431" s="24" t="str">
        <f>VLOOKUP(G431,'Sheet 1 (2)'!$H$4:$O$536,8,FALSE)</f>
        <v/>
      </c>
      <c r="S431" s="24" t="str">
        <f t="shared" si="43"/>
        <v/>
      </c>
      <c r="T431" s="24"/>
      <c r="U431" s="24" t="s">
        <v>304</v>
      </c>
      <c r="V431" s="24" t="str">
        <f>VLOOKUP(G431,'Sheet 1 (2)'!$H$4:$Q$536,10,FALSE)</f>
        <v/>
      </c>
      <c r="W431" s="24" t="str">
        <f t="shared" si="39"/>
        <v/>
      </c>
      <c r="X431" s="24" t="s">
        <v>2259</v>
      </c>
      <c r="Y431" s="24" t="s">
        <v>304</v>
      </c>
      <c r="Z431" s="24" t="str">
        <f>VLOOKUP(G431,'Sheet 1 (2)'!$H$4:$S$536,12,FALSE)</f>
        <v/>
      </c>
      <c r="AA431" s="24" t="str">
        <f t="shared" si="45"/>
        <v/>
      </c>
      <c r="AB431" s="24" t="s">
        <v>304</v>
      </c>
      <c r="AC431" s="24" t="str">
        <f>VLOOKUP(G431,'Sheet 1 (2)'!$H$4:$AF$536,25,FALSE)</f>
        <v/>
      </c>
      <c r="AD431" s="24" t="s">
        <v>2260</v>
      </c>
      <c r="AE431" s="24" t="str">
        <f t="shared" si="44"/>
        <v/>
      </c>
      <c r="AF431" s="24" t="s">
        <v>329</v>
      </c>
      <c r="AG431" s="24" t="str">
        <f>VLOOKUP(G431,'Sheet 1 (2)'!$H$4:$AG$536,26,FALSE)</f>
        <v/>
      </c>
      <c r="AH431" s="24" t="s">
        <v>329</v>
      </c>
      <c r="AI431" s="24" t="s">
        <v>304</v>
      </c>
      <c r="AJ431" s="24" t="str">
        <f>VLOOKUP(G431,'Sheet 1 (2)'!$H$4:$AH$536,27,FALSE)</f>
        <v/>
      </c>
      <c r="AK431" s="24" t="str">
        <f t="shared" si="41"/>
        <v/>
      </c>
      <c r="AL431" s="27">
        <v>1</v>
      </c>
      <c r="AM431" s="27">
        <f t="shared" si="40"/>
        <v>1</v>
      </c>
    </row>
    <row r="432" spans="1:39" ht="15.75" customHeight="1">
      <c r="A432" s="24" t="s">
        <v>1738</v>
      </c>
      <c r="B432" s="24" t="s">
        <v>128</v>
      </c>
      <c r="C432" s="24" t="s">
        <v>2250</v>
      </c>
      <c r="D432" s="24" t="s">
        <v>133</v>
      </c>
      <c r="E432" s="24" t="s">
        <v>2251</v>
      </c>
      <c r="F432" s="24" t="s">
        <v>134</v>
      </c>
      <c r="G432" s="24" t="s">
        <v>2261</v>
      </c>
      <c r="H432" s="24" t="s">
        <v>2262</v>
      </c>
      <c r="I432" s="24" t="s">
        <v>301</v>
      </c>
      <c r="J432" s="24" t="s">
        <v>1813</v>
      </c>
      <c r="K432" s="24" t="s">
        <v>2263</v>
      </c>
      <c r="L432" s="24" t="s">
        <v>304</v>
      </c>
      <c r="M432" s="24" t="str">
        <f>VLOOKUP(G432,'Sheet 1 (2)'!$H$4:$M$536,6,FALSE)</f>
        <v/>
      </c>
      <c r="N432" s="24" t="str">
        <f t="shared" si="42"/>
        <v/>
      </c>
      <c r="O432" s="96" t="str">
        <f>VLOOKUP(G432,Hoja1!$C$4:$D$146,2,FALSE)</f>
        <v>80%*5001302</v>
      </c>
      <c r="P432" s="24" t="s">
        <v>498</v>
      </c>
      <c r="Q432" s="24" t="s">
        <v>304</v>
      </c>
      <c r="R432" s="24" t="str">
        <f>VLOOKUP(G432,'Sheet 1 (2)'!$H$4:$O$536,8,FALSE)</f>
        <v/>
      </c>
      <c r="S432" s="24" t="str">
        <f t="shared" si="43"/>
        <v/>
      </c>
      <c r="T432" s="24"/>
      <c r="U432" s="24" t="s">
        <v>304</v>
      </c>
      <c r="V432" s="24" t="str">
        <f>VLOOKUP(G432,'Sheet 1 (2)'!$H$4:$Q$536,10,FALSE)</f>
        <v/>
      </c>
      <c r="W432" s="24" t="str">
        <f t="shared" si="39"/>
        <v/>
      </c>
      <c r="X432" s="24" t="s">
        <v>2264</v>
      </c>
      <c r="Y432" s="24" t="s">
        <v>304</v>
      </c>
      <c r="Z432" s="24" t="str">
        <f>VLOOKUP(G432,'Sheet 1 (2)'!$H$4:$S$536,12,FALSE)</f>
        <v/>
      </c>
      <c r="AA432" s="24" t="str">
        <f t="shared" si="45"/>
        <v/>
      </c>
      <c r="AB432" s="24" t="s">
        <v>304</v>
      </c>
      <c r="AC432" s="24" t="str">
        <f>VLOOKUP(G432,'Sheet 1 (2)'!$H$4:$AF$536,25,FALSE)</f>
        <v/>
      </c>
      <c r="AD432" s="24" t="s">
        <v>334</v>
      </c>
      <c r="AE432" s="24" t="str">
        <f t="shared" si="44"/>
        <v/>
      </c>
      <c r="AF432" s="24" t="s">
        <v>329</v>
      </c>
      <c r="AG432" s="24" t="str">
        <f>VLOOKUP(G432,'Sheet 1 (2)'!$H$4:$AG$536,26,FALSE)</f>
        <v/>
      </c>
      <c r="AH432" s="24" t="s">
        <v>329</v>
      </c>
      <c r="AI432" s="24" t="s">
        <v>304</v>
      </c>
      <c r="AJ432" s="24" t="str">
        <f>VLOOKUP(G432,'Sheet 1 (2)'!$H$4:$AH$536,27,FALSE)</f>
        <v/>
      </c>
      <c r="AK432" s="24" t="str">
        <f t="shared" si="41"/>
        <v/>
      </c>
      <c r="AL432" s="27">
        <v>1</v>
      </c>
      <c r="AM432" s="27">
        <f t="shared" si="40"/>
        <v>1</v>
      </c>
    </row>
    <row r="433" spans="1:39" ht="15.75" customHeight="1">
      <c r="A433" s="24" t="s">
        <v>1738</v>
      </c>
      <c r="B433" s="24" t="s">
        <v>128</v>
      </c>
      <c r="C433" s="24" t="s">
        <v>2250</v>
      </c>
      <c r="D433" s="24" t="s">
        <v>133</v>
      </c>
      <c r="E433" s="24" t="s">
        <v>2251</v>
      </c>
      <c r="F433" s="24" t="s">
        <v>134</v>
      </c>
      <c r="G433" s="24" t="s">
        <v>2265</v>
      </c>
      <c r="H433" s="24" t="s">
        <v>2266</v>
      </c>
      <c r="I433" s="24" t="s">
        <v>329</v>
      </c>
      <c r="J433" s="24" t="s">
        <v>1795</v>
      </c>
      <c r="K433" s="24" t="s">
        <v>2267</v>
      </c>
      <c r="L433" s="24" t="s">
        <v>2270</v>
      </c>
      <c r="M433" s="24" t="str">
        <f>VLOOKUP(G433,'Sheet 1 (2)'!$H$4:$M$536,6,FALSE)</f>
        <v/>
      </c>
      <c r="N433" s="24" t="str">
        <f t="shared" si="42"/>
        <v>Van a cambiar criterio de programación, la fuente será HISS</v>
      </c>
      <c r="O433" s="24">
        <f>VLOOKUP(G433,Hoja1!$C$4:$D$146,2,FALSE)</f>
        <v>0</v>
      </c>
      <c r="P433" s="24" t="s">
        <v>498</v>
      </c>
      <c r="Q433" s="24" t="s">
        <v>304</v>
      </c>
      <c r="R433" s="24" t="str">
        <f>VLOOKUP(G433,'Sheet 1 (2)'!$H$4:$O$536,8,FALSE)</f>
        <v/>
      </c>
      <c r="S433" s="24" t="str">
        <f t="shared" si="43"/>
        <v/>
      </c>
      <c r="T433" s="24"/>
      <c r="U433" s="24" t="s">
        <v>304</v>
      </c>
      <c r="V433" s="24" t="str">
        <f>VLOOKUP(G433,'Sheet 1 (2)'!$H$4:$Q$536,10,FALSE)</f>
        <v/>
      </c>
      <c r="W433" s="24" t="str">
        <f t="shared" si="39"/>
        <v/>
      </c>
      <c r="X433" s="24" t="s">
        <v>2269</v>
      </c>
      <c r="Y433" s="24">
        <v>99173</v>
      </c>
      <c r="Z433" s="24" t="str">
        <f>VLOOKUP(G433,'Sheet 1 (2)'!$H$4:$S$536,12,FALSE)</f>
        <v/>
      </c>
      <c r="AA433" s="24">
        <f t="shared" si="45"/>
        <v>99173</v>
      </c>
      <c r="AB433" s="24" t="s">
        <v>304</v>
      </c>
      <c r="AC433" s="24" t="str">
        <f>VLOOKUP(G433,'Sheet 1 (2)'!$H$4:$AF$536,25,FALSE)</f>
        <v/>
      </c>
      <c r="AD433" s="24" t="s">
        <v>334</v>
      </c>
      <c r="AE433" s="24" t="str">
        <f t="shared" si="44"/>
        <v/>
      </c>
      <c r="AF433" s="24" t="s">
        <v>329</v>
      </c>
      <c r="AG433" s="24" t="str">
        <f>VLOOKUP(G433,'Sheet 1 (2)'!$H$4:$AG$536,26,FALSE)</f>
        <v/>
      </c>
      <c r="AH433" s="24" t="s">
        <v>329</v>
      </c>
      <c r="AI433" s="24" t="s">
        <v>2270</v>
      </c>
      <c r="AJ433" s="24" t="str">
        <f>VLOOKUP(G433,'Sheet 1 (2)'!$H$4:$AH$536,27,FALSE)</f>
        <v/>
      </c>
      <c r="AK433" s="24" t="str">
        <f t="shared" si="41"/>
        <v>Van a cambiar criterio de programación, la fuente será HISS</v>
      </c>
      <c r="AL433" s="27">
        <v>1</v>
      </c>
      <c r="AM433" s="27">
        <f t="shared" si="40"/>
        <v>1</v>
      </c>
    </row>
    <row r="434" spans="1:39" ht="15.75" customHeight="1">
      <c r="A434" s="24" t="s">
        <v>1738</v>
      </c>
      <c r="B434" s="24" t="s">
        <v>128</v>
      </c>
      <c r="C434" s="24" t="s">
        <v>2271</v>
      </c>
      <c r="D434" s="24" t="s">
        <v>135</v>
      </c>
      <c r="E434" s="24" t="s">
        <v>2272</v>
      </c>
      <c r="F434" s="24" t="s">
        <v>136</v>
      </c>
      <c r="G434" s="24" t="s">
        <v>2273</v>
      </c>
      <c r="H434" s="24" t="s">
        <v>2274</v>
      </c>
      <c r="I434" s="24" t="s">
        <v>329</v>
      </c>
      <c r="J434" s="24" t="s">
        <v>1821</v>
      </c>
      <c r="K434" s="24" t="s">
        <v>2275</v>
      </c>
      <c r="L434" s="24" t="s">
        <v>304</v>
      </c>
      <c r="M434" s="24" t="str">
        <f>VLOOKUP(G434,'Sheet 1 (2)'!$H$4:$M$536,6,FALSE)</f>
        <v/>
      </c>
      <c r="N434" s="24" t="str">
        <f t="shared" si="42"/>
        <v/>
      </c>
      <c r="O434" s="96" t="str">
        <f>VLOOKUP(G434,Hoja1!$C$4:$D$146,2,FALSE)</f>
        <v>70%*5001402</v>
      </c>
      <c r="P434" s="24" t="s">
        <v>498</v>
      </c>
      <c r="Q434" s="24" t="s">
        <v>304</v>
      </c>
      <c r="R434" s="24" t="str">
        <f>VLOOKUP(G434,'Sheet 1 (2)'!$H$4:$O$536,8,FALSE)</f>
        <v/>
      </c>
      <c r="S434" s="24" t="str">
        <f t="shared" si="43"/>
        <v/>
      </c>
      <c r="T434" s="24" t="s">
        <v>498</v>
      </c>
      <c r="U434" s="24" t="s">
        <v>304</v>
      </c>
      <c r="V434" s="24" t="str">
        <f>VLOOKUP(G434,'Sheet 1 (2)'!$H$4:$Q$536,10,FALSE)</f>
        <v/>
      </c>
      <c r="W434" s="24" t="str">
        <f t="shared" si="39"/>
        <v/>
      </c>
      <c r="X434" s="24" t="s">
        <v>2276</v>
      </c>
      <c r="Y434" s="24" t="s">
        <v>304</v>
      </c>
      <c r="Z434" s="24" t="str">
        <f>VLOOKUP(G434,'Sheet 1 (2)'!$H$4:$S$536,12,FALSE)</f>
        <v/>
      </c>
      <c r="AA434" s="24" t="str">
        <f t="shared" si="45"/>
        <v/>
      </c>
      <c r="AB434" s="24" t="s">
        <v>304</v>
      </c>
      <c r="AC434" s="24" t="str">
        <f>VLOOKUP(G434,'Sheet 1 (2)'!$H$4:$AF$536,25,FALSE)</f>
        <v/>
      </c>
      <c r="AD434" s="24" t="s">
        <v>797</v>
      </c>
      <c r="AE434" s="24" t="str">
        <f t="shared" si="44"/>
        <v/>
      </c>
      <c r="AF434" s="24" t="s">
        <v>329</v>
      </c>
      <c r="AG434" s="24" t="str">
        <f>VLOOKUP(G434,'Sheet 1 (2)'!$H$4:$AG$536,26,FALSE)</f>
        <v/>
      </c>
      <c r="AH434" s="24" t="s">
        <v>329</v>
      </c>
      <c r="AI434" s="24" t="s">
        <v>304</v>
      </c>
      <c r="AJ434" s="24" t="str">
        <f>VLOOKUP(G434,'Sheet 1 (2)'!$H$4:$AH$536,27,FALSE)</f>
        <v/>
      </c>
      <c r="AK434" s="24" t="str">
        <f t="shared" si="41"/>
        <v/>
      </c>
      <c r="AL434" s="27">
        <v>1</v>
      </c>
      <c r="AM434" s="27">
        <f t="shared" si="40"/>
        <v>1</v>
      </c>
    </row>
    <row r="435" spans="1:39" ht="15.75" customHeight="1">
      <c r="A435" s="24" t="s">
        <v>1738</v>
      </c>
      <c r="B435" s="24" t="s">
        <v>128</v>
      </c>
      <c r="C435" s="24" t="s">
        <v>2271</v>
      </c>
      <c r="D435" s="24" t="s">
        <v>135</v>
      </c>
      <c r="E435" s="24" t="s">
        <v>2272</v>
      </c>
      <c r="F435" s="24" t="s">
        <v>136</v>
      </c>
      <c r="G435" s="24" t="s">
        <v>2277</v>
      </c>
      <c r="H435" s="24" t="s">
        <v>2278</v>
      </c>
      <c r="I435" s="24" t="s">
        <v>329</v>
      </c>
      <c r="J435" s="24" t="s">
        <v>1249</v>
      </c>
      <c r="K435" s="24" t="s">
        <v>2279</v>
      </c>
      <c r="L435" s="24" t="s">
        <v>304</v>
      </c>
      <c r="M435" s="24" t="str">
        <f>VLOOKUP(G435,'Sheet 1 (2)'!$H$4:$M$536,6,FALSE)</f>
        <v/>
      </c>
      <c r="N435" s="24" t="str">
        <f t="shared" si="42"/>
        <v/>
      </c>
      <c r="O435" s="96" t="str">
        <f>VLOOKUP(G435,Hoja1!$C$4:$D$146,2,FALSE)</f>
        <v>100%*5001301</v>
      </c>
      <c r="P435" s="24" t="s">
        <v>498</v>
      </c>
      <c r="Q435" s="24" t="s">
        <v>304</v>
      </c>
      <c r="R435" s="24" t="str">
        <f>VLOOKUP(G435,'Sheet 1 (2)'!$H$4:$O$536,8,FALSE)</f>
        <v/>
      </c>
      <c r="S435" s="24" t="str">
        <f t="shared" si="43"/>
        <v/>
      </c>
      <c r="T435" s="24"/>
      <c r="U435" s="24" t="s">
        <v>304</v>
      </c>
      <c r="V435" s="24" t="str">
        <f>VLOOKUP(G435,'Sheet 1 (2)'!$H$4:$Q$536,10,FALSE)</f>
        <v/>
      </c>
      <c r="W435" s="24" t="str">
        <f t="shared" si="39"/>
        <v/>
      </c>
      <c r="X435" s="24" t="s">
        <v>2280</v>
      </c>
      <c r="Y435" s="24" t="s">
        <v>304</v>
      </c>
      <c r="Z435" s="24" t="str">
        <f>VLOOKUP(G435,'Sheet 1 (2)'!$H$4:$S$536,12,FALSE)</f>
        <v/>
      </c>
      <c r="AA435" s="24" t="str">
        <f t="shared" si="45"/>
        <v/>
      </c>
      <c r="AB435" s="24" t="s">
        <v>304</v>
      </c>
      <c r="AC435" s="24" t="str">
        <f>VLOOKUP(G435,'Sheet 1 (2)'!$H$4:$AF$536,25,FALSE)</f>
        <v/>
      </c>
      <c r="AD435" s="24" t="s">
        <v>418</v>
      </c>
      <c r="AE435" s="24" t="str">
        <f t="shared" si="44"/>
        <v/>
      </c>
      <c r="AF435" s="24" t="s">
        <v>329</v>
      </c>
      <c r="AG435" s="24" t="str">
        <f>VLOOKUP(G435,'Sheet 1 (2)'!$H$4:$AG$536,26,FALSE)</f>
        <v/>
      </c>
      <c r="AH435" s="24" t="s">
        <v>329</v>
      </c>
      <c r="AI435" s="24" t="s">
        <v>304</v>
      </c>
      <c r="AJ435" s="24" t="str">
        <f>VLOOKUP(G435,'Sheet 1 (2)'!$H$4:$AH$536,27,FALSE)</f>
        <v/>
      </c>
      <c r="AK435" s="24" t="str">
        <f t="shared" si="41"/>
        <v/>
      </c>
      <c r="AL435" s="27">
        <v>1</v>
      </c>
      <c r="AM435" s="27">
        <f t="shared" si="40"/>
        <v>1</v>
      </c>
    </row>
    <row r="436" spans="1:39" ht="15.75" customHeight="1">
      <c r="A436" s="24" t="s">
        <v>1738</v>
      </c>
      <c r="B436" s="24" t="s">
        <v>128</v>
      </c>
      <c r="C436" s="24" t="s">
        <v>2271</v>
      </c>
      <c r="D436" s="24" t="s">
        <v>135</v>
      </c>
      <c r="E436" s="24" t="s">
        <v>2272</v>
      </c>
      <c r="F436" s="24" t="s">
        <v>136</v>
      </c>
      <c r="G436" s="24" t="s">
        <v>2281</v>
      </c>
      <c r="H436" s="24" t="s">
        <v>2282</v>
      </c>
      <c r="I436" s="24" t="s">
        <v>329</v>
      </c>
      <c r="J436" s="24" t="s">
        <v>1249</v>
      </c>
      <c r="K436" s="24" t="s">
        <v>2283</v>
      </c>
      <c r="L436" s="24" t="s">
        <v>304</v>
      </c>
      <c r="M436" s="24" t="str">
        <f>VLOOKUP(G436,'Sheet 1 (2)'!$H$4:$M$536,6,FALSE)</f>
        <v/>
      </c>
      <c r="N436" s="24" t="str">
        <f t="shared" si="42"/>
        <v/>
      </c>
      <c r="O436" s="96" t="str">
        <f>VLOOKUP(G436,Hoja1!$C$4:$D$146,2,FALSE)</f>
        <v>100%*5001301</v>
      </c>
      <c r="P436" s="24" t="s">
        <v>498</v>
      </c>
      <c r="Q436" s="24" t="s">
        <v>304</v>
      </c>
      <c r="R436" s="24" t="str">
        <f>VLOOKUP(G436,'Sheet 1 (2)'!$H$4:$O$536,8,FALSE)</f>
        <v/>
      </c>
      <c r="S436" s="24" t="str">
        <f t="shared" si="43"/>
        <v/>
      </c>
      <c r="T436" s="24"/>
      <c r="U436" s="24" t="s">
        <v>304</v>
      </c>
      <c r="V436" s="24" t="str">
        <f>VLOOKUP(G436,'Sheet 1 (2)'!$H$4:$Q$536,10,FALSE)</f>
        <v/>
      </c>
      <c r="W436" s="24" t="str">
        <f t="shared" si="39"/>
        <v/>
      </c>
      <c r="X436" s="24" t="s">
        <v>2280</v>
      </c>
      <c r="Y436" s="24" t="s">
        <v>304</v>
      </c>
      <c r="Z436" s="24" t="str">
        <f>VLOOKUP(G436,'Sheet 1 (2)'!$H$4:$S$536,12,FALSE)</f>
        <v/>
      </c>
      <c r="AA436" s="24" t="str">
        <f t="shared" si="45"/>
        <v/>
      </c>
      <c r="AB436" s="24" t="s">
        <v>304</v>
      </c>
      <c r="AC436" s="24" t="str">
        <f>VLOOKUP(G436,'Sheet 1 (2)'!$H$4:$AF$536,25,FALSE)</f>
        <v/>
      </c>
      <c r="AD436" s="24" t="s">
        <v>555</v>
      </c>
      <c r="AE436" s="24" t="str">
        <f t="shared" si="44"/>
        <v/>
      </c>
      <c r="AF436" s="24" t="s">
        <v>329</v>
      </c>
      <c r="AG436" s="24" t="str">
        <f>VLOOKUP(G436,'Sheet 1 (2)'!$H$4:$AG$536,26,FALSE)</f>
        <v/>
      </c>
      <c r="AH436" s="24" t="s">
        <v>329</v>
      </c>
      <c r="AI436" s="24" t="s">
        <v>304</v>
      </c>
      <c r="AJ436" s="24" t="str">
        <f>VLOOKUP(G436,'Sheet 1 (2)'!$H$4:$AH$536,27,FALSE)</f>
        <v/>
      </c>
      <c r="AK436" s="24" t="str">
        <f t="shared" si="41"/>
        <v/>
      </c>
      <c r="AL436" s="27">
        <v>1</v>
      </c>
      <c r="AM436" s="27">
        <f t="shared" si="40"/>
        <v>1</v>
      </c>
    </row>
    <row r="437" spans="1:39" ht="15.75" customHeight="1">
      <c r="A437" s="24" t="s">
        <v>1738</v>
      </c>
      <c r="B437" s="24" t="s">
        <v>128</v>
      </c>
      <c r="C437" s="24" t="s">
        <v>2243</v>
      </c>
      <c r="D437" s="24" t="s">
        <v>137</v>
      </c>
      <c r="E437" s="24" t="s">
        <v>2244</v>
      </c>
      <c r="F437" s="24" t="s">
        <v>138</v>
      </c>
      <c r="G437" s="24" t="s">
        <v>2285</v>
      </c>
      <c r="H437" s="24" t="s">
        <v>2286</v>
      </c>
      <c r="I437" s="24" t="s">
        <v>329</v>
      </c>
      <c r="J437" s="24" t="s">
        <v>1795</v>
      </c>
      <c r="K437" s="24" t="s">
        <v>2287</v>
      </c>
      <c r="L437" s="24" t="s">
        <v>304</v>
      </c>
      <c r="M437" s="24" t="str">
        <f>VLOOKUP(G437,'Sheet 1 (2)'!$H$4:$M$536,6,FALSE)</f>
        <v/>
      </c>
      <c r="N437" s="24" t="str">
        <f t="shared" si="42"/>
        <v/>
      </c>
      <c r="O437" s="24">
        <f>VLOOKUP(G437,Hoja1!$C$4:$D$146,2,FALSE)</f>
        <v>0</v>
      </c>
      <c r="P437" s="24" t="s">
        <v>651</v>
      </c>
      <c r="Q437" s="24" t="s">
        <v>304</v>
      </c>
      <c r="R437" s="24" t="str">
        <f>VLOOKUP(G437,'Sheet 1 (2)'!$H$4:$O$536,8,FALSE)</f>
        <v/>
      </c>
      <c r="S437" s="24" t="str">
        <f t="shared" si="43"/>
        <v/>
      </c>
      <c r="T437" s="24"/>
      <c r="U437" s="24" t="s">
        <v>304</v>
      </c>
      <c r="V437" s="24" t="str">
        <f>VLOOKUP(G437,'Sheet 1 (2)'!$H$4:$Q$536,10,FALSE)</f>
        <v/>
      </c>
      <c r="W437" s="24" t="str">
        <f t="shared" si="39"/>
        <v/>
      </c>
      <c r="X437" s="24" t="s">
        <v>2248</v>
      </c>
      <c r="Y437" s="24" t="s">
        <v>304</v>
      </c>
      <c r="Z437" s="24" t="str">
        <f>VLOOKUP(G437,'Sheet 1 (2)'!$H$4:$S$536,12,FALSE)</f>
        <v/>
      </c>
      <c r="AA437" s="24" t="str">
        <f t="shared" si="45"/>
        <v/>
      </c>
      <c r="AB437" s="24" t="s">
        <v>304</v>
      </c>
      <c r="AC437" s="24" t="str">
        <f>VLOOKUP(G437,'Sheet 1 (2)'!$H$4:$AF$536,25,FALSE)</f>
        <v/>
      </c>
      <c r="AD437" s="24" t="s">
        <v>334</v>
      </c>
      <c r="AE437" s="24" t="str">
        <f t="shared" si="44"/>
        <v/>
      </c>
      <c r="AF437" s="24" t="s">
        <v>301</v>
      </c>
      <c r="AG437" s="24" t="str">
        <f>VLOOKUP(G437,'Sheet 1 (2)'!$H$4:$AG$536,26,FALSE)</f>
        <v/>
      </c>
      <c r="AH437" s="24" t="s">
        <v>329</v>
      </c>
      <c r="AI437" s="24" t="s">
        <v>2249</v>
      </c>
      <c r="AJ437" s="24" t="str">
        <f>VLOOKUP(G437,'Sheet 1 (2)'!$H$4:$AH$536,27,FALSE)</f>
        <v/>
      </c>
      <c r="AK437" s="24" t="str">
        <f t="shared" si="41"/>
        <v>Van a enviar base SIS afiliado, con una variable que identifique EESS.</v>
      </c>
      <c r="AL437" s="27">
        <v>1</v>
      </c>
      <c r="AM437" s="27">
        <f t="shared" si="40"/>
        <v>1</v>
      </c>
    </row>
    <row r="438" spans="1:39" ht="15.75" customHeight="1">
      <c r="A438" s="24" t="s">
        <v>1738</v>
      </c>
      <c r="B438" s="24" t="s">
        <v>128</v>
      </c>
      <c r="C438" s="24" t="s">
        <v>2243</v>
      </c>
      <c r="D438" s="24" t="s">
        <v>137</v>
      </c>
      <c r="E438" s="24" t="s">
        <v>2244</v>
      </c>
      <c r="F438" s="24" t="s">
        <v>138</v>
      </c>
      <c r="G438" s="24" t="s">
        <v>2288</v>
      </c>
      <c r="H438" s="24" t="s">
        <v>2289</v>
      </c>
      <c r="I438" s="24" t="s">
        <v>329</v>
      </c>
      <c r="J438" s="24" t="s">
        <v>1795</v>
      </c>
      <c r="K438" s="24" t="s">
        <v>2290</v>
      </c>
      <c r="L438" s="24" t="s">
        <v>304</v>
      </c>
      <c r="M438" s="24" t="str">
        <f>VLOOKUP(G438,'Sheet 1 (2)'!$H$4:$M$536,6,FALSE)</f>
        <v/>
      </c>
      <c r="N438" s="24" t="str">
        <f t="shared" si="42"/>
        <v/>
      </c>
      <c r="O438" s="24">
        <f>VLOOKUP(G438,Hoja1!$C$4:$D$146,2,FALSE)</f>
        <v>0</v>
      </c>
      <c r="P438" s="24" t="s">
        <v>651</v>
      </c>
      <c r="Q438" s="24" t="s">
        <v>304</v>
      </c>
      <c r="R438" s="24" t="str">
        <f>VLOOKUP(G438,'Sheet 1 (2)'!$H$4:$O$536,8,FALSE)</f>
        <v/>
      </c>
      <c r="S438" s="24" t="str">
        <f t="shared" si="43"/>
        <v/>
      </c>
      <c r="T438" s="24"/>
      <c r="U438" s="24" t="s">
        <v>304</v>
      </c>
      <c r="V438" s="24" t="str">
        <f>VLOOKUP(G438,'Sheet 1 (2)'!$H$4:$Q$536,10,FALSE)</f>
        <v/>
      </c>
      <c r="W438" s="24" t="str">
        <f t="shared" si="39"/>
        <v/>
      </c>
      <c r="X438" s="24" t="s">
        <v>2291</v>
      </c>
      <c r="Y438" s="24" t="s">
        <v>304</v>
      </c>
      <c r="Z438" s="24" t="str">
        <f>VLOOKUP(G438,'Sheet 1 (2)'!$H$4:$S$536,12,FALSE)</f>
        <v/>
      </c>
      <c r="AA438" s="24" t="str">
        <f t="shared" si="45"/>
        <v/>
      </c>
      <c r="AB438" s="24" t="s">
        <v>304</v>
      </c>
      <c r="AC438" s="24" t="str">
        <f>VLOOKUP(G438,'Sheet 1 (2)'!$H$4:$AF$536,25,FALSE)</f>
        <v/>
      </c>
      <c r="AD438" s="24" t="s">
        <v>334</v>
      </c>
      <c r="AE438" s="24" t="str">
        <f t="shared" si="44"/>
        <v/>
      </c>
      <c r="AF438" s="24" t="s">
        <v>301</v>
      </c>
      <c r="AG438" s="24" t="str">
        <f>VLOOKUP(G438,'Sheet 1 (2)'!$H$4:$AG$536,26,FALSE)</f>
        <v/>
      </c>
      <c r="AH438" s="24" t="s">
        <v>329</v>
      </c>
      <c r="AI438" s="24" t="s">
        <v>2249</v>
      </c>
      <c r="AJ438" s="24" t="str">
        <f>VLOOKUP(G438,'Sheet 1 (2)'!$H$4:$AH$536,27,FALSE)</f>
        <v/>
      </c>
      <c r="AK438" s="24" t="str">
        <f t="shared" si="41"/>
        <v>Van a enviar base SIS afiliado, con una variable que identifique EESS.</v>
      </c>
      <c r="AL438" s="27">
        <v>1</v>
      </c>
      <c r="AM438" s="27">
        <f t="shared" si="40"/>
        <v>1</v>
      </c>
    </row>
    <row r="439" spans="1:39" ht="15.75" customHeight="1">
      <c r="A439" s="24" t="s">
        <v>1738</v>
      </c>
      <c r="B439" s="24" t="s">
        <v>128</v>
      </c>
      <c r="C439" s="24" t="s">
        <v>2243</v>
      </c>
      <c r="D439" s="24" t="s">
        <v>137</v>
      </c>
      <c r="E439" s="24" t="s">
        <v>2244</v>
      </c>
      <c r="F439" s="24" t="s">
        <v>138</v>
      </c>
      <c r="G439" s="24" t="s">
        <v>2292</v>
      </c>
      <c r="H439" s="24" t="s">
        <v>2293</v>
      </c>
      <c r="I439" s="24" t="s">
        <v>329</v>
      </c>
      <c r="J439" s="24" t="s">
        <v>1795</v>
      </c>
      <c r="K439" s="24" t="s">
        <v>2294</v>
      </c>
      <c r="L439" s="24" t="s">
        <v>304</v>
      </c>
      <c r="M439" s="24" t="str">
        <f>VLOOKUP(G439,'Sheet 1 (2)'!$H$4:$M$536,6,FALSE)</f>
        <v/>
      </c>
      <c r="N439" s="24" t="str">
        <f t="shared" si="42"/>
        <v/>
      </c>
      <c r="O439" s="24">
        <f>VLOOKUP(G439,Hoja1!$C$4:$D$146,2,FALSE)</f>
        <v>0</v>
      </c>
      <c r="P439" s="24" t="s">
        <v>651</v>
      </c>
      <c r="Q439" s="24" t="s">
        <v>304</v>
      </c>
      <c r="R439" s="24" t="str">
        <f>VLOOKUP(G439,'Sheet 1 (2)'!$H$4:$O$536,8,FALSE)</f>
        <v/>
      </c>
      <c r="S439" s="24" t="str">
        <f t="shared" si="43"/>
        <v/>
      </c>
      <c r="T439" s="24"/>
      <c r="U439" s="24" t="s">
        <v>304</v>
      </c>
      <c r="V439" s="24" t="str">
        <f>VLOOKUP(G439,'Sheet 1 (2)'!$H$4:$Q$536,10,FALSE)</f>
        <v/>
      </c>
      <c r="W439" s="24" t="str">
        <f t="shared" si="39"/>
        <v/>
      </c>
      <c r="X439" s="24" t="s">
        <v>2291</v>
      </c>
      <c r="Y439" s="24" t="s">
        <v>304</v>
      </c>
      <c r="Z439" s="24" t="str">
        <f>VLOOKUP(G439,'Sheet 1 (2)'!$H$4:$S$536,12,FALSE)</f>
        <v/>
      </c>
      <c r="AA439" s="24" t="str">
        <f t="shared" si="45"/>
        <v/>
      </c>
      <c r="AB439" s="24" t="s">
        <v>304</v>
      </c>
      <c r="AC439" s="24" t="str">
        <f>VLOOKUP(G439,'Sheet 1 (2)'!$H$4:$AF$536,25,FALSE)</f>
        <v/>
      </c>
      <c r="AD439" s="24" t="s">
        <v>334</v>
      </c>
      <c r="AE439" s="24" t="str">
        <f t="shared" si="44"/>
        <v/>
      </c>
      <c r="AF439" s="24" t="s">
        <v>301</v>
      </c>
      <c r="AG439" s="24" t="str">
        <f>VLOOKUP(G439,'Sheet 1 (2)'!$H$4:$AG$536,26,FALSE)</f>
        <v/>
      </c>
      <c r="AH439" s="24" t="s">
        <v>329</v>
      </c>
      <c r="AI439" s="24" t="s">
        <v>2249</v>
      </c>
      <c r="AJ439" s="24" t="str">
        <f>VLOOKUP(G439,'Sheet 1 (2)'!$H$4:$AH$536,27,FALSE)</f>
        <v/>
      </c>
      <c r="AK439" s="24" t="str">
        <f t="shared" si="41"/>
        <v>Van a enviar base SIS afiliado, con una variable que identifique EESS.</v>
      </c>
      <c r="AL439" s="27">
        <v>1</v>
      </c>
      <c r="AM439" s="27">
        <f t="shared" si="40"/>
        <v>1</v>
      </c>
    </row>
    <row r="440" spans="1:39" ht="15.75" customHeight="1">
      <c r="A440" s="24" t="s">
        <v>1738</v>
      </c>
      <c r="B440" s="24" t="s">
        <v>128</v>
      </c>
      <c r="C440" s="24" t="s">
        <v>2243</v>
      </c>
      <c r="D440" s="24" t="s">
        <v>137</v>
      </c>
      <c r="E440" s="24" t="s">
        <v>2244</v>
      </c>
      <c r="F440" s="24" t="s">
        <v>138</v>
      </c>
      <c r="G440" s="24" t="s">
        <v>2295</v>
      </c>
      <c r="H440" s="24" t="s">
        <v>2296</v>
      </c>
      <c r="I440" s="24" t="s">
        <v>329</v>
      </c>
      <c r="J440" s="24" t="s">
        <v>1795</v>
      </c>
      <c r="K440" s="24" t="s">
        <v>2297</v>
      </c>
      <c r="L440" s="24" t="s">
        <v>304</v>
      </c>
      <c r="M440" s="24" t="str">
        <f>VLOOKUP(G440,'Sheet 1 (2)'!$H$4:$M$536,6,FALSE)</f>
        <v/>
      </c>
      <c r="N440" s="24" t="str">
        <f t="shared" si="42"/>
        <v/>
      </c>
      <c r="O440" s="24">
        <f>VLOOKUP(G440,Hoja1!$C$4:$D$146,2,FALSE)</f>
        <v>0</v>
      </c>
      <c r="P440" s="24" t="s">
        <v>651</v>
      </c>
      <c r="Q440" s="24" t="s">
        <v>304</v>
      </c>
      <c r="R440" s="24" t="str">
        <f>VLOOKUP(G440,'Sheet 1 (2)'!$H$4:$O$536,8,FALSE)</f>
        <v/>
      </c>
      <c r="S440" s="24" t="str">
        <f t="shared" si="43"/>
        <v/>
      </c>
      <c r="T440" s="24"/>
      <c r="U440" s="24" t="s">
        <v>304</v>
      </c>
      <c r="V440" s="24" t="str">
        <f>VLOOKUP(G440,'Sheet 1 (2)'!$H$4:$Q$536,10,FALSE)</f>
        <v/>
      </c>
      <c r="W440" s="24" t="str">
        <f t="shared" si="39"/>
        <v/>
      </c>
      <c r="X440" s="24" t="s">
        <v>2298</v>
      </c>
      <c r="Y440" s="24" t="s">
        <v>304</v>
      </c>
      <c r="Z440" s="24" t="str">
        <f>VLOOKUP(G440,'Sheet 1 (2)'!$H$4:$S$536,12,FALSE)</f>
        <v/>
      </c>
      <c r="AA440" s="24" t="str">
        <f t="shared" si="45"/>
        <v/>
      </c>
      <c r="AB440" s="24" t="s">
        <v>304</v>
      </c>
      <c r="AC440" s="24" t="str">
        <f>VLOOKUP(G440,'Sheet 1 (2)'!$H$4:$AF$536,25,FALSE)</f>
        <v/>
      </c>
      <c r="AD440" s="24" t="s">
        <v>334</v>
      </c>
      <c r="AE440" s="24" t="str">
        <f t="shared" si="44"/>
        <v/>
      </c>
      <c r="AF440" s="24" t="s">
        <v>301</v>
      </c>
      <c r="AG440" s="24" t="str">
        <f>VLOOKUP(G440,'Sheet 1 (2)'!$H$4:$AG$536,26,FALSE)</f>
        <v/>
      </c>
      <c r="AH440" s="24" t="s">
        <v>329</v>
      </c>
      <c r="AI440" s="24" t="s">
        <v>2249</v>
      </c>
      <c r="AJ440" s="24" t="str">
        <f>VLOOKUP(G440,'Sheet 1 (2)'!$H$4:$AH$536,27,FALSE)</f>
        <v/>
      </c>
      <c r="AK440" s="24" t="str">
        <f t="shared" si="41"/>
        <v>Van a enviar base SIS afiliado, con una variable que identifique EESS.</v>
      </c>
      <c r="AL440" s="27">
        <v>1</v>
      </c>
      <c r="AM440" s="27">
        <f t="shared" si="40"/>
        <v>1</v>
      </c>
    </row>
    <row r="441" spans="1:39" ht="15.75" customHeight="1">
      <c r="A441" s="24" t="s">
        <v>1738</v>
      </c>
      <c r="B441" s="24" t="s">
        <v>128</v>
      </c>
      <c r="C441" s="24" t="s">
        <v>2243</v>
      </c>
      <c r="D441" s="24" t="s">
        <v>137</v>
      </c>
      <c r="E441" s="24" t="s">
        <v>2244</v>
      </c>
      <c r="F441" s="24" t="s">
        <v>138</v>
      </c>
      <c r="G441" s="24" t="s">
        <v>2299</v>
      </c>
      <c r="H441" s="24" t="s">
        <v>2300</v>
      </c>
      <c r="I441" s="24" t="s">
        <v>329</v>
      </c>
      <c r="J441" s="24" t="s">
        <v>2301</v>
      </c>
      <c r="K441" s="24" t="s">
        <v>2302</v>
      </c>
      <c r="L441" s="24" t="s">
        <v>304</v>
      </c>
      <c r="M441" s="24" t="str">
        <f>VLOOKUP(G441,'Sheet 1 (2)'!$H$4:$M$536,6,FALSE)</f>
        <v/>
      </c>
      <c r="N441" s="24" t="str">
        <f t="shared" si="42"/>
        <v/>
      </c>
      <c r="O441" s="24">
        <f>VLOOKUP(G441,Hoja1!$C$4:$D$146,2,FALSE)</f>
        <v>0</v>
      </c>
      <c r="P441" s="24" t="s">
        <v>2303</v>
      </c>
      <c r="Q441" s="24" t="s">
        <v>304</v>
      </c>
      <c r="R441" s="24" t="str">
        <f>VLOOKUP(G441,'Sheet 1 (2)'!$H$4:$O$536,8,FALSE)</f>
        <v/>
      </c>
      <c r="S441" s="24" t="str">
        <f t="shared" si="43"/>
        <v/>
      </c>
      <c r="T441" s="24"/>
      <c r="U441" s="24" t="s">
        <v>304</v>
      </c>
      <c r="V441" s="24" t="str">
        <f>VLOOKUP(G441,'Sheet 1 (2)'!$H$4:$Q$536,10,FALSE)</f>
        <v/>
      </c>
      <c r="W441" s="24" t="str">
        <f t="shared" si="39"/>
        <v/>
      </c>
      <c r="X441" s="24"/>
      <c r="Y441" s="24" t="s">
        <v>304</v>
      </c>
      <c r="Z441" s="24" t="str">
        <f>VLOOKUP(G441,'Sheet 1 (2)'!$H$4:$S$536,12,FALSE)</f>
        <v/>
      </c>
      <c r="AA441" s="24" t="str">
        <f t="shared" si="45"/>
        <v/>
      </c>
      <c r="AB441" s="24" t="s">
        <v>304</v>
      </c>
      <c r="AC441" s="24" t="str">
        <f>VLOOKUP(G441,'Sheet 1 (2)'!$H$4:$AF$536,25,FALSE)</f>
        <v/>
      </c>
      <c r="AD441" s="24" t="s">
        <v>307</v>
      </c>
      <c r="AE441" s="24" t="str">
        <f t="shared" si="44"/>
        <v/>
      </c>
      <c r="AF441" s="24" t="s">
        <v>301</v>
      </c>
      <c r="AG441" s="24" t="str">
        <f>VLOOKUP(G441,'Sheet 1 (2)'!$H$4:$AG$536,26,FALSE)</f>
        <v/>
      </c>
      <c r="AH441" s="24" t="s">
        <v>301</v>
      </c>
      <c r="AI441" s="24" t="s">
        <v>2304</v>
      </c>
      <c r="AJ441" s="24" t="str">
        <f>VLOOKUP(G441,'Sheet 1 (2)'!$H$4:$AH$536,27,FALSE)</f>
        <v/>
      </c>
      <c r="AK441" s="24" t="s">
        <v>2305</v>
      </c>
      <c r="AL441" s="27">
        <v>1</v>
      </c>
      <c r="AM441" s="27">
        <f t="shared" si="40"/>
        <v>0</v>
      </c>
    </row>
    <row r="442" spans="1:39" ht="15.75" customHeight="1">
      <c r="A442" s="24" t="s">
        <v>1738</v>
      </c>
      <c r="B442" s="24" t="s">
        <v>128</v>
      </c>
      <c r="C442" s="24" t="s">
        <v>1739</v>
      </c>
      <c r="D442" s="24" t="s">
        <v>143</v>
      </c>
      <c r="E442" s="24" t="s">
        <v>1740</v>
      </c>
      <c r="F442" s="24" t="s">
        <v>144</v>
      </c>
      <c r="G442" s="24" t="s">
        <v>2306</v>
      </c>
      <c r="H442" s="24" t="s">
        <v>2307</v>
      </c>
      <c r="I442" s="24" t="s">
        <v>301</v>
      </c>
      <c r="J442" s="24" t="s">
        <v>709</v>
      </c>
      <c r="K442" s="24" t="s">
        <v>2308</v>
      </c>
      <c r="L442" s="24" t="s">
        <v>304</v>
      </c>
      <c r="M442" s="24" t="str">
        <f>VLOOKUP(G442,'Sheet 1 (2)'!$H$4:$M$536,6,FALSE)</f>
        <v/>
      </c>
      <c r="N442" s="24" t="str">
        <f t="shared" si="42"/>
        <v/>
      </c>
      <c r="O442" s="24">
        <f>VLOOKUP(G442,Hoja1!$C$4:$D$146,2,FALSE)</f>
        <v>0</v>
      </c>
      <c r="P442" s="24" t="s">
        <v>1744</v>
      </c>
      <c r="Q442" s="24" t="s">
        <v>304</v>
      </c>
      <c r="R442" s="24" t="str">
        <f>VLOOKUP(G442,'Sheet 1 (2)'!$H$4:$O$536,8,FALSE)</f>
        <v/>
      </c>
      <c r="S442" s="24" t="str">
        <f t="shared" si="43"/>
        <v/>
      </c>
      <c r="T442" s="24"/>
      <c r="U442" s="24" t="s">
        <v>304</v>
      </c>
      <c r="V442" s="24" t="str">
        <f>VLOOKUP(G442,'Sheet 1 (2)'!$H$4:$Q$536,10,FALSE)</f>
        <v/>
      </c>
      <c r="W442" s="24" t="str">
        <f t="shared" si="39"/>
        <v/>
      </c>
      <c r="X442" s="24" t="s">
        <v>2309</v>
      </c>
      <c r="Y442" s="24" t="s">
        <v>304</v>
      </c>
      <c r="Z442" s="24" t="str">
        <f>VLOOKUP(G442,'Sheet 1 (2)'!$H$4:$S$536,12,FALSE)</f>
        <v/>
      </c>
      <c r="AA442" s="24" t="str">
        <f t="shared" si="45"/>
        <v/>
      </c>
      <c r="AB442" s="24" t="s">
        <v>304</v>
      </c>
      <c r="AC442" s="24" t="str">
        <f>VLOOKUP(G442,'Sheet 1 (2)'!$H$4:$AF$536,25,FALSE)</f>
        <v/>
      </c>
      <c r="AD442" s="24" t="s">
        <v>364</v>
      </c>
      <c r="AE442" s="24" t="str">
        <f t="shared" si="44"/>
        <v/>
      </c>
      <c r="AF442" s="24" t="s">
        <v>1746</v>
      </c>
      <c r="AG442" s="24" t="str">
        <f>VLOOKUP(G442,'Sheet 1 (2)'!$H$4:$AG$536,26,FALSE)</f>
        <v/>
      </c>
      <c r="AH442" s="26" t="s">
        <v>301</v>
      </c>
      <c r="AI442" s="24" t="s">
        <v>1747</v>
      </c>
      <c r="AJ442" s="24" t="str">
        <f>VLOOKUP(G442,'Sheet 1 (2)'!$H$4:$AH$536,27,FALSE)</f>
        <v/>
      </c>
      <c r="AK442" s="24" t="str">
        <f t="shared" ref="AK442:AK460" si="46">IF(AI442&lt;&gt;"",AI442,AJ442)</f>
        <v>Espera de la lista de establecimientos de salud con población asignada. // **O lo que se podría hacer es programar  para los ESS que brindaron el subproducto el periodo pasado.</v>
      </c>
      <c r="AL442" s="27">
        <v>1</v>
      </c>
      <c r="AM442" s="27">
        <f t="shared" si="40"/>
        <v>0</v>
      </c>
    </row>
    <row r="443" spans="1:39" ht="15.75" customHeight="1">
      <c r="A443" s="24" t="s">
        <v>1738</v>
      </c>
      <c r="B443" s="24" t="s">
        <v>128</v>
      </c>
      <c r="C443" s="24" t="s">
        <v>2243</v>
      </c>
      <c r="D443" s="24" t="s">
        <v>137</v>
      </c>
      <c r="E443" s="24" t="s">
        <v>2244</v>
      </c>
      <c r="F443" s="24" t="s">
        <v>138</v>
      </c>
      <c r="G443" s="24" t="s">
        <v>2310</v>
      </c>
      <c r="H443" s="24" t="s">
        <v>2311</v>
      </c>
      <c r="I443" s="24" t="s">
        <v>329</v>
      </c>
      <c r="J443" s="24" t="s">
        <v>1795</v>
      </c>
      <c r="K443" s="24" t="s">
        <v>2312</v>
      </c>
      <c r="L443" s="24" t="s">
        <v>304</v>
      </c>
      <c r="M443" s="24" t="str">
        <f>VLOOKUP(G443,'Sheet 1 (2)'!$H$4:$M$536,6,FALSE)</f>
        <v/>
      </c>
      <c r="N443" s="24" t="str">
        <f t="shared" si="42"/>
        <v/>
      </c>
      <c r="O443" s="24">
        <f>VLOOKUP(G443,Hoja1!$C$4:$D$146,2,FALSE)</f>
        <v>0</v>
      </c>
      <c r="P443" s="24" t="s">
        <v>651</v>
      </c>
      <c r="Q443" s="24" t="s">
        <v>304</v>
      </c>
      <c r="R443" s="24" t="str">
        <f>VLOOKUP(G443,'Sheet 1 (2)'!$H$4:$O$536,8,FALSE)</f>
        <v/>
      </c>
      <c r="S443" s="24" t="str">
        <f t="shared" si="43"/>
        <v/>
      </c>
      <c r="T443" s="24"/>
      <c r="U443" s="24" t="s">
        <v>304</v>
      </c>
      <c r="V443" s="24" t="str">
        <f>VLOOKUP(G443,'Sheet 1 (2)'!$H$4:$Q$536,10,FALSE)</f>
        <v/>
      </c>
      <c r="W443" s="24" t="str">
        <f t="shared" si="39"/>
        <v/>
      </c>
      <c r="X443" s="24" t="s">
        <v>2298</v>
      </c>
      <c r="Y443" s="24" t="s">
        <v>304</v>
      </c>
      <c r="Z443" s="24" t="str">
        <f>VLOOKUP(G443,'Sheet 1 (2)'!$H$4:$S$536,12,FALSE)</f>
        <v/>
      </c>
      <c r="AA443" s="24" t="str">
        <f t="shared" si="45"/>
        <v/>
      </c>
      <c r="AB443" s="24" t="s">
        <v>304</v>
      </c>
      <c r="AC443" s="24" t="str">
        <f>VLOOKUP(G443,'Sheet 1 (2)'!$H$4:$AF$536,25,FALSE)</f>
        <v/>
      </c>
      <c r="AD443" s="24" t="s">
        <v>334</v>
      </c>
      <c r="AE443" s="24" t="str">
        <f t="shared" si="44"/>
        <v/>
      </c>
      <c r="AF443" s="24" t="s">
        <v>329</v>
      </c>
      <c r="AG443" s="24" t="str">
        <f>VLOOKUP(G443,'Sheet 1 (2)'!$H$4:$AG$536,26,FALSE)</f>
        <v/>
      </c>
      <c r="AH443" s="24" t="s">
        <v>329</v>
      </c>
      <c r="AI443" s="24"/>
      <c r="AJ443" s="24" t="str">
        <f>VLOOKUP(G443,'Sheet 1 (2)'!$H$4:$AH$536,27,FALSE)</f>
        <v/>
      </c>
      <c r="AK443" s="24" t="str">
        <f t="shared" si="46"/>
        <v/>
      </c>
      <c r="AL443" s="27">
        <v>1</v>
      </c>
      <c r="AM443" s="27">
        <f t="shared" si="40"/>
        <v>1</v>
      </c>
    </row>
    <row r="444" spans="1:39" ht="15.75" customHeight="1">
      <c r="A444" s="24" t="s">
        <v>1738</v>
      </c>
      <c r="B444" s="24" t="s">
        <v>128</v>
      </c>
      <c r="C444" s="24" t="s">
        <v>2313</v>
      </c>
      <c r="D444" s="24" t="s">
        <v>139</v>
      </c>
      <c r="E444" s="24" t="s">
        <v>2314</v>
      </c>
      <c r="F444" s="24" t="s">
        <v>140</v>
      </c>
      <c r="G444" s="24" t="s">
        <v>2315</v>
      </c>
      <c r="H444" s="24" t="s">
        <v>2316</v>
      </c>
      <c r="I444" s="24" t="s">
        <v>329</v>
      </c>
      <c r="J444" s="24" t="s">
        <v>709</v>
      </c>
      <c r="K444" s="24" t="s">
        <v>2317</v>
      </c>
      <c r="L444" s="24" t="s">
        <v>304</v>
      </c>
      <c r="M444" s="24" t="str">
        <f>VLOOKUP(G444,'Sheet 1 (2)'!$H$4:$M$536,6,FALSE)</f>
        <v/>
      </c>
      <c r="N444" s="24" t="str">
        <f t="shared" si="42"/>
        <v/>
      </c>
      <c r="O444" s="24">
        <f>VLOOKUP(G444,Hoja1!$C$4:$D$146,2,FALSE)</f>
        <v>0</v>
      </c>
      <c r="P444" s="24" t="s">
        <v>498</v>
      </c>
      <c r="Q444" s="24" t="s">
        <v>304</v>
      </c>
      <c r="R444" s="24" t="str">
        <f>VLOOKUP(G444,'Sheet 1 (2)'!$H$4:$O$536,8,FALSE)</f>
        <v/>
      </c>
      <c r="S444" s="24" t="str">
        <f t="shared" si="43"/>
        <v/>
      </c>
      <c r="T444" s="24"/>
      <c r="U444" s="24" t="s">
        <v>304</v>
      </c>
      <c r="V444" s="24" t="str">
        <f>VLOOKUP(G444,'Sheet 1 (2)'!$H$4:$Q$536,10,FALSE)</f>
        <v/>
      </c>
      <c r="W444" s="24" t="str">
        <f t="shared" si="39"/>
        <v/>
      </c>
      <c r="X444" s="24" t="s">
        <v>2319</v>
      </c>
      <c r="Y444" s="24" t="s">
        <v>304</v>
      </c>
      <c r="Z444" s="24" t="str">
        <f>VLOOKUP(G444,'Sheet 1 (2)'!$H$4:$S$536,12,FALSE)</f>
        <v/>
      </c>
      <c r="AA444" s="24" t="str">
        <f t="shared" si="45"/>
        <v/>
      </c>
      <c r="AB444" s="24" t="s">
        <v>304</v>
      </c>
      <c r="AC444" s="24" t="str">
        <f>VLOOKUP(G444,'Sheet 1 (2)'!$H$4:$AF$536,25,FALSE)</f>
        <v/>
      </c>
      <c r="AD444" s="24" t="s">
        <v>797</v>
      </c>
      <c r="AE444" s="24" t="str">
        <f t="shared" si="44"/>
        <v/>
      </c>
      <c r="AF444" s="24" t="s">
        <v>329</v>
      </c>
      <c r="AG444" s="24" t="str">
        <f>VLOOKUP(G444,'Sheet 1 (2)'!$H$4:$AG$536,26,FALSE)</f>
        <v/>
      </c>
      <c r="AH444" s="24" t="s">
        <v>329</v>
      </c>
      <c r="AI444" s="24" t="s">
        <v>304</v>
      </c>
      <c r="AJ444" s="24" t="str">
        <f>VLOOKUP(G444,'Sheet 1 (2)'!$H$4:$AH$536,27,FALSE)</f>
        <v/>
      </c>
      <c r="AK444" s="24" t="str">
        <f t="shared" si="46"/>
        <v/>
      </c>
      <c r="AL444" s="27">
        <v>1</v>
      </c>
      <c r="AM444" s="27">
        <f t="shared" si="40"/>
        <v>1</v>
      </c>
    </row>
    <row r="445" spans="1:39" ht="15.75" customHeight="1">
      <c r="A445" s="24" t="s">
        <v>1738</v>
      </c>
      <c r="B445" s="24" t="s">
        <v>128</v>
      </c>
      <c r="C445" s="24" t="s">
        <v>2313</v>
      </c>
      <c r="D445" s="24" t="s">
        <v>139</v>
      </c>
      <c r="E445" s="24" t="s">
        <v>2314</v>
      </c>
      <c r="F445" s="24" t="s">
        <v>140</v>
      </c>
      <c r="G445" s="24" t="s">
        <v>2321</v>
      </c>
      <c r="H445" s="24" t="s">
        <v>2322</v>
      </c>
      <c r="I445" s="24" t="s">
        <v>329</v>
      </c>
      <c r="J445" s="24" t="s">
        <v>709</v>
      </c>
      <c r="K445" s="24" t="s">
        <v>2323</v>
      </c>
      <c r="L445" s="24" t="s">
        <v>304</v>
      </c>
      <c r="M445" s="24" t="str">
        <f>VLOOKUP(G445,'Sheet 1 (2)'!$H$4:$M$536,6,FALSE)</f>
        <v/>
      </c>
      <c r="N445" s="24" t="str">
        <f t="shared" si="42"/>
        <v/>
      </c>
      <c r="O445" s="24">
        <f>VLOOKUP(G445,Hoja1!$C$4:$D$146,2,FALSE)</f>
        <v>0</v>
      </c>
      <c r="P445" s="24" t="s">
        <v>498</v>
      </c>
      <c r="Q445" s="24" t="s">
        <v>304</v>
      </c>
      <c r="R445" s="24" t="str">
        <f>VLOOKUP(G445,'Sheet 1 (2)'!$H$4:$O$536,8,FALSE)</f>
        <v/>
      </c>
      <c r="S445" s="24" t="str">
        <f t="shared" si="43"/>
        <v/>
      </c>
      <c r="T445" s="24"/>
      <c r="U445" s="24" t="s">
        <v>304</v>
      </c>
      <c r="V445" s="24" t="str">
        <f>VLOOKUP(G445,'Sheet 1 (2)'!$H$4:$Q$536,10,FALSE)</f>
        <v/>
      </c>
      <c r="W445" s="24" t="str">
        <f t="shared" si="39"/>
        <v/>
      </c>
      <c r="X445" s="24" t="s">
        <v>2324</v>
      </c>
      <c r="Y445" s="24" t="s">
        <v>304</v>
      </c>
      <c r="Z445" s="24" t="str">
        <f>VLOOKUP(G445,'Sheet 1 (2)'!$H$4:$S$536,12,FALSE)</f>
        <v/>
      </c>
      <c r="AA445" s="24" t="str">
        <f t="shared" si="45"/>
        <v/>
      </c>
      <c r="AB445" s="24" t="s">
        <v>304</v>
      </c>
      <c r="AC445" s="24" t="str">
        <f>VLOOKUP(G445,'Sheet 1 (2)'!$H$4:$AF$536,25,FALSE)</f>
        <v/>
      </c>
      <c r="AD445" s="24" t="s">
        <v>1887</v>
      </c>
      <c r="AE445" s="24" t="str">
        <f t="shared" si="44"/>
        <v/>
      </c>
      <c r="AF445" s="24" t="s">
        <v>329</v>
      </c>
      <c r="AG445" s="24" t="str">
        <f>VLOOKUP(G445,'Sheet 1 (2)'!$H$4:$AG$536,26,FALSE)</f>
        <v/>
      </c>
      <c r="AH445" s="24" t="s">
        <v>329</v>
      </c>
      <c r="AI445" s="24" t="s">
        <v>304</v>
      </c>
      <c r="AJ445" s="24" t="str">
        <f>VLOOKUP(G445,'Sheet 1 (2)'!$H$4:$AH$536,27,FALSE)</f>
        <v/>
      </c>
      <c r="AK445" s="24" t="str">
        <f t="shared" si="46"/>
        <v/>
      </c>
      <c r="AL445" s="27">
        <v>1</v>
      </c>
      <c r="AM445" s="27">
        <f t="shared" si="40"/>
        <v>1</v>
      </c>
    </row>
    <row r="446" spans="1:39" ht="15.75" customHeight="1">
      <c r="A446" s="24" t="s">
        <v>1738</v>
      </c>
      <c r="B446" s="24" t="s">
        <v>128</v>
      </c>
      <c r="C446" s="24" t="s">
        <v>2313</v>
      </c>
      <c r="D446" s="24" t="s">
        <v>139</v>
      </c>
      <c r="E446" s="24" t="s">
        <v>2314</v>
      </c>
      <c r="F446" s="24" t="s">
        <v>140</v>
      </c>
      <c r="G446" s="24" t="s">
        <v>2325</v>
      </c>
      <c r="H446" s="24" t="s">
        <v>2326</v>
      </c>
      <c r="I446" s="24" t="s">
        <v>329</v>
      </c>
      <c r="J446" s="24" t="s">
        <v>709</v>
      </c>
      <c r="K446" s="24" t="s">
        <v>2327</v>
      </c>
      <c r="L446" s="24" t="s">
        <v>304</v>
      </c>
      <c r="M446" s="24" t="str">
        <f>VLOOKUP(G446,'Sheet 1 (2)'!$H$4:$M$536,6,FALSE)</f>
        <v/>
      </c>
      <c r="N446" s="24" t="str">
        <f t="shared" si="42"/>
        <v/>
      </c>
      <c r="O446" s="24">
        <f>VLOOKUP(G446,Hoja1!$C$4:$D$146,2,FALSE)</f>
        <v>0</v>
      </c>
      <c r="P446" s="24" t="s">
        <v>498</v>
      </c>
      <c r="Q446" s="24" t="s">
        <v>304</v>
      </c>
      <c r="R446" s="24" t="str">
        <f>VLOOKUP(G446,'Sheet 1 (2)'!$H$4:$O$536,8,FALSE)</f>
        <v/>
      </c>
      <c r="S446" s="24" t="str">
        <f t="shared" si="43"/>
        <v/>
      </c>
      <c r="T446" s="24"/>
      <c r="U446" s="24" t="s">
        <v>304</v>
      </c>
      <c r="V446" s="24" t="str">
        <f>VLOOKUP(G446,'Sheet 1 (2)'!$H$4:$Q$536,10,FALSE)</f>
        <v/>
      </c>
      <c r="W446" s="24" t="str">
        <f t="shared" si="39"/>
        <v/>
      </c>
      <c r="X446" s="24" t="s">
        <v>2328</v>
      </c>
      <c r="Y446" s="24" t="s">
        <v>304</v>
      </c>
      <c r="Z446" s="24" t="str">
        <f>VLOOKUP(G446,'Sheet 1 (2)'!$H$4:$S$536,12,FALSE)</f>
        <v/>
      </c>
      <c r="AA446" s="24" t="str">
        <f t="shared" si="45"/>
        <v/>
      </c>
      <c r="AB446" s="24" t="s">
        <v>304</v>
      </c>
      <c r="AC446" s="24" t="str">
        <f>VLOOKUP(G446,'Sheet 1 (2)'!$H$4:$AF$536,25,FALSE)</f>
        <v/>
      </c>
      <c r="AD446" s="24" t="s">
        <v>1887</v>
      </c>
      <c r="AE446" s="24" t="str">
        <f t="shared" si="44"/>
        <v/>
      </c>
      <c r="AF446" s="24" t="s">
        <v>329</v>
      </c>
      <c r="AG446" s="24" t="str">
        <f>VLOOKUP(G446,'Sheet 1 (2)'!$H$4:$AG$536,26,FALSE)</f>
        <v/>
      </c>
      <c r="AH446" s="24" t="s">
        <v>329</v>
      </c>
      <c r="AI446" s="24" t="s">
        <v>304</v>
      </c>
      <c r="AJ446" s="24" t="str">
        <f>VLOOKUP(G446,'Sheet 1 (2)'!$H$4:$AH$536,27,FALSE)</f>
        <v/>
      </c>
      <c r="AK446" s="24" t="str">
        <f t="shared" si="46"/>
        <v/>
      </c>
      <c r="AL446" s="27">
        <v>1</v>
      </c>
      <c r="AM446" s="27">
        <f t="shared" si="40"/>
        <v>1</v>
      </c>
    </row>
    <row r="447" spans="1:39" ht="15.75" customHeight="1">
      <c r="A447" s="24" t="s">
        <v>1738</v>
      </c>
      <c r="B447" s="24" t="s">
        <v>128</v>
      </c>
      <c r="C447" s="24" t="s">
        <v>2313</v>
      </c>
      <c r="D447" s="24" t="s">
        <v>139</v>
      </c>
      <c r="E447" s="24" t="s">
        <v>2314</v>
      </c>
      <c r="F447" s="24" t="s">
        <v>140</v>
      </c>
      <c r="G447" s="24" t="s">
        <v>2329</v>
      </c>
      <c r="H447" s="24" t="s">
        <v>2330</v>
      </c>
      <c r="I447" s="24" t="s">
        <v>329</v>
      </c>
      <c r="J447" s="24" t="s">
        <v>330</v>
      </c>
      <c r="K447" s="24" t="s">
        <v>2331</v>
      </c>
      <c r="L447" s="24" t="s">
        <v>304</v>
      </c>
      <c r="M447" s="24" t="str">
        <f>VLOOKUP(G447,'Sheet 1 (2)'!$H$4:$M$536,6,FALSE)</f>
        <v/>
      </c>
      <c r="N447" s="24" t="str">
        <f t="shared" si="42"/>
        <v/>
      </c>
      <c r="O447" s="24">
        <f>VLOOKUP(G447,Hoja1!$C$4:$D$146,2,FALSE)</f>
        <v>0</v>
      </c>
      <c r="P447" s="24" t="s">
        <v>498</v>
      </c>
      <c r="Q447" s="24" t="s">
        <v>304</v>
      </c>
      <c r="R447" s="24" t="str">
        <f>VLOOKUP(G447,'Sheet 1 (2)'!$H$4:$O$536,8,FALSE)</f>
        <v/>
      </c>
      <c r="S447" s="24" t="str">
        <f t="shared" si="43"/>
        <v/>
      </c>
      <c r="T447" s="24"/>
      <c r="U447" s="24" t="s">
        <v>304</v>
      </c>
      <c r="V447" s="24" t="str">
        <f>VLOOKUP(G447,'Sheet 1 (2)'!$H$4:$Q$536,10,FALSE)</f>
        <v/>
      </c>
      <c r="W447" s="24" t="str">
        <f t="shared" si="39"/>
        <v/>
      </c>
      <c r="X447" s="24" t="s">
        <v>2333</v>
      </c>
      <c r="Y447" s="24" t="s">
        <v>304</v>
      </c>
      <c r="Z447" s="24" t="str">
        <f>VLOOKUP(G447,'Sheet 1 (2)'!$H$4:$S$536,12,FALSE)</f>
        <v/>
      </c>
      <c r="AA447" s="24" t="str">
        <f t="shared" si="45"/>
        <v/>
      </c>
      <c r="AB447" s="24" t="s">
        <v>304</v>
      </c>
      <c r="AC447" s="24" t="str">
        <f>VLOOKUP(G447,'Sheet 1 (2)'!$H$4:$AF$536,25,FALSE)</f>
        <v/>
      </c>
      <c r="AD447" s="24" t="s">
        <v>797</v>
      </c>
      <c r="AE447" s="24" t="str">
        <f t="shared" si="44"/>
        <v/>
      </c>
      <c r="AF447" s="24" t="s">
        <v>329</v>
      </c>
      <c r="AG447" s="24" t="str">
        <f>VLOOKUP(G447,'Sheet 1 (2)'!$H$4:$AG$536,26,FALSE)</f>
        <v/>
      </c>
      <c r="AH447" s="24" t="s">
        <v>329</v>
      </c>
      <c r="AI447" s="24" t="s">
        <v>304</v>
      </c>
      <c r="AJ447" s="24" t="str">
        <f>VLOOKUP(G447,'Sheet 1 (2)'!$H$4:$AH$536,27,FALSE)</f>
        <v/>
      </c>
      <c r="AK447" s="24" t="str">
        <f t="shared" si="46"/>
        <v/>
      </c>
      <c r="AL447" s="27">
        <v>1</v>
      </c>
      <c r="AM447" s="27">
        <f t="shared" si="40"/>
        <v>1</v>
      </c>
    </row>
    <row r="448" spans="1:39" ht="15.75" customHeight="1">
      <c r="A448" s="24" t="s">
        <v>1738</v>
      </c>
      <c r="B448" s="24" t="s">
        <v>128</v>
      </c>
      <c r="C448" s="24" t="s">
        <v>2313</v>
      </c>
      <c r="D448" s="24" t="s">
        <v>139</v>
      </c>
      <c r="E448" s="24" t="s">
        <v>2314</v>
      </c>
      <c r="F448" s="24" t="s">
        <v>140</v>
      </c>
      <c r="G448" s="24" t="s">
        <v>2335</v>
      </c>
      <c r="H448" s="24" t="s">
        <v>2336</v>
      </c>
      <c r="I448" s="24" t="s">
        <v>329</v>
      </c>
      <c r="J448" s="24" t="s">
        <v>1249</v>
      </c>
      <c r="K448" s="24" t="s">
        <v>2337</v>
      </c>
      <c r="L448" s="24" t="s">
        <v>304</v>
      </c>
      <c r="M448" s="24" t="str">
        <f>VLOOKUP(G448,'Sheet 1 (2)'!$H$4:$M$536,6,FALSE)</f>
        <v/>
      </c>
      <c r="N448" s="24" t="str">
        <f t="shared" si="42"/>
        <v/>
      </c>
      <c r="O448" s="24">
        <f>VLOOKUP(G448,Hoja1!$C$4:$D$146,2,FALSE)</f>
        <v>0</v>
      </c>
      <c r="P448" s="24" t="s">
        <v>498</v>
      </c>
      <c r="Q448" s="24" t="s">
        <v>304</v>
      </c>
      <c r="R448" s="24" t="str">
        <f>VLOOKUP(G448,'Sheet 1 (2)'!$H$4:$O$536,8,FALSE)</f>
        <v/>
      </c>
      <c r="S448" s="24" t="str">
        <f t="shared" si="43"/>
        <v/>
      </c>
      <c r="T448" s="24"/>
      <c r="U448" s="24" t="s">
        <v>304</v>
      </c>
      <c r="V448" s="24" t="str">
        <f>VLOOKUP(G448,'Sheet 1 (2)'!$H$4:$Q$536,10,FALSE)</f>
        <v/>
      </c>
      <c r="W448" s="24" t="str">
        <f t="shared" si="39"/>
        <v/>
      </c>
      <c r="X448" s="24" t="s">
        <v>2339</v>
      </c>
      <c r="Y448" s="24" t="s">
        <v>304</v>
      </c>
      <c r="Z448" s="24" t="str">
        <f>VLOOKUP(G448,'Sheet 1 (2)'!$H$4:$S$536,12,FALSE)</f>
        <v/>
      </c>
      <c r="AA448" s="24" t="str">
        <f t="shared" si="45"/>
        <v/>
      </c>
      <c r="AB448" s="24" t="s">
        <v>304</v>
      </c>
      <c r="AC448" s="24" t="str">
        <f>VLOOKUP(G448,'Sheet 1 (2)'!$H$4:$AF$536,25,FALSE)</f>
        <v/>
      </c>
      <c r="AD448" s="24" t="s">
        <v>429</v>
      </c>
      <c r="AE448" s="24" t="str">
        <f t="shared" si="44"/>
        <v/>
      </c>
      <c r="AF448" s="24" t="s">
        <v>329</v>
      </c>
      <c r="AG448" s="24" t="str">
        <f>VLOOKUP(G448,'Sheet 1 (2)'!$H$4:$AG$536,26,FALSE)</f>
        <v/>
      </c>
      <c r="AH448" s="24" t="s">
        <v>329</v>
      </c>
      <c r="AI448" s="24" t="s">
        <v>304</v>
      </c>
      <c r="AJ448" s="24" t="str">
        <f>VLOOKUP(G448,'Sheet 1 (2)'!$H$4:$AH$536,27,FALSE)</f>
        <v/>
      </c>
      <c r="AK448" s="24" t="str">
        <f t="shared" si="46"/>
        <v/>
      </c>
      <c r="AL448" s="27">
        <v>1</v>
      </c>
      <c r="AM448" s="27">
        <f t="shared" si="40"/>
        <v>1</v>
      </c>
    </row>
    <row r="449" spans="1:39" ht="15.75" customHeight="1">
      <c r="A449" s="24" t="s">
        <v>1738</v>
      </c>
      <c r="B449" s="24" t="s">
        <v>128</v>
      </c>
      <c r="C449" s="24" t="s">
        <v>2313</v>
      </c>
      <c r="D449" s="24" t="s">
        <v>139</v>
      </c>
      <c r="E449" s="24" t="s">
        <v>2314</v>
      </c>
      <c r="F449" s="24" t="s">
        <v>140</v>
      </c>
      <c r="G449" s="24" t="s">
        <v>2341</v>
      </c>
      <c r="H449" s="24" t="s">
        <v>2342</v>
      </c>
      <c r="I449" s="24" t="s">
        <v>329</v>
      </c>
      <c r="J449" s="24" t="s">
        <v>1795</v>
      </c>
      <c r="K449" s="24" t="s">
        <v>2343</v>
      </c>
      <c r="L449" s="24" t="s">
        <v>304</v>
      </c>
      <c r="M449" s="24" t="str">
        <f>VLOOKUP(G449,'Sheet 1 (2)'!$H$4:$M$536,6,FALSE)</f>
        <v/>
      </c>
      <c r="N449" s="24" t="str">
        <f t="shared" si="42"/>
        <v/>
      </c>
      <c r="O449" s="24">
        <f>VLOOKUP(G449,Hoja1!$C$4:$D$146,2,FALSE)</f>
        <v>0</v>
      </c>
      <c r="P449" s="24" t="s">
        <v>498</v>
      </c>
      <c r="Q449" s="24" t="s">
        <v>304</v>
      </c>
      <c r="R449" s="24" t="str">
        <f>VLOOKUP(G449,'Sheet 1 (2)'!$H$4:$O$536,8,FALSE)</f>
        <v/>
      </c>
      <c r="S449" s="24" t="str">
        <f t="shared" si="43"/>
        <v/>
      </c>
      <c r="T449" s="24"/>
      <c r="U449" s="24" t="s">
        <v>304</v>
      </c>
      <c r="V449" s="24" t="str">
        <f>VLOOKUP(G449,'Sheet 1 (2)'!$H$4:$Q$536,10,FALSE)</f>
        <v/>
      </c>
      <c r="W449" s="24" t="str">
        <f t="shared" si="39"/>
        <v/>
      </c>
      <c r="X449" s="24" t="s">
        <v>2344</v>
      </c>
      <c r="Y449" s="24" t="s">
        <v>304</v>
      </c>
      <c r="Z449" s="24" t="str">
        <f>VLOOKUP(G449,'Sheet 1 (2)'!$H$4:$S$536,12,FALSE)</f>
        <v/>
      </c>
      <c r="AA449" s="24" t="str">
        <f t="shared" si="45"/>
        <v/>
      </c>
      <c r="AB449" s="24" t="s">
        <v>304</v>
      </c>
      <c r="AC449" s="24" t="str">
        <f>VLOOKUP(G449,'Sheet 1 (2)'!$H$4:$AF$536,25,FALSE)</f>
        <v/>
      </c>
      <c r="AD449" s="24" t="s">
        <v>418</v>
      </c>
      <c r="AE449" s="24" t="str">
        <f t="shared" si="44"/>
        <v/>
      </c>
      <c r="AF449" s="24" t="s">
        <v>329</v>
      </c>
      <c r="AG449" s="24" t="str">
        <f>VLOOKUP(G449,'Sheet 1 (2)'!$H$4:$AG$536,26,FALSE)</f>
        <v/>
      </c>
      <c r="AH449" s="24" t="s">
        <v>329</v>
      </c>
      <c r="AI449" s="24" t="s">
        <v>304</v>
      </c>
      <c r="AJ449" s="24" t="str">
        <f>VLOOKUP(G449,'Sheet 1 (2)'!$H$4:$AH$536,27,FALSE)</f>
        <v/>
      </c>
      <c r="AK449" s="24" t="str">
        <f t="shared" si="46"/>
        <v/>
      </c>
      <c r="AL449" s="27">
        <v>1</v>
      </c>
      <c r="AM449" s="27">
        <f t="shared" si="40"/>
        <v>1</v>
      </c>
    </row>
    <row r="450" spans="1:39" ht="15.75" customHeight="1">
      <c r="A450" s="24" t="s">
        <v>1738</v>
      </c>
      <c r="B450" s="24" t="s">
        <v>128</v>
      </c>
      <c r="C450" s="24" t="s">
        <v>2345</v>
      </c>
      <c r="D450" s="24" t="s">
        <v>141</v>
      </c>
      <c r="E450" s="24" t="s">
        <v>2346</v>
      </c>
      <c r="F450" s="24" t="s">
        <v>142</v>
      </c>
      <c r="G450" s="24" t="s">
        <v>2347</v>
      </c>
      <c r="H450" s="24" t="s">
        <v>2348</v>
      </c>
      <c r="I450" s="24" t="s">
        <v>329</v>
      </c>
      <c r="J450" s="24" t="s">
        <v>709</v>
      </c>
      <c r="K450" s="24" t="s">
        <v>2349</v>
      </c>
      <c r="L450" s="24" t="s">
        <v>304</v>
      </c>
      <c r="M450" s="24" t="str">
        <f>VLOOKUP(G450,'Sheet 1 (2)'!$H$4:$M$536,6,FALSE)</f>
        <v/>
      </c>
      <c r="N450" s="24" t="str">
        <f t="shared" si="42"/>
        <v/>
      </c>
      <c r="O450" s="24">
        <f>VLOOKUP(G450,Hoja1!$C$4:$D$146,2,FALSE)</f>
        <v>0</v>
      </c>
      <c r="P450" s="24" t="s">
        <v>498</v>
      </c>
      <c r="Q450" s="24" t="s">
        <v>304</v>
      </c>
      <c r="R450" s="24" t="str">
        <f>VLOOKUP(G450,'Sheet 1 (2)'!$H$4:$O$536,8,FALSE)</f>
        <v/>
      </c>
      <c r="S450" s="24" t="str">
        <f t="shared" si="43"/>
        <v/>
      </c>
      <c r="T450" s="24"/>
      <c r="U450" s="24" t="s">
        <v>304</v>
      </c>
      <c r="V450" s="24" t="str">
        <f>VLOOKUP(G450,'Sheet 1 (2)'!$H$4:$Q$536,10,FALSE)</f>
        <v/>
      </c>
      <c r="W450" s="24" t="str">
        <f t="shared" ref="W450:W482" si="47">IF(U450&lt;&gt;"",U450,V450)</f>
        <v/>
      </c>
      <c r="X450" s="24" t="s">
        <v>2351</v>
      </c>
      <c r="Y450" s="24" t="s">
        <v>304</v>
      </c>
      <c r="Z450" s="24" t="str">
        <f>VLOOKUP(G450,'Sheet 1 (2)'!$H$4:$S$536,12,FALSE)</f>
        <v/>
      </c>
      <c r="AA450" s="24" t="str">
        <f t="shared" si="45"/>
        <v/>
      </c>
      <c r="AB450" s="24" t="s">
        <v>304</v>
      </c>
      <c r="AC450" s="24" t="str">
        <f>VLOOKUP(G450,'Sheet 1 (2)'!$H$4:$AF$536,25,FALSE)</f>
        <v/>
      </c>
      <c r="AD450" s="24" t="s">
        <v>797</v>
      </c>
      <c r="AE450" s="24" t="str">
        <f t="shared" si="44"/>
        <v/>
      </c>
      <c r="AF450" s="24" t="s">
        <v>329</v>
      </c>
      <c r="AG450" s="24" t="str">
        <f>VLOOKUP(G450,'Sheet 1 (2)'!$H$4:$AG$536,26,FALSE)</f>
        <v/>
      </c>
      <c r="AH450" s="24" t="s">
        <v>329</v>
      </c>
      <c r="AI450" s="24" t="s">
        <v>304</v>
      </c>
      <c r="AJ450" s="24" t="str">
        <f>VLOOKUP(G450,'Sheet 1 (2)'!$H$4:$AH$536,27,FALSE)</f>
        <v/>
      </c>
      <c r="AK450" s="24" t="str">
        <f t="shared" si="46"/>
        <v/>
      </c>
      <c r="AL450" s="27">
        <v>1</v>
      </c>
      <c r="AM450" s="27">
        <f t="shared" ref="AM450:AM510" si="48">+IF(AH450="SI",1,0)</f>
        <v>1</v>
      </c>
    </row>
    <row r="451" spans="1:39" ht="15.75" customHeight="1">
      <c r="A451" s="24" t="s">
        <v>1738</v>
      </c>
      <c r="B451" s="24" t="s">
        <v>128</v>
      </c>
      <c r="C451" s="24" t="s">
        <v>2345</v>
      </c>
      <c r="D451" s="24" t="s">
        <v>141</v>
      </c>
      <c r="E451" s="24" t="s">
        <v>2346</v>
      </c>
      <c r="F451" s="24" t="s">
        <v>142</v>
      </c>
      <c r="G451" s="24" t="s">
        <v>2352</v>
      </c>
      <c r="H451" s="24" t="s">
        <v>2353</v>
      </c>
      <c r="I451" s="24" t="s">
        <v>329</v>
      </c>
      <c r="J451" s="24" t="s">
        <v>1821</v>
      </c>
      <c r="K451" s="24" t="s">
        <v>2354</v>
      </c>
      <c r="L451" s="24" t="s">
        <v>304</v>
      </c>
      <c r="M451" s="24" t="str">
        <f>VLOOKUP(G451,'Sheet 1 (2)'!$H$4:$M$536,6,FALSE)</f>
        <v/>
      </c>
      <c r="N451" s="24" t="str">
        <f t="shared" si="42"/>
        <v/>
      </c>
      <c r="O451" s="24">
        <f>VLOOKUP(G451,Hoja1!$C$4:$D$146,2,FALSE)</f>
        <v>0</v>
      </c>
      <c r="P451" s="24" t="s">
        <v>498</v>
      </c>
      <c r="Q451" s="24" t="s">
        <v>304</v>
      </c>
      <c r="R451" s="24" t="str">
        <f>VLOOKUP(G451,'Sheet 1 (2)'!$H$4:$O$536,8,FALSE)</f>
        <v/>
      </c>
      <c r="S451" s="24" t="str">
        <f t="shared" si="43"/>
        <v/>
      </c>
      <c r="T451" s="24"/>
      <c r="U451" s="24" t="s">
        <v>304</v>
      </c>
      <c r="V451" s="24" t="str">
        <f>VLOOKUP(G451,'Sheet 1 (2)'!$H$4:$Q$536,10,FALSE)</f>
        <v/>
      </c>
      <c r="W451" s="24" t="str">
        <f t="shared" si="47"/>
        <v/>
      </c>
      <c r="X451" s="24" t="s">
        <v>2355</v>
      </c>
      <c r="Y451" s="24" t="s">
        <v>304</v>
      </c>
      <c r="Z451" s="24" t="str">
        <f>VLOOKUP(G451,'Sheet 1 (2)'!$H$4:$S$536,12,FALSE)</f>
        <v/>
      </c>
      <c r="AA451" s="24" t="str">
        <f t="shared" si="45"/>
        <v/>
      </c>
      <c r="AB451" s="24" t="s">
        <v>304</v>
      </c>
      <c r="AC451" s="24" t="str">
        <f>VLOOKUP(G451,'Sheet 1 (2)'!$H$4:$AF$536,25,FALSE)</f>
        <v/>
      </c>
      <c r="AD451" s="24" t="s">
        <v>1887</v>
      </c>
      <c r="AE451" s="24" t="str">
        <f t="shared" si="44"/>
        <v/>
      </c>
      <c r="AF451" s="24" t="s">
        <v>329</v>
      </c>
      <c r="AG451" s="24" t="str">
        <f>VLOOKUP(G451,'Sheet 1 (2)'!$H$4:$AG$536,26,FALSE)</f>
        <v/>
      </c>
      <c r="AH451" s="24" t="s">
        <v>329</v>
      </c>
      <c r="AI451" s="24" t="s">
        <v>304</v>
      </c>
      <c r="AJ451" s="24" t="str">
        <f>VLOOKUP(G451,'Sheet 1 (2)'!$H$4:$AH$536,27,FALSE)</f>
        <v/>
      </c>
      <c r="AK451" s="24" t="str">
        <f t="shared" si="46"/>
        <v/>
      </c>
      <c r="AL451" s="27">
        <v>1</v>
      </c>
      <c r="AM451" s="27">
        <f t="shared" si="48"/>
        <v>1</v>
      </c>
    </row>
    <row r="452" spans="1:39" ht="15.75" customHeight="1">
      <c r="A452" s="24" t="s">
        <v>1738</v>
      </c>
      <c r="B452" s="24" t="s">
        <v>128</v>
      </c>
      <c r="C452" s="24" t="s">
        <v>2345</v>
      </c>
      <c r="D452" s="24" t="s">
        <v>141</v>
      </c>
      <c r="E452" s="24" t="s">
        <v>2346</v>
      </c>
      <c r="F452" s="24" t="s">
        <v>142</v>
      </c>
      <c r="G452" s="24" t="s">
        <v>2356</v>
      </c>
      <c r="H452" s="24" t="s">
        <v>2357</v>
      </c>
      <c r="I452" s="24" t="s">
        <v>329</v>
      </c>
      <c r="J452" s="24" t="s">
        <v>709</v>
      </c>
      <c r="K452" s="24" t="s">
        <v>2358</v>
      </c>
      <c r="L452" s="24" t="s">
        <v>304</v>
      </c>
      <c r="M452" s="24" t="str">
        <f>VLOOKUP(G452,'Sheet 1 (2)'!$H$4:$M$536,6,FALSE)</f>
        <v/>
      </c>
      <c r="N452" s="24" t="str">
        <f t="shared" si="42"/>
        <v/>
      </c>
      <c r="O452" s="24">
        <f>VLOOKUP(G452,Hoja1!$C$4:$D$146,2,FALSE)</f>
        <v>0</v>
      </c>
      <c r="P452" s="24" t="s">
        <v>2360</v>
      </c>
      <c r="Q452" s="24" t="s">
        <v>304</v>
      </c>
      <c r="R452" s="24" t="str">
        <f>VLOOKUP(G452,'Sheet 1 (2)'!$H$4:$O$536,8,FALSE)</f>
        <v/>
      </c>
      <c r="S452" s="24" t="str">
        <f t="shared" si="43"/>
        <v/>
      </c>
      <c r="T452" s="24"/>
      <c r="U452" s="24" t="s">
        <v>304</v>
      </c>
      <c r="V452" s="24" t="str">
        <f>VLOOKUP(G452,'Sheet 1 (2)'!$H$4:$Q$536,10,FALSE)</f>
        <v/>
      </c>
      <c r="W452" s="24" t="str">
        <f t="shared" si="47"/>
        <v/>
      </c>
      <c r="X452" s="24" t="s">
        <v>2361</v>
      </c>
      <c r="Y452" s="24" t="s">
        <v>304</v>
      </c>
      <c r="Z452" s="24" t="str">
        <f>VLOOKUP(G452,'Sheet 1 (2)'!$H$4:$S$536,12,FALSE)</f>
        <v/>
      </c>
      <c r="AA452" s="24" t="str">
        <f t="shared" si="45"/>
        <v/>
      </c>
      <c r="AB452" s="24" t="s">
        <v>304</v>
      </c>
      <c r="AC452" s="24" t="str">
        <f>VLOOKUP(G452,'Sheet 1 (2)'!$H$4:$AF$536,25,FALSE)</f>
        <v/>
      </c>
      <c r="AD452" s="24" t="s">
        <v>429</v>
      </c>
      <c r="AE452" s="24" t="str">
        <f t="shared" si="44"/>
        <v/>
      </c>
      <c r="AF452" s="24" t="s">
        <v>329</v>
      </c>
      <c r="AG452" s="24" t="str">
        <f>VLOOKUP(G452,'Sheet 1 (2)'!$H$4:$AG$536,26,FALSE)</f>
        <v/>
      </c>
      <c r="AH452" s="24" t="s">
        <v>329</v>
      </c>
      <c r="AI452" s="24" t="s">
        <v>304</v>
      </c>
      <c r="AJ452" s="24" t="str">
        <f>VLOOKUP(G452,'Sheet 1 (2)'!$H$4:$AH$536,27,FALSE)</f>
        <v/>
      </c>
      <c r="AK452" s="24" t="str">
        <f t="shared" si="46"/>
        <v/>
      </c>
      <c r="AL452" s="27">
        <v>1</v>
      </c>
      <c r="AM452" s="27">
        <f t="shared" si="48"/>
        <v>1</v>
      </c>
    </row>
    <row r="453" spans="1:39" ht="15.75" customHeight="1">
      <c r="A453" s="24" t="s">
        <v>1738</v>
      </c>
      <c r="B453" s="24" t="s">
        <v>128</v>
      </c>
      <c r="C453" s="24" t="s">
        <v>2345</v>
      </c>
      <c r="D453" s="24" t="s">
        <v>141</v>
      </c>
      <c r="E453" s="24" t="s">
        <v>2346</v>
      </c>
      <c r="F453" s="24" t="s">
        <v>142</v>
      </c>
      <c r="G453" s="24" t="s">
        <v>2363</v>
      </c>
      <c r="H453" s="24" t="s">
        <v>2364</v>
      </c>
      <c r="I453" s="24" t="s">
        <v>329</v>
      </c>
      <c r="J453" s="24" t="s">
        <v>709</v>
      </c>
      <c r="K453" s="24" t="s">
        <v>2365</v>
      </c>
      <c r="L453" s="24" t="s">
        <v>304</v>
      </c>
      <c r="M453" s="24" t="str">
        <f>VLOOKUP(G453,'Sheet 1 (2)'!$H$4:$M$536,6,FALSE)</f>
        <v/>
      </c>
      <c r="N453" s="24" t="str">
        <f t="shared" si="42"/>
        <v/>
      </c>
      <c r="O453" s="24">
        <f>VLOOKUP(G453,Hoja1!$C$4:$D$146,2,FALSE)</f>
        <v>0</v>
      </c>
      <c r="P453" s="24" t="s">
        <v>2360</v>
      </c>
      <c r="Q453" s="24" t="s">
        <v>304</v>
      </c>
      <c r="R453" s="24" t="str">
        <f>VLOOKUP(G453,'Sheet 1 (2)'!$H$4:$O$536,8,FALSE)</f>
        <v/>
      </c>
      <c r="S453" s="24" t="str">
        <f t="shared" si="43"/>
        <v/>
      </c>
      <c r="T453" s="24"/>
      <c r="U453" s="24" t="s">
        <v>304</v>
      </c>
      <c r="V453" s="24" t="str">
        <f>VLOOKUP(G453,'Sheet 1 (2)'!$H$4:$Q$536,10,FALSE)</f>
        <v/>
      </c>
      <c r="W453" s="24" t="str">
        <f t="shared" si="47"/>
        <v/>
      </c>
      <c r="X453" s="24" t="s">
        <v>2367</v>
      </c>
      <c r="Y453" s="24" t="s">
        <v>304</v>
      </c>
      <c r="Z453" s="24" t="str">
        <f>VLOOKUP(G453,'Sheet 1 (2)'!$H$4:$S$536,12,FALSE)</f>
        <v/>
      </c>
      <c r="AA453" s="24" t="str">
        <f t="shared" si="45"/>
        <v/>
      </c>
      <c r="AB453" s="24" t="s">
        <v>304</v>
      </c>
      <c r="AC453" s="24" t="str">
        <f>VLOOKUP(G453,'Sheet 1 (2)'!$H$4:$AF$536,25,FALSE)</f>
        <v/>
      </c>
      <c r="AD453" s="24" t="s">
        <v>632</v>
      </c>
      <c r="AE453" s="24" t="str">
        <f t="shared" si="44"/>
        <v/>
      </c>
      <c r="AF453" s="24" t="s">
        <v>329</v>
      </c>
      <c r="AG453" s="24" t="str">
        <f>VLOOKUP(G453,'Sheet 1 (2)'!$H$4:$AG$536,26,FALSE)</f>
        <v/>
      </c>
      <c r="AH453" s="24" t="s">
        <v>329</v>
      </c>
      <c r="AI453" s="24" t="s">
        <v>304</v>
      </c>
      <c r="AJ453" s="24" t="str">
        <f>VLOOKUP(G453,'Sheet 1 (2)'!$H$4:$AH$536,27,FALSE)</f>
        <v/>
      </c>
      <c r="AK453" s="24" t="str">
        <f t="shared" si="46"/>
        <v/>
      </c>
      <c r="AL453" s="27">
        <v>1</v>
      </c>
      <c r="AM453" s="27">
        <f t="shared" si="48"/>
        <v>1</v>
      </c>
    </row>
    <row r="454" spans="1:39" ht="15.75" customHeight="1">
      <c r="A454" s="24" t="s">
        <v>1738</v>
      </c>
      <c r="B454" s="24" t="s">
        <v>128</v>
      </c>
      <c r="C454" s="24" t="s">
        <v>2345</v>
      </c>
      <c r="D454" s="24" t="s">
        <v>141</v>
      </c>
      <c r="E454" s="24" t="s">
        <v>2346</v>
      </c>
      <c r="F454" s="24" t="s">
        <v>142</v>
      </c>
      <c r="G454" s="24" t="s">
        <v>2369</v>
      </c>
      <c r="H454" s="24" t="s">
        <v>2370</v>
      </c>
      <c r="I454" s="24" t="s">
        <v>329</v>
      </c>
      <c r="J454" s="24" t="s">
        <v>709</v>
      </c>
      <c r="K454" s="24" t="s">
        <v>2371</v>
      </c>
      <c r="L454" s="24" t="s">
        <v>304</v>
      </c>
      <c r="M454" s="24" t="str">
        <f>VLOOKUP(G454,'Sheet 1 (2)'!$H$4:$M$536,6,FALSE)</f>
        <v/>
      </c>
      <c r="N454" s="24" t="str">
        <f t="shared" si="42"/>
        <v/>
      </c>
      <c r="O454" s="24">
        <f>VLOOKUP(G454,Hoja1!$C$4:$D$146,2,FALSE)</f>
        <v>0</v>
      </c>
      <c r="P454" s="24" t="s">
        <v>498</v>
      </c>
      <c r="Q454" s="24" t="s">
        <v>304</v>
      </c>
      <c r="R454" s="24" t="str">
        <f>VLOOKUP(G454,'Sheet 1 (2)'!$H$4:$O$536,8,FALSE)</f>
        <v/>
      </c>
      <c r="S454" s="24" t="str">
        <f t="shared" si="43"/>
        <v/>
      </c>
      <c r="T454" s="24"/>
      <c r="U454" s="24" t="s">
        <v>304</v>
      </c>
      <c r="V454" s="24" t="str">
        <f>VLOOKUP(G454,'Sheet 1 (2)'!$H$4:$Q$536,10,FALSE)</f>
        <v/>
      </c>
      <c r="W454" s="24" t="str">
        <f t="shared" si="47"/>
        <v/>
      </c>
      <c r="X454" s="24" t="s">
        <v>2372</v>
      </c>
      <c r="Y454" s="24" t="s">
        <v>304</v>
      </c>
      <c r="Z454" s="24" t="str">
        <f>VLOOKUP(G454,'Sheet 1 (2)'!$H$4:$S$536,12,FALSE)</f>
        <v/>
      </c>
      <c r="AA454" s="24" t="str">
        <f t="shared" si="45"/>
        <v/>
      </c>
      <c r="AB454" s="24" t="s">
        <v>304</v>
      </c>
      <c r="AC454" s="24" t="str">
        <f>VLOOKUP(G454,'Sheet 1 (2)'!$H$4:$AF$536,25,FALSE)</f>
        <v/>
      </c>
      <c r="AD454" s="24" t="s">
        <v>632</v>
      </c>
      <c r="AE454" s="24" t="str">
        <f t="shared" si="44"/>
        <v/>
      </c>
      <c r="AF454" s="24" t="s">
        <v>329</v>
      </c>
      <c r="AG454" s="24" t="str">
        <f>VLOOKUP(G454,'Sheet 1 (2)'!$H$4:$AG$536,26,FALSE)</f>
        <v/>
      </c>
      <c r="AH454" s="24" t="s">
        <v>329</v>
      </c>
      <c r="AI454" s="24" t="s">
        <v>304</v>
      </c>
      <c r="AJ454" s="24" t="str">
        <f>VLOOKUP(G454,'Sheet 1 (2)'!$H$4:$AH$536,27,FALSE)</f>
        <v/>
      </c>
      <c r="AK454" s="24" t="str">
        <f t="shared" si="46"/>
        <v/>
      </c>
      <c r="AL454" s="27">
        <v>1</v>
      </c>
      <c r="AM454" s="27">
        <f t="shared" si="48"/>
        <v>1</v>
      </c>
    </row>
    <row r="455" spans="1:39" ht="15.75" customHeight="1">
      <c r="A455" s="24" t="s">
        <v>1738</v>
      </c>
      <c r="B455" s="24" t="s">
        <v>128</v>
      </c>
      <c r="C455" s="24" t="s">
        <v>2345</v>
      </c>
      <c r="D455" s="24" t="s">
        <v>141</v>
      </c>
      <c r="E455" s="24" t="s">
        <v>2346</v>
      </c>
      <c r="F455" s="24" t="s">
        <v>142</v>
      </c>
      <c r="G455" s="24" t="s">
        <v>2373</v>
      </c>
      <c r="H455" s="24" t="s">
        <v>2374</v>
      </c>
      <c r="I455" s="24" t="s">
        <v>329</v>
      </c>
      <c r="J455" s="24" t="s">
        <v>709</v>
      </c>
      <c r="K455" s="24" t="s">
        <v>2375</v>
      </c>
      <c r="L455" s="24" t="s">
        <v>304</v>
      </c>
      <c r="M455" s="24" t="str">
        <f>VLOOKUP(G455,'Sheet 1 (2)'!$H$4:$M$536,6,FALSE)</f>
        <v/>
      </c>
      <c r="N455" s="24" t="str">
        <f t="shared" si="42"/>
        <v/>
      </c>
      <c r="O455" s="24">
        <f>VLOOKUP(G455,Hoja1!$C$4:$D$146,2,FALSE)</f>
        <v>0</v>
      </c>
      <c r="P455" s="24" t="s">
        <v>498</v>
      </c>
      <c r="Q455" s="24" t="s">
        <v>304</v>
      </c>
      <c r="R455" s="24" t="str">
        <f>VLOOKUP(G455,'Sheet 1 (2)'!$H$4:$O$536,8,FALSE)</f>
        <v/>
      </c>
      <c r="S455" s="24" t="str">
        <f t="shared" si="43"/>
        <v/>
      </c>
      <c r="T455" s="24"/>
      <c r="U455" s="24" t="s">
        <v>304</v>
      </c>
      <c r="V455" s="24" t="str">
        <f>VLOOKUP(G455,'Sheet 1 (2)'!$H$4:$Q$536,10,FALSE)</f>
        <v/>
      </c>
      <c r="W455" s="24" t="str">
        <f t="shared" si="47"/>
        <v/>
      </c>
      <c r="X455" s="24" t="s">
        <v>2377</v>
      </c>
      <c r="Y455" s="24" t="s">
        <v>304</v>
      </c>
      <c r="Z455" s="24" t="str">
        <f>VLOOKUP(G455,'Sheet 1 (2)'!$H$4:$S$536,12,FALSE)</f>
        <v/>
      </c>
      <c r="AA455" s="24" t="str">
        <f t="shared" si="45"/>
        <v/>
      </c>
      <c r="AB455" s="24" t="s">
        <v>304</v>
      </c>
      <c r="AC455" s="24" t="str">
        <f>VLOOKUP(G455,'Sheet 1 (2)'!$H$4:$AF$536,25,FALSE)</f>
        <v/>
      </c>
      <c r="AD455" s="24" t="s">
        <v>1887</v>
      </c>
      <c r="AE455" s="24" t="str">
        <f t="shared" si="44"/>
        <v/>
      </c>
      <c r="AF455" s="24" t="s">
        <v>329</v>
      </c>
      <c r="AG455" s="24" t="str">
        <f>VLOOKUP(G455,'Sheet 1 (2)'!$H$4:$AG$536,26,FALSE)</f>
        <v/>
      </c>
      <c r="AH455" s="24" t="s">
        <v>329</v>
      </c>
      <c r="AI455" s="24" t="s">
        <v>304</v>
      </c>
      <c r="AJ455" s="24" t="str">
        <f>VLOOKUP(G455,'Sheet 1 (2)'!$H$4:$AH$536,27,FALSE)</f>
        <v/>
      </c>
      <c r="AK455" s="24" t="str">
        <f t="shared" si="46"/>
        <v/>
      </c>
      <c r="AL455" s="27">
        <v>1</v>
      </c>
      <c r="AM455" s="27">
        <f t="shared" si="48"/>
        <v>1</v>
      </c>
    </row>
    <row r="456" spans="1:39" ht="251.25" customHeight="1">
      <c r="A456" s="24" t="s">
        <v>2689</v>
      </c>
      <c r="B456" s="24" t="s">
        <v>220</v>
      </c>
      <c r="C456" s="24" t="s">
        <v>2690</v>
      </c>
      <c r="D456" s="24" t="s">
        <v>223</v>
      </c>
      <c r="E456" s="24" t="s">
        <v>2691</v>
      </c>
      <c r="F456" s="24" t="s">
        <v>224</v>
      </c>
      <c r="G456" s="24" t="s">
        <v>2691</v>
      </c>
      <c r="H456" s="34" t="s">
        <v>224</v>
      </c>
      <c r="I456" s="24" t="s">
        <v>301</v>
      </c>
      <c r="J456" s="24" t="s">
        <v>2692</v>
      </c>
      <c r="K456" s="24" t="s">
        <v>2693</v>
      </c>
      <c r="L456" s="24" t="s">
        <v>3228</v>
      </c>
      <c r="M456" s="24" t="str">
        <f>VLOOKUP(G456,'Sheet 1 (2)'!$H$4:$M$536,6,FALSE)</f>
        <v/>
      </c>
      <c r="N456" s="24" t="str">
        <f t="shared" si="42"/>
        <v>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*Consideraciones: Considerar la sumatoria de las opciones SI y NO del campo "LA LLAMADA FUE PERTINENTE" del  REGISTRO DE ATENCIONES EN EL SERVICIO DE ATENCIONES PRE HOSPITALARIAS</v>
      </c>
      <c r="O456" s="24"/>
      <c r="P456" s="24" t="s">
        <v>2695</v>
      </c>
      <c r="Q456" s="24" t="s">
        <v>304</v>
      </c>
      <c r="R456" s="24" t="str">
        <f>VLOOKUP(G456,'Sheet 1 (2)'!$H$4:$O$536,8,FALSE)</f>
        <v/>
      </c>
      <c r="S456" s="24" t="str">
        <f t="shared" si="43"/>
        <v/>
      </c>
      <c r="T456" s="24" t="s">
        <v>2696</v>
      </c>
      <c r="U456" s="24" t="s">
        <v>304</v>
      </c>
      <c r="V456" s="24" t="str">
        <f>VLOOKUP(G456,'Sheet 1 (2)'!$H$4:$Q$536,10,FALSE)</f>
        <v/>
      </c>
      <c r="W456" s="24" t="str">
        <f t="shared" si="47"/>
        <v/>
      </c>
      <c r="X456" s="24"/>
      <c r="Y456" s="24" t="s">
        <v>304</v>
      </c>
      <c r="Z456" s="24" t="str">
        <f>VLOOKUP(G456,'Sheet 1 (2)'!$H$4:$S$536,12,FALSE)</f>
        <v/>
      </c>
      <c r="AA456" s="24" t="str">
        <f t="shared" si="45"/>
        <v/>
      </c>
      <c r="AB456" s="24" t="s">
        <v>304</v>
      </c>
      <c r="AC456" s="24" t="str">
        <f>VLOOKUP(G456,'Sheet 1 (2)'!$H$4:$AF$536,25,FALSE)</f>
        <v/>
      </c>
      <c r="AD456" s="24" t="s">
        <v>307</v>
      </c>
      <c r="AE456" s="24" t="str">
        <f t="shared" si="44"/>
        <v/>
      </c>
      <c r="AF456" s="24" t="s">
        <v>329</v>
      </c>
      <c r="AG456" s="24" t="str">
        <f>VLOOKUP(G456,'Sheet 1 (2)'!$H$4:$AG$536,26,FALSE)</f>
        <v/>
      </c>
      <c r="AH456" s="24" t="s">
        <v>329</v>
      </c>
      <c r="AI456" s="24" t="s">
        <v>2697</v>
      </c>
      <c r="AJ456" s="24" t="str">
        <f>VLOOKUP(G456,'Sheet 1 (2)'!$H$4:$AH$536,27,FALSE)</f>
        <v/>
      </c>
      <c r="AK456" s="24" t="str">
        <f t="shared" si="46"/>
        <v>LA BASE NO ESTÁ COMPLETA. FALTA Regiones que implementaran la Central de Regulación</v>
      </c>
      <c r="AL456" s="27">
        <v>1</v>
      </c>
      <c r="AM456" s="27">
        <f t="shared" si="48"/>
        <v>1</v>
      </c>
    </row>
    <row r="457" spans="1:39" ht="289.5" customHeight="1">
      <c r="A457" s="24" t="s">
        <v>2689</v>
      </c>
      <c r="B457" s="24" t="s">
        <v>220</v>
      </c>
      <c r="C457" s="24" t="s">
        <v>2690</v>
      </c>
      <c r="D457" s="24" t="s">
        <v>223</v>
      </c>
      <c r="E457" s="24" t="s">
        <v>2698</v>
      </c>
      <c r="F457" s="24" t="s">
        <v>225</v>
      </c>
      <c r="G457" s="24" t="s">
        <v>2698</v>
      </c>
      <c r="H457" s="34" t="s">
        <v>225</v>
      </c>
      <c r="I457" s="24" t="s">
        <v>301</v>
      </c>
      <c r="J457" s="24" t="s">
        <v>2692</v>
      </c>
      <c r="K457" s="24" t="s">
        <v>2699</v>
      </c>
      <c r="L457" s="24" t="s">
        <v>3229</v>
      </c>
      <c r="M457" s="24" t="str">
        <f>VLOOKUP(G457,'Sheet 1 (2)'!$H$4:$M$536,6,FALSE)</f>
        <v/>
      </c>
      <c r="N457" s="24" t="str">
        <f t="shared" si="42"/>
        <v>1. Para aquellas regiones que cuentan con Central de Regulación en funcionamiento y cuenten con registros de un año a más:
*Programar el 100% de las llamadas recibidas (pertinentes y no pertinentes) de la central de regulación del año anterior.
2. Para aquellas regiones que cuentan con Central de Regulación con registros menor a un año: 
*Proyectar el numero de llamadas recibidas (pertinentes y no pertinentes) en el año, a partir de los registros con los que cuenten a la fecha.
3. Para aquellas regiones que implementaran la Central de Regulación:
*Programar en base al promedio mensual del número de llamadas de las regiones colindantes geográficamente que cuentan con SAMU en funcionamiento, multiplicado por los 12 meses. (Información proporcionada por el responsable técnico del PP 0104-MINSA).
*Consideraciones: Considerar "CÓDIGO DE DIAGNOSTICO 
PRESUNTIVO
CIE - 10" del  REGISTRO DE ATENCIONES EN EL SERVICIO DE ATENCIONES PRE HOSPITALARIAS
*
*Consideraciones:
Considerar la sumatoria de las opciones SI y NO del campo "LA LLAMADA FUE PERTINENTE" del  REGISTRO DE ATENCIONES EN EL SERVICIO DE ATENCIONES PRE HOSPITALARIAS</v>
      </c>
      <c r="O457" s="24"/>
      <c r="P457" s="24" t="s">
        <v>2701</v>
      </c>
      <c r="Q457" s="24" t="s">
        <v>304</v>
      </c>
      <c r="R457" s="24" t="str">
        <f>VLOOKUP(G457,'Sheet 1 (2)'!$H$4:$O$536,8,FALSE)</f>
        <v/>
      </c>
      <c r="S457" s="24" t="str">
        <f t="shared" si="43"/>
        <v/>
      </c>
      <c r="T457" s="24" t="s">
        <v>2696</v>
      </c>
      <c r="U457" s="24" t="s">
        <v>304</v>
      </c>
      <c r="V457" s="24" t="str">
        <f>VLOOKUP(G457,'Sheet 1 (2)'!$H$4:$Q$536,10,FALSE)</f>
        <v/>
      </c>
      <c r="W457" s="24" t="str">
        <f t="shared" si="47"/>
        <v/>
      </c>
      <c r="X457" s="24"/>
      <c r="Y457" s="24" t="s">
        <v>304</v>
      </c>
      <c r="Z457" s="24" t="str">
        <f>VLOOKUP(G457,'Sheet 1 (2)'!$H$4:$S$536,12,FALSE)</f>
        <v/>
      </c>
      <c r="AA457" s="24" t="str">
        <f t="shared" si="45"/>
        <v/>
      </c>
      <c r="AB457" s="24" t="s">
        <v>304</v>
      </c>
      <c r="AC457" s="24" t="str">
        <f>VLOOKUP(G457,'Sheet 1 (2)'!$H$4:$AF$536,25,FALSE)</f>
        <v/>
      </c>
      <c r="AD457" s="24" t="s">
        <v>307</v>
      </c>
      <c r="AE457" s="24" t="str">
        <f t="shared" si="44"/>
        <v/>
      </c>
      <c r="AF457" s="24" t="s">
        <v>329</v>
      </c>
      <c r="AG457" s="24" t="str">
        <f>VLOOKUP(G457,'Sheet 1 (2)'!$H$4:$AG$536,26,FALSE)</f>
        <v/>
      </c>
      <c r="AH457" s="24" t="s">
        <v>329</v>
      </c>
      <c r="AI457" s="24" t="s">
        <v>2697</v>
      </c>
      <c r="AJ457" s="24" t="str">
        <f>VLOOKUP(G457,'Sheet 1 (2)'!$H$4:$AH$536,27,FALSE)</f>
        <v/>
      </c>
      <c r="AK457" s="24" t="str">
        <f t="shared" si="46"/>
        <v>LA BASE NO ESTÁ COMPLETA. FALTA Regiones que implementaran la Central de Regulación</v>
      </c>
      <c r="AL457" s="27">
        <v>1</v>
      </c>
      <c r="AM457" s="27">
        <f t="shared" si="48"/>
        <v>1</v>
      </c>
    </row>
    <row r="458" spans="1:39" ht="15.75" customHeight="1">
      <c r="A458" s="24" t="s">
        <v>2689</v>
      </c>
      <c r="B458" s="24" t="s">
        <v>220</v>
      </c>
      <c r="C458" s="24" t="s">
        <v>2702</v>
      </c>
      <c r="D458" s="24" t="s">
        <v>226</v>
      </c>
      <c r="E458" s="24" t="s">
        <v>2703</v>
      </c>
      <c r="F458" s="24" t="s">
        <v>227</v>
      </c>
      <c r="G458" s="24" t="s">
        <v>2703</v>
      </c>
      <c r="H458" s="34" t="s">
        <v>227</v>
      </c>
      <c r="I458" s="24" t="s">
        <v>301</v>
      </c>
      <c r="J458" s="24" t="s">
        <v>2692</v>
      </c>
      <c r="K458" s="24" t="s">
        <v>2704</v>
      </c>
      <c r="L458" s="24" t="s">
        <v>3230</v>
      </c>
      <c r="M458" s="24" t="str">
        <f>VLOOKUP(G458,'Sheet 1 (2)'!$H$4:$M$536,6,FALSE)</f>
        <v/>
      </c>
      <c r="N458" s="24" t="str">
        <f t="shared" si="42"/>
        <v xml:space="preserve">1. Para aquellas regiones que cuentan con Central de Regulación en funcionamiento y cuenten con registros de un año a más:
*Programar el 100% de despachos de unidades móviles realizados el año anterior.
2. Para aquellas regiones que cuentan con Central de Regulación con registros menor a un año: 
*Proyectar el numero de despachos de unidades móviles en el año, a partir de los registros con los que cuenten a la fecha.
3. Para aquellas regiones que implementaran la Central de Regulación: 
*Programar en base al promedio mensual del número de despachos de unidades móviles de las regiones colindantes geográficamente que cuentan con SAMU en funcionamiento, multiplicado por los 12 meses. (Información proporcionada por el responsable técnico del PP 0104-MINSA).
*Consideraciones: Considerar la sumatoria de la opció SI del campo "SE REALIZÓ EL DESPACHO 
EFECTIVO" del  REGISTRO DE ATENCIONES EN EL SERVICIO DE ATENCIONES PRE HOSPITALARIAS
*COnsideraciones: </v>
      </c>
      <c r="O458" s="24"/>
      <c r="P458" s="24" t="s">
        <v>2695</v>
      </c>
      <c r="Q458" s="24" t="s">
        <v>304</v>
      </c>
      <c r="R458" s="24" t="str">
        <f>VLOOKUP(G458,'Sheet 1 (2)'!$H$4:$O$536,8,FALSE)</f>
        <v/>
      </c>
      <c r="S458" s="24" t="str">
        <f t="shared" si="43"/>
        <v/>
      </c>
      <c r="T458" s="24" t="s">
        <v>2696</v>
      </c>
      <c r="U458" s="24" t="s">
        <v>304</v>
      </c>
      <c r="V458" s="24" t="str">
        <f>VLOOKUP(G458,'Sheet 1 (2)'!$H$4:$Q$536,10,FALSE)</f>
        <v/>
      </c>
      <c r="W458" s="24" t="str">
        <f t="shared" si="47"/>
        <v/>
      </c>
      <c r="X458" s="24"/>
      <c r="Y458" s="24" t="s">
        <v>304</v>
      </c>
      <c r="Z458" s="24" t="str">
        <f>VLOOKUP(G458,'Sheet 1 (2)'!$H$4:$S$536,12,FALSE)</f>
        <v/>
      </c>
      <c r="AA458" s="24" t="str">
        <f t="shared" si="45"/>
        <v/>
      </c>
      <c r="AB458" s="24" t="s">
        <v>304</v>
      </c>
      <c r="AC458" s="24" t="str">
        <f>VLOOKUP(G458,'Sheet 1 (2)'!$H$4:$AF$536,25,FALSE)</f>
        <v/>
      </c>
      <c r="AD458" s="24" t="s">
        <v>307</v>
      </c>
      <c r="AE458" s="24" t="str">
        <f t="shared" si="44"/>
        <v/>
      </c>
      <c r="AF458" s="24" t="s">
        <v>329</v>
      </c>
      <c r="AG458" s="24" t="str">
        <f>VLOOKUP(G458,'Sheet 1 (2)'!$H$4:$AG$536,26,FALSE)</f>
        <v/>
      </c>
      <c r="AH458" s="24" t="s">
        <v>329</v>
      </c>
      <c r="AI458" s="24" t="s">
        <v>2697</v>
      </c>
      <c r="AJ458" s="24" t="str">
        <f>VLOOKUP(G458,'Sheet 1 (2)'!$H$4:$AH$536,27,FALSE)</f>
        <v/>
      </c>
      <c r="AK458" s="24" t="str">
        <f t="shared" si="46"/>
        <v>LA BASE NO ESTÁ COMPLETA. FALTA Regiones que implementaran la Central de Regulación</v>
      </c>
      <c r="AL458" s="27">
        <v>1</v>
      </c>
      <c r="AM458" s="27">
        <f t="shared" si="48"/>
        <v>1</v>
      </c>
    </row>
    <row r="459" spans="1:39" ht="33.75" customHeight="1">
      <c r="A459" s="24" t="s">
        <v>2689</v>
      </c>
      <c r="B459" s="24" t="s">
        <v>220</v>
      </c>
      <c r="C459" s="24" t="s">
        <v>2706</v>
      </c>
      <c r="D459" s="24" t="s">
        <v>229</v>
      </c>
      <c r="E459" s="24" t="s">
        <v>2707</v>
      </c>
      <c r="F459" s="24" t="s">
        <v>230</v>
      </c>
      <c r="G459" s="24" t="s">
        <v>2707</v>
      </c>
      <c r="H459" s="34" t="s">
        <v>2708</v>
      </c>
      <c r="I459" s="24" t="s">
        <v>329</v>
      </c>
      <c r="J459" s="24" t="s">
        <v>2692</v>
      </c>
      <c r="K459" s="24" t="s">
        <v>2709</v>
      </c>
      <c r="L459" s="24" t="s">
        <v>2710</v>
      </c>
      <c r="M459" s="24" t="str">
        <f>VLOOKUP(G459,'Sheet 1 (2)'!$H$4:$M$536,6,FALSE)</f>
        <v/>
      </c>
      <c r="N459" s="24" t="str">
        <f t="shared" si="42"/>
        <v>Programar el 100% de las atenciones registradas como prioridad III y IV en los registros administrativos.</v>
      </c>
      <c r="O459" s="24"/>
      <c r="P459" s="24" t="s">
        <v>2711</v>
      </c>
      <c r="Q459" s="24" t="s">
        <v>2712</v>
      </c>
      <c r="R459" s="24" t="str">
        <f>VLOOKUP(G459,'Sheet 1 (2)'!$H$4:$O$536,8,FALSE)</f>
        <v/>
      </c>
      <c r="S459" s="24" t="str">
        <f t="shared" si="43"/>
        <v xml:space="preserve">
Registro adminitrativos propios de la IPRESS.</v>
      </c>
      <c r="T459" s="24" t="s">
        <v>651</v>
      </c>
      <c r="U459" s="24" t="s">
        <v>304</v>
      </c>
      <c r="V459" s="24" t="str">
        <f>VLOOKUP(G459,'Sheet 1 (2)'!$H$4:$Q$536,10,FALSE)</f>
        <v/>
      </c>
      <c r="W459" s="24" t="str">
        <f t="shared" si="47"/>
        <v/>
      </c>
      <c r="X459" s="24"/>
      <c r="Y459" s="24" t="s">
        <v>304</v>
      </c>
      <c r="Z459" s="24" t="str">
        <f>VLOOKUP(G459,'Sheet 1 (2)'!$H$4:$S$536,12,FALSE)</f>
        <v/>
      </c>
      <c r="AA459" s="24" t="str">
        <f t="shared" si="45"/>
        <v/>
      </c>
      <c r="AB459" s="24" t="s">
        <v>304</v>
      </c>
      <c r="AC459" s="24" t="str">
        <f>VLOOKUP(G459,'Sheet 1 (2)'!$H$4:$AF$536,25,FALSE)</f>
        <v/>
      </c>
      <c r="AD459" s="24" t="s">
        <v>429</v>
      </c>
      <c r="AE459" s="24" t="str">
        <f t="shared" si="44"/>
        <v/>
      </c>
      <c r="AF459" s="24" t="s">
        <v>301</v>
      </c>
      <c r="AG459" s="24" t="str">
        <f>VLOOKUP(G459,'Sheet 1 (2)'!$H$4:$AG$536,26,FALSE)</f>
        <v/>
      </c>
      <c r="AH459" s="24" t="s">
        <v>301</v>
      </c>
      <c r="AI459" s="24" t="s">
        <v>2713</v>
      </c>
      <c r="AJ459" s="24" t="str">
        <f>VLOOKUP(G459,'Sheet 1 (2)'!$H$4:$AH$536,27,FALSE)</f>
        <v/>
      </c>
      <c r="AK459" s="24" t="str">
        <f t="shared" si="46"/>
        <v>A LA ESPERA BASE SIS. FALTA VARIABLE TRIAJE.</v>
      </c>
      <c r="AL459" s="27">
        <v>1</v>
      </c>
      <c r="AM459" s="27">
        <f t="shared" si="48"/>
        <v>0</v>
      </c>
    </row>
    <row r="460" spans="1:39" ht="15.75" customHeight="1">
      <c r="A460" s="24" t="s">
        <v>2689</v>
      </c>
      <c r="B460" s="24" t="s">
        <v>220</v>
      </c>
      <c r="C460" s="24" t="s">
        <v>2714</v>
      </c>
      <c r="D460" s="24" t="s">
        <v>221</v>
      </c>
      <c r="E460" s="24" t="s">
        <v>2715</v>
      </c>
      <c r="F460" s="24" t="s">
        <v>222</v>
      </c>
      <c r="G460" s="24" t="s">
        <v>2715</v>
      </c>
      <c r="H460" s="34" t="s">
        <v>2716</v>
      </c>
      <c r="I460" s="24" t="s">
        <v>329</v>
      </c>
      <c r="J460" s="24" t="s">
        <v>2692</v>
      </c>
      <c r="K460" s="24" t="s">
        <v>2717</v>
      </c>
      <c r="L460" s="24" t="s">
        <v>2718</v>
      </c>
      <c r="M460" s="24" t="str">
        <f>VLOOKUP(G460,'Sheet 1 (2)'!$H$4:$M$536,6,FALSE)</f>
        <v/>
      </c>
      <c r="N460" s="24" t="str">
        <f t="shared" si="42"/>
        <v>*Proyectar el numero de llamadas recibidas (pertinentes y no pertinentes) en el año, a partir de los registros con los que cuenten a la fecha.</v>
      </c>
      <c r="O460" s="24"/>
      <c r="P460" s="24" t="s">
        <v>2719</v>
      </c>
      <c r="Q460" s="24" t="s">
        <v>304</v>
      </c>
      <c r="R460" s="24" t="str">
        <f>VLOOKUP(G460,'Sheet 1 (2)'!$H$4:$O$536,8,FALSE)</f>
        <v/>
      </c>
      <c r="S460" s="24" t="str">
        <f t="shared" si="43"/>
        <v/>
      </c>
      <c r="T460" s="24"/>
      <c r="U460" s="24" t="s">
        <v>304</v>
      </c>
      <c r="V460" s="24" t="str">
        <f>VLOOKUP(G460,'Sheet 1 (2)'!$H$4:$Q$536,10,FALSE)</f>
        <v/>
      </c>
      <c r="W460" s="24" t="str">
        <f t="shared" si="47"/>
        <v/>
      </c>
      <c r="X460" s="24"/>
      <c r="Y460" s="24" t="s">
        <v>304</v>
      </c>
      <c r="Z460" s="24" t="str">
        <f>VLOOKUP(G460,'Sheet 1 (2)'!$H$4:$S$536,12,FALSE)</f>
        <v/>
      </c>
      <c r="AA460" s="24" t="str">
        <f t="shared" si="45"/>
        <v/>
      </c>
      <c r="AB460" s="24" t="s">
        <v>304</v>
      </c>
      <c r="AC460" s="24" t="str">
        <f>VLOOKUP(G460,'Sheet 1 (2)'!$H$4:$AF$536,25,FALSE)</f>
        <v/>
      </c>
      <c r="AD460" s="24" t="s">
        <v>1522</v>
      </c>
      <c r="AE460" s="24" t="str">
        <f t="shared" si="44"/>
        <v/>
      </c>
      <c r="AF460" s="24" t="s">
        <v>329</v>
      </c>
      <c r="AG460" s="24" t="str">
        <f>VLOOKUP(G460,'Sheet 1 (2)'!$H$4:$AG$536,26,FALSE)</f>
        <v/>
      </c>
      <c r="AH460" s="24" t="s">
        <v>329</v>
      </c>
      <c r="AI460" s="24" t="s">
        <v>2720</v>
      </c>
      <c r="AJ460" s="24" t="str">
        <f>VLOOKUP(G460,'Sheet 1 (2)'!$H$4:$AH$536,27,FALSE)</f>
        <v/>
      </c>
      <c r="AK460" s="24" t="str">
        <f t="shared" si="46"/>
        <v>LA BASE NO ESTÁ COMPLETA. FALTA Regiones que implementaran los Módulos de Atención Ambulantoria</v>
      </c>
      <c r="AL460" s="27">
        <v>1</v>
      </c>
      <c r="AM460" s="27">
        <f t="shared" si="48"/>
        <v>1</v>
      </c>
    </row>
    <row r="461" spans="1:39" ht="15.75" customHeight="1">
      <c r="A461" s="24" t="s">
        <v>2782</v>
      </c>
      <c r="B461" s="24" t="s">
        <v>242</v>
      </c>
      <c r="C461" s="24" t="s">
        <v>2783</v>
      </c>
      <c r="D461" s="24" t="s">
        <v>243</v>
      </c>
      <c r="E461" s="24" t="s">
        <v>2895</v>
      </c>
      <c r="F461" s="24" t="s">
        <v>244</v>
      </c>
      <c r="G461" s="24" t="s">
        <v>2895</v>
      </c>
      <c r="H461" s="24" t="s">
        <v>244</v>
      </c>
      <c r="I461" s="24" t="s">
        <v>301</v>
      </c>
      <c r="J461" s="24" t="s">
        <v>330</v>
      </c>
      <c r="K461" s="24" t="s">
        <v>2896</v>
      </c>
      <c r="L461" s="24"/>
      <c r="M461" s="24" t="str">
        <f>VLOOKUP(G461,'Sheet 1 (2)'!$H$4:$M$536,6,FALSE)</f>
        <v/>
      </c>
      <c r="N461" s="24" t="str">
        <f t="shared" si="42"/>
        <v/>
      </c>
      <c r="O461" s="24"/>
      <c r="P461" s="24" t="s">
        <v>2898</v>
      </c>
      <c r="Q461" s="24" t="s">
        <v>304</v>
      </c>
      <c r="R461" s="24" t="str">
        <f>VLOOKUP(G461,'Sheet 1 (2)'!$H$4:$O$536,8,FALSE)</f>
        <v/>
      </c>
      <c r="S461" s="24" t="str">
        <f t="shared" si="43"/>
        <v/>
      </c>
      <c r="T461" s="24"/>
      <c r="U461" s="24" t="s">
        <v>304</v>
      </c>
      <c r="V461" s="24" t="str">
        <f>VLOOKUP(G461,'Sheet 1 (2)'!$H$4:$Q$536,10,FALSE)</f>
        <v/>
      </c>
      <c r="W461" s="24" t="str">
        <f t="shared" si="47"/>
        <v/>
      </c>
      <c r="X461" s="24"/>
      <c r="Y461" s="24" t="s">
        <v>304</v>
      </c>
      <c r="Z461" s="24" t="str">
        <f>VLOOKUP(G461,'Sheet 1 (2)'!$H$4:$S$536,12,FALSE)</f>
        <v/>
      </c>
      <c r="AA461" s="24" t="str">
        <f t="shared" si="45"/>
        <v/>
      </c>
      <c r="AB461" s="24" t="s">
        <v>304</v>
      </c>
      <c r="AC461" s="24" t="str">
        <f>VLOOKUP(G461,'Sheet 1 (2)'!$H$4:$AF$536,25,FALSE)</f>
        <v/>
      </c>
      <c r="AD461" s="24" t="s">
        <v>632</v>
      </c>
      <c r="AE461" s="24" t="s">
        <v>2791</v>
      </c>
      <c r="AF461" s="24" t="s">
        <v>304</v>
      </c>
      <c r="AG461" s="24" t="str">
        <f>VLOOKUP(G461,'Sheet 1 (2)'!$H$4:$AG$536,26,FALSE)</f>
        <v/>
      </c>
      <c r="AH461" s="24" t="s">
        <v>301</v>
      </c>
      <c r="AI461" s="24" t="s">
        <v>304</v>
      </c>
      <c r="AJ461" s="24" t="str">
        <f>VLOOKUP(G461,'Sheet 1 (2)'!$H$4:$AH$536,27,FALSE)</f>
        <v/>
      </c>
      <c r="AK461" s="28" t="s">
        <v>2899</v>
      </c>
      <c r="AL461" s="27">
        <v>1</v>
      </c>
      <c r="AM461" s="27">
        <f t="shared" si="48"/>
        <v>0</v>
      </c>
    </row>
    <row r="462" spans="1:39" ht="15.75" customHeight="1">
      <c r="A462" s="24" t="s">
        <v>2689</v>
      </c>
      <c r="B462" s="24" t="s">
        <v>220</v>
      </c>
      <c r="C462" s="24" t="s">
        <v>2702</v>
      </c>
      <c r="D462" s="24" t="s">
        <v>226</v>
      </c>
      <c r="E462" s="24" t="s">
        <v>2721</v>
      </c>
      <c r="F462" s="24" t="s">
        <v>228</v>
      </c>
      <c r="G462" s="24" t="s">
        <v>2721</v>
      </c>
      <c r="H462" s="34" t="s">
        <v>228</v>
      </c>
      <c r="I462" s="24" t="s">
        <v>301</v>
      </c>
      <c r="J462" s="24" t="s">
        <v>2692</v>
      </c>
      <c r="K462" s="24" t="s">
        <v>2722</v>
      </c>
      <c r="L462" s="24" t="s">
        <v>2723</v>
      </c>
      <c r="M462" s="24" t="str">
        <f>VLOOKUP(G462,'Sheet 1 (2)'!$H$4:$M$536,6,FALSE)</f>
        <v/>
      </c>
      <c r="N462" s="24" t="str">
        <f t="shared" si="42"/>
        <v xml:space="preserve">Programar el 100% de referencias coordinadas realizadas el año anterior.
</v>
      </c>
      <c r="O462" s="24"/>
      <c r="P462" s="24" t="s">
        <v>2724</v>
      </c>
      <c r="Q462" s="24" t="s">
        <v>2725</v>
      </c>
      <c r="R462" s="24" t="str">
        <f>VLOOKUP(G462,'Sheet 1 (2)'!$H$4:$O$536,8,FALSE)</f>
        <v/>
      </c>
      <c r="S462" s="24" t="str">
        <f t="shared" si="43"/>
        <v>Registro de las DIRESAS, GERESAS y unidades de referencias de redes, hospitales e institutos. (registros administrativos)</v>
      </c>
      <c r="T462" s="24" t="s">
        <v>2726</v>
      </c>
      <c r="U462" s="24" t="s">
        <v>304</v>
      </c>
      <c r="V462" s="24" t="str">
        <f>VLOOKUP(G462,'Sheet 1 (2)'!$H$4:$Q$536,10,FALSE)</f>
        <v/>
      </c>
      <c r="W462" s="24" t="str">
        <f t="shared" si="47"/>
        <v/>
      </c>
      <c r="X462" s="24"/>
      <c r="Y462" s="24" t="s">
        <v>304</v>
      </c>
      <c r="Z462" s="24" t="str">
        <f>VLOOKUP(G462,'Sheet 1 (2)'!$H$4:$S$536,12,FALSE)</f>
        <v/>
      </c>
      <c r="AA462" s="24" t="str">
        <f t="shared" si="45"/>
        <v/>
      </c>
      <c r="AB462" s="24" t="s">
        <v>304</v>
      </c>
      <c r="AC462" s="24" t="str">
        <f>VLOOKUP(G462,'Sheet 1 (2)'!$H$4:$AF$536,25,FALSE)</f>
        <v/>
      </c>
      <c r="AD462" s="24" t="s">
        <v>2242</v>
      </c>
      <c r="AE462" s="24" t="str">
        <f t="shared" ref="AE462:AE482" si="49">IF(AB462&lt;&gt;"",AB462,AC462)</f>
        <v/>
      </c>
      <c r="AF462" s="24" t="s">
        <v>2727</v>
      </c>
      <c r="AG462" s="24" t="str">
        <f>VLOOKUP(G462,'Sheet 1 (2)'!$H$4:$AG$536,26,FALSE)</f>
        <v/>
      </c>
      <c r="AH462" s="24" t="s">
        <v>301</v>
      </c>
      <c r="AI462" s="24" t="s">
        <v>2728</v>
      </c>
      <c r="AJ462" s="24" t="str">
        <f>VLOOKUP(G462,'Sheet 1 (2)'!$H$4:$AH$536,27,FALSE)</f>
        <v/>
      </c>
      <c r="AK462" s="24" t="str">
        <f>IF(AI462&lt;&gt;"",AI462,AJ462)</f>
        <v>NO HAY VARIABLE REFERENCIA EN CENTRAL DE REGULACIÓN.</v>
      </c>
      <c r="AL462" s="27">
        <v>1</v>
      </c>
      <c r="AM462" s="27">
        <f t="shared" si="48"/>
        <v>0</v>
      </c>
    </row>
    <row r="463" spans="1:39" ht="15.75" customHeight="1">
      <c r="A463" s="24" t="s">
        <v>2782</v>
      </c>
      <c r="B463" s="24" t="s">
        <v>242</v>
      </c>
      <c r="C463" s="24" t="s">
        <v>2900</v>
      </c>
      <c r="D463" s="24" t="s">
        <v>248</v>
      </c>
      <c r="E463" s="24" t="s">
        <v>2901</v>
      </c>
      <c r="F463" s="24" t="s">
        <v>249</v>
      </c>
      <c r="G463" s="24" t="s">
        <v>2901</v>
      </c>
      <c r="H463" s="24" t="s">
        <v>249</v>
      </c>
      <c r="I463" s="24" t="s">
        <v>301</v>
      </c>
      <c r="J463" s="24" t="s">
        <v>709</v>
      </c>
      <c r="K463" s="24" t="s">
        <v>2902</v>
      </c>
      <c r="L463" s="24" t="s">
        <v>2903</v>
      </c>
      <c r="M463" s="24" t="str">
        <f>VLOOKUP(G463,'Sheet 1 (2)'!$H$4:$M$536,6,FALSE)</f>
        <v/>
      </c>
      <c r="N463" s="24" t="str">
        <f t="shared" si="42"/>
        <v>*Programar en base al promedio mensual del número de llamadas de las regiones colindantes geográficamente que cuentan con SAMU en funcionamiento, multiplicado por los 12 meses. (Información proporcionada por el responsable técnico del PP 0104-MINSA).</v>
      </c>
      <c r="O463" s="24"/>
      <c r="P463" s="24" t="s">
        <v>498</v>
      </c>
      <c r="Q463" s="24" t="s">
        <v>304</v>
      </c>
      <c r="R463" s="24" t="str">
        <f>VLOOKUP(G463,'Sheet 1 (2)'!$H$4:$O$536,8,FALSE)</f>
        <v/>
      </c>
      <c r="S463" s="24" t="str">
        <f t="shared" si="43"/>
        <v/>
      </c>
      <c r="T463" s="24" t="s">
        <v>2905</v>
      </c>
      <c r="U463" s="24" t="s">
        <v>304</v>
      </c>
      <c r="V463" s="24" t="str">
        <f>VLOOKUP(G463,'Sheet 1 (2)'!$H$4:$Q$536,10,FALSE)</f>
        <v/>
      </c>
      <c r="W463" s="24" t="str">
        <f t="shared" si="47"/>
        <v/>
      </c>
      <c r="X463" s="24" t="s">
        <v>2906</v>
      </c>
      <c r="Y463" s="24" t="s">
        <v>304</v>
      </c>
      <c r="Z463" s="24" t="str">
        <f>VLOOKUP(G463,'Sheet 1 (2)'!$H$4:$S$536,12,FALSE)</f>
        <v/>
      </c>
      <c r="AA463" s="24" t="str">
        <f t="shared" si="45"/>
        <v/>
      </c>
      <c r="AB463" s="24" t="s">
        <v>304</v>
      </c>
      <c r="AC463" s="24" t="str">
        <f>VLOOKUP(G463,'Sheet 1 (2)'!$H$4:$AF$536,25,FALSE)</f>
        <v/>
      </c>
      <c r="AD463" s="24" t="s">
        <v>364</v>
      </c>
      <c r="AE463" s="24" t="str">
        <f t="shared" si="49"/>
        <v/>
      </c>
      <c r="AF463" s="24" t="s">
        <v>304</v>
      </c>
      <c r="AG463" s="24" t="str">
        <f>VLOOKUP(G463,'Sheet 1 (2)'!$H$4:$AG$536,26,FALSE)</f>
        <v/>
      </c>
      <c r="AH463" s="24" t="s">
        <v>301</v>
      </c>
      <c r="AI463" s="24" t="s">
        <v>304</v>
      </c>
      <c r="AJ463" s="24" t="str">
        <f>VLOOKUP(G463,'Sheet 1 (2)'!$H$4:$AH$536,27,FALSE)</f>
        <v/>
      </c>
      <c r="AK463" s="24" t="s">
        <v>2907</v>
      </c>
      <c r="AL463" s="27">
        <v>1</v>
      </c>
      <c r="AM463" s="27">
        <f t="shared" si="48"/>
        <v>0</v>
      </c>
    </row>
    <row r="464" spans="1:39" ht="15.75" customHeight="1">
      <c r="A464" s="24" t="s">
        <v>2782</v>
      </c>
      <c r="B464" s="24" t="s">
        <v>242</v>
      </c>
      <c r="C464" s="24" t="s">
        <v>2900</v>
      </c>
      <c r="D464" s="24" t="s">
        <v>248</v>
      </c>
      <c r="E464" s="24" t="s">
        <v>2908</v>
      </c>
      <c r="F464" s="24" t="s">
        <v>250</v>
      </c>
      <c r="G464" s="24" t="s">
        <v>2908</v>
      </c>
      <c r="H464" s="24" t="s">
        <v>250</v>
      </c>
      <c r="I464" s="24" t="s">
        <v>301</v>
      </c>
      <c r="J464" s="24" t="s">
        <v>709</v>
      </c>
      <c r="K464" s="24" t="s">
        <v>2909</v>
      </c>
      <c r="L464" s="24" t="s">
        <v>304</v>
      </c>
      <c r="M464" s="24" t="str">
        <f>VLOOKUP(G464,'Sheet 1 (2)'!$H$4:$M$536,6,FALSE)</f>
        <v/>
      </c>
      <c r="N464" s="24" t="str">
        <f t="shared" si="42"/>
        <v/>
      </c>
      <c r="O464" s="24"/>
      <c r="P464" s="24" t="s">
        <v>2898</v>
      </c>
      <c r="Q464" s="24" t="s">
        <v>304</v>
      </c>
      <c r="R464" s="24" t="str">
        <f>VLOOKUP(G464,'Sheet 1 (2)'!$H$4:$O$536,8,FALSE)</f>
        <v/>
      </c>
      <c r="S464" s="24" t="str">
        <f t="shared" si="43"/>
        <v/>
      </c>
      <c r="T464" s="24"/>
      <c r="U464" s="24" t="s">
        <v>304</v>
      </c>
      <c r="V464" s="24" t="str">
        <f>VLOOKUP(G464,'Sheet 1 (2)'!$H$4:$Q$536,10,FALSE)</f>
        <v/>
      </c>
      <c r="W464" s="24" t="str">
        <f t="shared" si="47"/>
        <v/>
      </c>
      <c r="X464" s="24" t="s">
        <v>2910</v>
      </c>
      <c r="Y464" s="24" t="s">
        <v>304</v>
      </c>
      <c r="Z464" s="24" t="str">
        <f>VLOOKUP(G464,'Sheet 1 (2)'!$H$4:$S$536,12,FALSE)</f>
        <v/>
      </c>
      <c r="AA464" s="24" t="str">
        <f t="shared" si="45"/>
        <v/>
      </c>
      <c r="AB464" s="24" t="s">
        <v>304</v>
      </c>
      <c r="AC464" s="24" t="str">
        <f>VLOOKUP(G464,'Sheet 1 (2)'!$H$4:$AF$536,25,FALSE)</f>
        <v/>
      </c>
      <c r="AD464" s="24" t="s">
        <v>863</v>
      </c>
      <c r="AE464" s="24" t="str">
        <f t="shared" si="49"/>
        <v/>
      </c>
      <c r="AF464" s="24" t="s">
        <v>304</v>
      </c>
      <c r="AG464" s="24" t="str">
        <f>VLOOKUP(G464,'Sheet 1 (2)'!$H$4:$AG$536,26,FALSE)</f>
        <v/>
      </c>
      <c r="AH464" s="24" t="s">
        <v>301</v>
      </c>
      <c r="AI464" s="24" t="s">
        <v>304</v>
      </c>
      <c r="AJ464" s="24" t="str">
        <f>VLOOKUP(G464,'Sheet 1 (2)'!$H$4:$AH$536,27,FALSE)</f>
        <v/>
      </c>
      <c r="AK464" s="24" t="str">
        <f t="shared" ref="AK464:AK475" si="50">IF(AI464&lt;&gt;"",AI464,AJ464)</f>
        <v/>
      </c>
      <c r="AL464" s="27">
        <v>1</v>
      </c>
      <c r="AM464" s="27">
        <f t="shared" si="48"/>
        <v>0</v>
      </c>
    </row>
    <row r="465" spans="1:39" ht="15.75" customHeight="1">
      <c r="A465" s="24" t="s">
        <v>2782</v>
      </c>
      <c r="B465" s="24" t="s">
        <v>242</v>
      </c>
      <c r="C465" s="24" t="s">
        <v>2911</v>
      </c>
      <c r="D465" s="24" t="s">
        <v>251</v>
      </c>
      <c r="E465" s="24" t="s">
        <v>2912</v>
      </c>
      <c r="F465" s="24" t="s">
        <v>252</v>
      </c>
      <c r="G465" s="24" t="s">
        <v>2912</v>
      </c>
      <c r="H465" s="24" t="s">
        <v>252</v>
      </c>
      <c r="I465" s="24" t="s">
        <v>329</v>
      </c>
      <c r="J465" s="24" t="s">
        <v>2913</v>
      </c>
      <c r="K465" s="24" t="s">
        <v>2914</v>
      </c>
      <c r="L465" s="24" t="s">
        <v>304</v>
      </c>
      <c r="M465" s="24" t="str">
        <f>VLOOKUP(G465,'Sheet 1 (2)'!$H$4:$M$536,6,FALSE)</f>
        <v/>
      </c>
      <c r="N465" s="24" t="s">
        <v>3231</v>
      </c>
      <c r="O465" s="24"/>
      <c r="P465" s="24" t="s">
        <v>498</v>
      </c>
      <c r="Q465" s="24" t="s">
        <v>304</v>
      </c>
      <c r="R465" s="24" t="str">
        <f>VLOOKUP(G465,'Sheet 1 (2)'!$H$4:$O$536,8,FALSE)</f>
        <v/>
      </c>
      <c r="S465" s="24" t="str">
        <f t="shared" si="43"/>
        <v/>
      </c>
      <c r="T465" s="24" t="s">
        <v>2916</v>
      </c>
      <c r="U465" s="24" t="s">
        <v>304</v>
      </c>
      <c r="V465" s="24" t="str">
        <f>VLOOKUP(G465,'Sheet 1 (2)'!$H$4:$Q$536,10,FALSE)</f>
        <v/>
      </c>
      <c r="W465" s="24" t="str">
        <f t="shared" si="47"/>
        <v/>
      </c>
      <c r="X465" s="24" t="s">
        <v>2917</v>
      </c>
      <c r="Y465" s="24" t="s">
        <v>304</v>
      </c>
      <c r="Z465" s="24" t="str">
        <f>VLOOKUP(G465,'Sheet 1 (2)'!$H$4:$S$536,12,FALSE)</f>
        <v/>
      </c>
      <c r="AA465" s="24" t="str">
        <f t="shared" si="45"/>
        <v/>
      </c>
      <c r="AB465" s="24" t="s">
        <v>304</v>
      </c>
      <c r="AC465" s="24" t="str">
        <f>VLOOKUP(G465,'Sheet 1 (2)'!$H$4:$AF$536,25,FALSE)</f>
        <v/>
      </c>
      <c r="AD465" s="24" t="s">
        <v>334</v>
      </c>
      <c r="AE465" s="24" t="str">
        <f t="shared" si="49"/>
        <v/>
      </c>
      <c r="AF465" s="24" t="s">
        <v>304</v>
      </c>
      <c r="AG465" s="24" t="str">
        <f>VLOOKUP(G465,'Sheet 1 (2)'!$H$4:$AG$536,26,FALSE)</f>
        <v/>
      </c>
      <c r="AH465" s="24" t="s">
        <v>329</v>
      </c>
      <c r="AI465" s="24" t="s">
        <v>304</v>
      </c>
      <c r="AJ465" s="24" t="str">
        <f>VLOOKUP(G465,'Sheet 1 (2)'!$H$4:$AH$536,27,FALSE)</f>
        <v/>
      </c>
      <c r="AK465" s="24" t="str">
        <f t="shared" si="50"/>
        <v/>
      </c>
      <c r="AL465" s="27">
        <v>1</v>
      </c>
      <c r="AM465" s="27">
        <f t="shared" si="48"/>
        <v>1</v>
      </c>
    </row>
    <row r="466" spans="1:39" ht="15.75" customHeight="1">
      <c r="A466" s="24" t="s">
        <v>2689</v>
      </c>
      <c r="B466" s="24" t="s">
        <v>220</v>
      </c>
      <c r="C466" s="24" t="s">
        <v>2729</v>
      </c>
      <c r="D466" s="35" t="s">
        <v>236</v>
      </c>
      <c r="E466" s="24" t="s">
        <v>2730</v>
      </c>
      <c r="F466" s="35" t="s">
        <v>237</v>
      </c>
      <c r="G466" s="24" t="s">
        <v>2730</v>
      </c>
      <c r="H466" s="36" t="s">
        <v>2731</v>
      </c>
      <c r="I466" s="24" t="s">
        <v>329</v>
      </c>
      <c r="J466" s="24" t="s">
        <v>2692</v>
      </c>
      <c r="K466" s="24" t="s">
        <v>2732</v>
      </c>
      <c r="L466" s="24" t="s">
        <v>3232</v>
      </c>
      <c r="M466" s="24" t="str">
        <f>VLOOKUP(G466,'Sheet 1 (2)'!$H$4:$M$536,6,FALSE)</f>
        <v/>
      </c>
      <c r="N466" s="24" t="str">
        <f t="shared" ref="N466:N482" si="51">IF(L466&lt;&gt;"",L466,M466)</f>
        <v>1. Para aquellas regiones que cuentan con el servicio pre hospitalario y cuenten con registros de un año a más:
*Programar el 100% de las atenciones pre hospitalarias del año anterior más un 5% de incremento.
2. Para aquellas regiones que cuentan con el servicio pre hospitalario y cuenten con registros menor a un año: 
*Proyectar el numero de atenciones pre hospitalarias en el año, a partir de los registros con los que cuenten a la fecha. 
3. Para aquellas regiones que implementaran el servicio pre hospitalario: 
*Programar en base al promedio mensual del número de atenciones pre hospitalarias de las regiones colindantes geográficamente que cuentan con SAMU en funcionamiento, multiplicado por los 12 meses. (Información proporcionada por el responsable técnico del PP 0104-MINSA). 
*Consideraciones:
Considerar "Nº DE FICHA DE ATENCIÓN PRE HOSPITALARIA" del  REGISTRO DE ATENCIONES EN EL SERVICIO DE ATENCIONES PRE HOSPITALARIAS</v>
      </c>
      <c r="O466" s="24"/>
      <c r="P466" s="24" t="s">
        <v>2695</v>
      </c>
      <c r="Q466" s="24" t="s">
        <v>304</v>
      </c>
      <c r="R466" s="24" t="str">
        <f>VLOOKUP(G466,'Sheet 1 (2)'!$H$4:$O$536,8,FALSE)</f>
        <v/>
      </c>
      <c r="S466" s="24" t="str">
        <f t="shared" si="43"/>
        <v/>
      </c>
      <c r="T466" s="24" t="s">
        <v>2696</v>
      </c>
      <c r="U466" s="24" t="s">
        <v>304</v>
      </c>
      <c r="V466" s="24" t="str">
        <f>VLOOKUP(G466,'Sheet 1 (2)'!$H$4:$Q$536,10,FALSE)</f>
        <v/>
      </c>
      <c r="W466" s="24" t="str">
        <f t="shared" si="47"/>
        <v/>
      </c>
      <c r="X466" s="24"/>
      <c r="Y466" s="24" t="s">
        <v>304</v>
      </c>
      <c r="Z466" s="24" t="str">
        <f>VLOOKUP(G466,'Sheet 1 (2)'!$H$4:$S$536,12,FALSE)</f>
        <v/>
      </c>
      <c r="AA466" s="24" t="str">
        <f t="shared" si="45"/>
        <v/>
      </c>
      <c r="AB466" s="24" t="s">
        <v>304</v>
      </c>
      <c r="AC466" s="24" t="str">
        <f>VLOOKUP(G466,'Sheet 1 (2)'!$H$4:$AF$536,25,FALSE)</f>
        <v/>
      </c>
      <c r="AD466" s="24" t="s">
        <v>2734</v>
      </c>
      <c r="AE466" s="24" t="str">
        <f t="shared" si="49"/>
        <v/>
      </c>
      <c r="AF466" s="24" t="s">
        <v>301</v>
      </c>
      <c r="AG466" s="24" t="str">
        <f>VLOOKUP(G466,'Sheet 1 (2)'!$H$4:$AG$536,26,FALSE)</f>
        <v/>
      </c>
      <c r="AH466" s="24" t="s">
        <v>301</v>
      </c>
      <c r="AI466" s="24" t="s">
        <v>2778</v>
      </c>
      <c r="AJ466" s="24" t="str">
        <f>VLOOKUP(G466,'Sheet 1 (2)'!$H$4:$AH$536,27,FALSE)</f>
        <v/>
      </c>
      <c r="AK466" s="24" t="str">
        <f t="shared" si="50"/>
        <v>SE NECESITA LA VARIABLE INDIVIDUAL/MASIVA EN APH</v>
      </c>
      <c r="AL466" s="27">
        <v>1</v>
      </c>
      <c r="AM466" s="27">
        <f t="shared" si="48"/>
        <v>0</v>
      </c>
    </row>
    <row r="467" spans="1:39" ht="15.75" customHeight="1">
      <c r="A467" s="24" t="s">
        <v>2689</v>
      </c>
      <c r="B467" s="24" t="s">
        <v>220</v>
      </c>
      <c r="C467" s="24" t="s">
        <v>2736</v>
      </c>
      <c r="D467" s="24" t="s">
        <v>238</v>
      </c>
      <c r="E467" s="24" t="s">
        <v>2737</v>
      </c>
      <c r="F467" s="35" t="s">
        <v>239</v>
      </c>
      <c r="G467" s="24" t="s">
        <v>2737</v>
      </c>
      <c r="H467" s="36" t="s">
        <v>2738</v>
      </c>
      <c r="I467" s="24" t="s">
        <v>301</v>
      </c>
      <c r="J467" s="35" t="s">
        <v>2739</v>
      </c>
      <c r="K467" s="24" t="s">
        <v>2740</v>
      </c>
      <c r="L467" s="24" t="s">
        <v>2741</v>
      </c>
      <c r="M467" s="24" t="str">
        <f>VLOOKUP(G467,'Sheet 1 (2)'!$H$4:$M$536,6,FALSE)</f>
        <v/>
      </c>
      <c r="N467" s="24" t="str">
        <f t="shared" si="51"/>
        <v>Programar al 10% de actores sociales (instituciones educativas, juntas vecinales, promotores de salud, líders de base e instituciones públicas), pertenecientes a la jurisdicción de las DIRESA/GERESA y Redes de Salud.</v>
      </c>
      <c r="O467" s="24"/>
      <c r="P467" s="24" t="s">
        <v>2742</v>
      </c>
      <c r="Q467" s="24" t="s">
        <v>2743</v>
      </c>
      <c r="R467" s="24" t="str">
        <f>VLOOKUP(G467,'Sheet 1 (2)'!$H$4:$O$536,8,FALSE)</f>
        <v/>
      </c>
      <c r="S467" s="24" t="str">
        <f t="shared" si="43"/>
        <v>Registros de actores sociales</v>
      </c>
      <c r="T467" s="24"/>
      <c r="U467" s="24" t="s">
        <v>304</v>
      </c>
      <c r="V467" s="24" t="str">
        <f>VLOOKUP(G467,'Sheet 1 (2)'!$H$4:$Q$536,10,FALSE)</f>
        <v/>
      </c>
      <c r="W467" s="24" t="str">
        <f t="shared" si="47"/>
        <v/>
      </c>
      <c r="X467" s="24" t="s">
        <v>2744</v>
      </c>
      <c r="Y467" s="24" t="s">
        <v>304</v>
      </c>
      <c r="Z467" s="24" t="str">
        <f>VLOOKUP(G467,'Sheet 1 (2)'!$H$4:$S$536,12,FALSE)</f>
        <v/>
      </c>
      <c r="AA467" s="24" t="str">
        <f t="shared" si="45"/>
        <v/>
      </c>
      <c r="AB467" s="24" t="s">
        <v>304</v>
      </c>
      <c r="AC467" s="24" t="str">
        <f>VLOOKUP(G467,'Sheet 1 (2)'!$H$4:$AF$536,25,FALSE)</f>
        <v/>
      </c>
      <c r="AD467" s="24" t="s">
        <v>2745</v>
      </c>
      <c r="AE467" s="24" t="str">
        <f t="shared" si="49"/>
        <v/>
      </c>
      <c r="AF467" s="24" t="s">
        <v>301</v>
      </c>
      <c r="AG467" s="24" t="str">
        <f>VLOOKUP(G467,'Sheet 1 (2)'!$H$4:$AG$536,26,FALSE)</f>
        <v/>
      </c>
      <c r="AH467" s="24" t="s">
        <v>301</v>
      </c>
      <c r="AI467" s="24" t="s">
        <v>2746</v>
      </c>
      <c r="AJ467" s="24" t="str">
        <f>VLOOKUP(G467,'Sheet 1 (2)'!$H$4:$AH$536,27,FALSE)</f>
        <v/>
      </c>
      <c r="AK467" s="24" t="str">
        <f t="shared" si="50"/>
        <v>NO SE TIENE BASE DE DATOS</v>
      </c>
      <c r="AL467" s="27">
        <v>1</v>
      </c>
      <c r="AM467" s="27">
        <f t="shared" si="48"/>
        <v>0</v>
      </c>
    </row>
    <row r="468" spans="1:39" ht="15.75" customHeight="1">
      <c r="A468" s="24" t="s">
        <v>2689</v>
      </c>
      <c r="B468" s="24" t="s">
        <v>220</v>
      </c>
      <c r="C468" s="24" t="s">
        <v>2747</v>
      </c>
      <c r="D468" s="35" t="s">
        <v>240</v>
      </c>
      <c r="E468" s="24" t="s">
        <v>2748</v>
      </c>
      <c r="F468" s="35" t="s">
        <v>241</v>
      </c>
      <c r="G468" s="24" t="s">
        <v>2748</v>
      </c>
      <c r="H468" s="34" t="s">
        <v>2749</v>
      </c>
      <c r="I468" s="24" t="s">
        <v>329</v>
      </c>
      <c r="J468" s="24" t="s">
        <v>2692</v>
      </c>
      <c r="K468" s="24" t="s">
        <v>2750</v>
      </c>
      <c r="L468" s="24" t="s">
        <v>304</v>
      </c>
      <c r="M468" s="24" t="str">
        <f>VLOOKUP(G468,'Sheet 1 (2)'!$H$4:$M$536,6,FALSE)</f>
        <v/>
      </c>
      <c r="N468" s="24" t="str">
        <f t="shared" si="51"/>
        <v/>
      </c>
      <c r="O468" s="24"/>
      <c r="P468" s="24" t="s">
        <v>2724</v>
      </c>
      <c r="Q468" s="24" t="s">
        <v>2725</v>
      </c>
      <c r="R468" s="24" t="str">
        <f>VLOOKUP(G468,'Sheet 1 (2)'!$H$4:$O$536,8,FALSE)</f>
        <v/>
      </c>
      <c r="S468" s="24" t="str">
        <f t="shared" si="43"/>
        <v>Registro de las DIRESAS, GERESAS y unidades de referencias de redes, hospitales e institutos. (registros administrativos)</v>
      </c>
      <c r="T468" s="24" t="s">
        <v>2726</v>
      </c>
      <c r="U468" s="24" t="s">
        <v>304</v>
      </c>
      <c r="V468" s="24" t="str">
        <f>VLOOKUP(G468,'Sheet 1 (2)'!$H$4:$Q$536,10,FALSE)</f>
        <v/>
      </c>
      <c r="W468" s="24" t="str">
        <f t="shared" si="47"/>
        <v/>
      </c>
      <c r="X468" s="24" t="s">
        <v>2744</v>
      </c>
      <c r="Y468" s="24" t="s">
        <v>304</v>
      </c>
      <c r="Z468" s="24" t="str">
        <f>VLOOKUP(G468,'Sheet 1 (2)'!$H$4:$S$536,12,FALSE)</f>
        <v/>
      </c>
      <c r="AA468" s="24" t="str">
        <f t="shared" si="45"/>
        <v/>
      </c>
      <c r="AB468" s="24" t="s">
        <v>304</v>
      </c>
      <c r="AC468" s="24" t="str">
        <f>VLOOKUP(G468,'Sheet 1 (2)'!$H$4:$AF$536,25,FALSE)</f>
        <v/>
      </c>
      <c r="AD468" s="24" t="s">
        <v>555</v>
      </c>
      <c r="AE468" s="24" t="str">
        <f t="shared" si="49"/>
        <v/>
      </c>
      <c r="AF468" s="24" t="s">
        <v>301</v>
      </c>
      <c r="AG468" s="24" t="str">
        <f>VLOOKUP(G468,'Sheet 1 (2)'!$H$4:$AG$536,26,FALSE)</f>
        <v/>
      </c>
      <c r="AH468" s="24" t="s">
        <v>301</v>
      </c>
      <c r="AI468" s="24" t="s">
        <v>2751</v>
      </c>
      <c r="AJ468" s="24" t="str">
        <f>VLOOKUP(G468,'Sheet 1 (2)'!$H$4:$AH$536,27,FALSE)</f>
        <v/>
      </c>
      <c r="AK468" s="24" t="str">
        <f t="shared" si="50"/>
        <v>A LA ESPERA BASE SIS.</v>
      </c>
      <c r="AL468" s="27">
        <v>1</v>
      </c>
      <c r="AM468" s="27">
        <f t="shared" si="48"/>
        <v>0</v>
      </c>
    </row>
    <row r="469" spans="1:39" ht="15.75" customHeight="1">
      <c r="A469" s="24" t="s">
        <v>2689</v>
      </c>
      <c r="B469" s="24" t="s">
        <v>220</v>
      </c>
      <c r="C469" s="24" t="s">
        <v>2706</v>
      </c>
      <c r="D469" s="24" t="s">
        <v>229</v>
      </c>
      <c r="E469" s="24" t="s">
        <v>2752</v>
      </c>
      <c r="F469" s="24" t="s">
        <v>231</v>
      </c>
      <c r="G469" s="24" t="s">
        <v>2752</v>
      </c>
      <c r="H469" s="34" t="s">
        <v>231</v>
      </c>
      <c r="I469" s="24" t="s">
        <v>329</v>
      </c>
      <c r="J469" s="24" t="s">
        <v>2692</v>
      </c>
      <c r="K469" s="24" t="s">
        <v>2753</v>
      </c>
      <c r="L469" s="24" t="s">
        <v>2754</v>
      </c>
      <c r="M469" s="24" t="str">
        <f>VLOOKUP(G469,'Sheet 1 (2)'!$H$4:$M$536,6,FALSE)</f>
        <v/>
      </c>
      <c r="N469" s="24" t="str">
        <f t="shared" si="51"/>
        <v>Programar el 100% de las atenciones registradas.
*Consideraciones: Considerar la sumatoria de las atenciones de emergencia de los niveles de atención II y III</v>
      </c>
      <c r="O469" s="24"/>
      <c r="P469" s="24" t="s">
        <v>651</v>
      </c>
      <c r="Q469" s="24" t="s">
        <v>304</v>
      </c>
      <c r="R469" s="24" t="str">
        <f>VLOOKUP(G469,'Sheet 1 (2)'!$H$4:$O$536,8,FALSE)</f>
        <v/>
      </c>
      <c r="S469" s="24" t="str">
        <f t="shared" si="43"/>
        <v/>
      </c>
      <c r="T469" s="24" t="s">
        <v>2755</v>
      </c>
      <c r="U469" s="24" t="s">
        <v>304</v>
      </c>
      <c r="V469" s="24" t="str">
        <f>VLOOKUP(G469,'Sheet 1 (2)'!$H$4:$Q$536,10,FALSE)</f>
        <v/>
      </c>
      <c r="W469" s="24" t="str">
        <f t="shared" si="47"/>
        <v/>
      </c>
      <c r="X469" s="24"/>
      <c r="Y469" s="24" t="s">
        <v>304</v>
      </c>
      <c r="Z469" s="24" t="str">
        <f>VLOOKUP(G469,'Sheet 1 (2)'!$H$4:$S$536,12,FALSE)</f>
        <v/>
      </c>
      <c r="AA469" s="24" t="str">
        <f t="shared" si="45"/>
        <v/>
      </c>
      <c r="AB469" s="24" t="s">
        <v>304</v>
      </c>
      <c r="AC469" s="24" t="str">
        <f>VLOOKUP(G469,'Sheet 1 (2)'!$H$4:$AF$536,25,FALSE)</f>
        <v/>
      </c>
      <c r="AD469" s="24" t="s">
        <v>429</v>
      </c>
      <c r="AE469" s="24" t="str">
        <f t="shared" si="49"/>
        <v/>
      </c>
      <c r="AF469" s="24" t="s">
        <v>329</v>
      </c>
      <c r="AG469" s="24" t="str">
        <f>VLOOKUP(G469,'Sheet 1 (2)'!$H$4:$AG$536,26,FALSE)</f>
        <v/>
      </c>
      <c r="AH469" s="24" t="s">
        <v>329</v>
      </c>
      <c r="AI469" s="24" t="s">
        <v>2756</v>
      </c>
      <c r="AJ469" s="24" t="str">
        <f>VLOOKUP(G469,'Sheet 1 (2)'!$H$4:$AH$536,27,FALSE)</f>
        <v/>
      </c>
      <c r="AK469" s="24" t="str">
        <f t="shared" si="50"/>
        <v>¿A LA ESPERA BASE SIS?</v>
      </c>
      <c r="AL469" s="27">
        <v>1</v>
      </c>
      <c r="AM469" s="27">
        <f t="shared" si="48"/>
        <v>1</v>
      </c>
    </row>
    <row r="470" spans="1:39" ht="15.75" customHeight="1">
      <c r="A470" s="24" t="s">
        <v>2689</v>
      </c>
      <c r="B470" s="24" t="s">
        <v>220</v>
      </c>
      <c r="C470" s="24" t="s">
        <v>2706</v>
      </c>
      <c r="D470" s="24" t="s">
        <v>229</v>
      </c>
      <c r="E470" s="24" t="s">
        <v>2757</v>
      </c>
      <c r="F470" s="24" t="s">
        <v>232</v>
      </c>
      <c r="G470" s="24" t="s">
        <v>2757</v>
      </c>
      <c r="H470" s="34" t="s">
        <v>232</v>
      </c>
      <c r="I470" s="24" t="s">
        <v>329</v>
      </c>
      <c r="J470" s="24" t="s">
        <v>2692</v>
      </c>
      <c r="K470" s="24" t="s">
        <v>2758</v>
      </c>
      <c r="L470" s="24" t="s">
        <v>2759</v>
      </c>
      <c r="M470" s="24" t="str">
        <f>VLOOKUP(G470,'Sheet 1 (2)'!$H$4:$M$536,6,FALSE)</f>
        <v/>
      </c>
      <c r="N470" s="24" t="str">
        <f t="shared" si="51"/>
        <v>Programar el 100% de atenciones registradas el año anterior.
Consideraciones: Considerar la sumatoria de las atenciones de emergencia del nivel I</v>
      </c>
      <c r="O470" s="24"/>
      <c r="P470" s="24" t="s">
        <v>651</v>
      </c>
      <c r="Q470" s="24" t="s">
        <v>304</v>
      </c>
      <c r="R470" s="24" t="str">
        <f>VLOOKUP(G470,'Sheet 1 (2)'!$H$4:$O$536,8,FALSE)</f>
        <v/>
      </c>
      <c r="S470" s="24" t="str">
        <f t="shared" si="43"/>
        <v/>
      </c>
      <c r="T470" s="24" t="s">
        <v>2760</v>
      </c>
      <c r="U470" s="24" t="s">
        <v>304</v>
      </c>
      <c r="V470" s="24" t="str">
        <f>VLOOKUP(G470,'Sheet 1 (2)'!$H$4:$Q$536,10,FALSE)</f>
        <v/>
      </c>
      <c r="W470" s="24" t="str">
        <f t="shared" si="47"/>
        <v/>
      </c>
      <c r="X470" s="24"/>
      <c r="Y470" s="24" t="s">
        <v>304</v>
      </c>
      <c r="Z470" s="24" t="str">
        <f>VLOOKUP(G470,'Sheet 1 (2)'!$H$4:$S$536,12,FALSE)</f>
        <v/>
      </c>
      <c r="AA470" s="24" t="str">
        <f t="shared" si="45"/>
        <v/>
      </c>
      <c r="AB470" s="24" t="s">
        <v>304</v>
      </c>
      <c r="AC470" s="24" t="str">
        <f>VLOOKUP(G470,'Sheet 1 (2)'!$H$4:$AF$536,25,FALSE)</f>
        <v/>
      </c>
      <c r="AD470" s="24" t="s">
        <v>1789</v>
      </c>
      <c r="AE470" s="24" t="str">
        <f t="shared" si="49"/>
        <v/>
      </c>
      <c r="AF470" s="24" t="s">
        <v>329</v>
      </c>
      <c r="AG470" s="24" t="str">
        <f>VLOOKUP(G470,'Sheet 1 (2)'!$H$4:$AG$536,26,FALSE)</f>
        <v/>
      </c>
      <c r="AH470" s="24" t="s">
        <v>329</v>
      </c>
      <c r="AI470" s="24" t="s">
        <v>2756</v>
      </c>
      <c r="AJ470" s="24" t="str">
        <f>VLOOKUP(G470,'Sheet 1 (2)'!$H$4:$AH$536,27,FALSE)</f>
        <v/>
      </c>
      <c r="AK470" s="24" t="str">
        <f t="shared" si="50"/>
        <v>¿A LA ESPERA BASE SIS?</v>
      </c>
      <c r="AL470" s="27">
        <v>1</v>
      </c>
      <c r="AM470" s="27">
        <f t="shared" si="48"/>
        <v>1</v>
      </c>
    </row>
    <row r="471" spans="1:39" ht="15.75" customHeight="1">
      <c r="A471" s="24" t="s">
        <v>2689</v>
      </c>
      <c r="B471" s="24" t="s">
        <v>220</v>
      </c>
      <c r="C471" s="24" t="s">
        <v>2706</v>
      </c>
      <c r="D471" s="24" t="s">
        <v>229</v>
      </c>
      <c r="E471" s="24" t="s">
        <v>2761</v>
      </c>
      <c r="F471" s="24" t="s">
        <v>233</v>
      </c>
      <c r="G471" s="24" t="s">
        <v>2761</v>
      </c>
      <c r="H471" s="34" t="s">
        <v>233</v>
      </c>
      <c r="I471" s="24" t="s">
        <v>329</v>
      </c>
      <c r="J471" s="24" t="s">
        <v>2692</v>
      </c>
      <c r="K471" s="24" t="s">
        <v>2762</v>
      </c>
      <c r="L471" s="24" t="s">
        <v>2763</v>
      </c>
      <c r="M471" s="24" t="str">
        <f>VLOOKUP(G471,'Sheet 1 (2)'!$H$4:$M$536,6,FALSE)</f>
        <v/>
      </c>
      <c r="N471" s="24" t="str">
        <f t="shared" si="51"/>
        <v xml:space="preserve">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*Consideraciones:
Considerar la sumatoria de las atenciones de emergencia de los niveles de atención II y III, excluyendo las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v>
      </c>
      <c r="O471" s="24"/>
      <c r="P471" s="24" t="s">
        <v>651</v>
      </c>
      <c r="Q471" s="24" t="s">
        <v>304</v>
      </c>
      <c r="R471" s="24" t="str">
        <f>VLOOKUP(G471,'Sheet 1 (2)'!$H$4:$O$536,8,FALSE)</f>
        <v/>
      </c>
      <c r="S471" s="24" t="str">
        <f t="shared" si="43"/>
        <v/>
      </c>
      <c r="T471" s="24" t="s">
        <v>763</v>
      </c>
      <c r="U471" s="24" t="s">
        <v>304</v>
      </c>
      <c r="V471" s="24" t="str">
        <f>VLOOKUP(G471,'Sheet 1 (2)'!$H$4:$Q$536,10,FALSE)</f>
        <v/>
      </c>
      <c r="W471" s="24" t="str">
        <f t="shared" si="47"/>
        <v/>
      </c>
      <c r="X471" s="24"/>
      <c r="Y471" s="24" t="s">
        <v>304</v>
      </c>
      <c r="Z471" s="24" t="str">
        <f>VLOOKUP(G471,'Sheet 1 (2)'!$H$4:$S$536,12,FALSE)</f>
        <v/>
      </c>
      <c r="AA471" s="24" t="str">
        <f t="shared" si="45"/>
        <v/>
      </c>
      <c r="AB471" s="24" t="s">
        <v>304</v>
      </c>
      <c r="AC471" s="24" t="str">
        <f>VLOOKUP(G471,'Sheet 1 (2)'!$H$4:$AF$536,25,FALSE)</f>
        <v/>
      </c>
      <c r="AD471" s="24" t="s">
        <v>429</v>
      </c>
      <c r="AE471" s="24" t="str">
        <f t="shared" si="49"/>
        <v/>
      </c>
      <c r="AF471" s="24" t="s">
        <v>329</v>
      </c>
      <c r="AG471" s="24" t="str">
        <f>VLOOKUP(G471,'Sheet 1 (2)'!$H$4:$AG$536,26,FALSE)</f>
        <v/>
      </c>
      <c r="AH471" s="24" t="s">
        <v>329</v>
      </c>
      <c r="AI471" s="24" t="s">
        <v>2756</v>
      </c>
      <c r="AJ471" s="24" t="str">
        <f>VLOOKUP(G471,'Sheet 1 (2)'!$H$4:$AH$536,27,FALSE)</f>
        <v/>
      </c>
      <c r="AK471" s="24" t="str">
        <f t="shared" si="50"/>
        <v>¿A LA ESPERA BASE SIS?</v>
      </c>
      <c r="AL471" s="27">
        <v>1</v>
      </c>
      <c r="AM471" s="27">
        <f t="shared" si="48"/>
        <v>1</v>
      </c>
    </row>
    <row r="472" spans="1:39" ht="15.75" customHeight="1">
      <c r="A472" s="24" t="s">
        <v>2689</v>
      </c>
      <c r="B472" s="24" t="s">
        <v>220</v>
      </c>
      <c r="C472" s="24" t="s">
        <v>2706</v>
      </c>
      <c r="D472" s="24" t="s">
        <v>229</v>
      </c>
      <c r="E472" s="24" t="s">
        <v>2764</v>
      </c>
      <c r="F472" s="24" t="s">
        <v>234</v>
      </c>
      <c r="G472" s="24" t="s">
        <v>2764</v>
      </c>
      <c r="H472" s="34" t="s">
        <v>234</v>
      </c>
      <c r="I472" s="24" t="s">
        <v>329</v>
      </c>
      <c r="J472" s="24" t="s">
        <v>2692</v>
      </c>
      <c r="K472" s="24" t="s">
        <v>2762</v>
      </c>
      <c r="L472" s="24" t="s">
        <v>2766</v>
      </c>
      <c r="M472" s="24" t="str">
        <f>VLOOKUP(G472,'Sheet 1 (2)'!$H$4:$M$536,6,FALSE)</f>
        <v/>
      </c>
      <c r="N472" s="24" t="str">
        <f t="shared" si="51"/>
        <v>Programar el 100% de atenciones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*Consideraciones:
Considerar la sumatoria de todas las atenciones que corresponden al servicio de UCI</v>
      </c>
      <c r="O472" s="24"/>
      <c r="P472" s="24" t="s">
        <v>651</v>
      </c>
      <c r="Q472" s="24" t="s">
        <v>304</v>
      </c>
      <c r="R472" s="24" t="str">
        <f>VLOOKUP(G472,'Sheet 1 (2)'!$H$4:$O$536,8,FALSE)</f>
        <v/>
      </c>
      <c r="S472" s="24" t="str">
        <f t="shared" si="43"/>
        <v/>
      </c>
      <c r="T472" s="24" t="s">
        <v>2760</v>
      </c>
      <c r="U472" s="24" t="s">
        <v>304</v>
      </c>
      <c r="V472" s="24" t="str">
        <f>VLOOKUP(G472,'Sheet 1 (2)'!$H$4:$Q$536,10,FALSE)</f>
        <v/>
      </c>
      <c r="W472" s="24" t="str">
        <f t="shared" si="47"/>
        <v/>
      </c>
      <c r="X472" s="24"/>
      <c r="Y472" s="24" t="s">
        <v>304</v>
      </c>
      <c r="Z472" s="24" t="str">
        <f>VLOOKUP(G472,'Sheet 1 (2)'!$H$4:$S$536,12,FALSE)</f>
        <v/>
      </c>
      <c r="AA472" s="24" t="str">
        <f t="shared" si="45"/>
        <v/>
      </c>
      <c r="AB472" s="24" t="s">
        <v>304</v>
      </c>
      <c r="AC472" s="24" t="str">
        <f>VLOOKUP(G472,'Sheet 1 (2)'!$H$4:$AF$536,25,FALSE)</f>
        <v/>
      </c>
      <c r="AD472" s="24" t="s">
        <v>429</v>
      </c>
      <c r="AE472" s="24" t="str">
        <f t="shared" si="49"/>
        <v/>
      </c>
      <c r="AF472" s="24" t="s">
        <v>329</v>
      </c>
      <c r="AG472" s="24" t="str">
        <f>VLOOKUP(G472,'Sheet 1 (2)'!$H$4:$AG$536,26,FALSE)</f>
        <v/>
      </c>
      <c r="AH472" s="24" t="s">
        <v>329</v>
      </c>
      <c r="AI472" s="24" t="s">
        <v>2756</v>
      </c>
      <c r="AJ472" s="24" t="str">
        <f>VLOOKUP(G472,'Sheet 1 (2)'!$H$4:$AH$536,27,FALSE)</f>
        <v/>
      </c>
      <c r="AK472" s="24" t="str">
        <f t="shared" si="50"/>
        <v>¿A LA ESPERA BASE SIS?</v>
      </c>
      <c r="AL472" s="27">
        <v>1</v>
      </c>
      <c r="AM472" s="27">
        <f t="shared" si="48"/>
        <v>1</v>
      </c>
    </row>
    <row r="473" spans="1:39" ht="15.75" customHeight="1">
      <c r="A473" s="24" t="s">
        <v>2689</v>
      </c>
      <c r="B473" s="24" t="s">
        <v>220</v>
      </c>
      <c r="C473" s="24" t="s">
        <v>2706</v>
      </c>
      <c r="D473" s="24" t="s">
        <v>229</v>
      </c>
      <c r="E473" s="24" t="s">
        <v>2767</v>
      </c>
      <c r="F473" s="24" t="s">
        <v>235</v>
      </c>
      <c r="G473" s="24" t="s">
        <v>2767</v>
      </c>
      <c r="H473" s="34" t="s">
        <v>235</v>
      </c>
      <c r="I473" s="24" t="s">
        <v>329</v>
      </c>
      <c r="J473" s="24" t="s">
        <v>2692</v>
      </c>
      <c r="K473" s="24" t="s">
        <v>2768</v>
      </c>
      <c r="L473" s="24" t="s">
        <v>2768</v>
      </c>
      <c r="M473" s="24" t="str">
        <f>VLOOKUP(G473,'Sheet 1 (2)'!$H$4:$M$536,6,FALSE)</f>
        <v/>
      </c>
      <c r="N473" s="24" t="str">
        <f t="shared" si="51"/>
        <v xml:space="preserve">Programar el 100% de atenciones  (intervención quirúrgica de emergencia) registradas el año anterior, excepto las patologías maternas y neonatales comprendidas en los SUB PRODUCTOS:
3329404 AMENAZA DE PARTO PREMATURO
3329406 HEMORRAGIAS DE LA 1ER MITAD DEL EMBARAZO SIN LAPAROTOMIA
3329407 HEMORRAGIA DE LA 2DA MITAD DEL EMBARAZO
3329408 HIPEREMESIS GRAVIDICA
3329409 INFECCION DEL TRACTO URINARIO EN EL EMBARAZO
3329413 RUPTURA PREMATURA DE MEMBRANAS Y OTRARELACIONADAS
3329414 HEMORRAGIAS DE LA 1ERA MITAD DEL EMBARAZO CON LAPAROTOMIA
3329415 TRASTORNO HIPERTENSIVOS EN EL EMBARAZO
3329416 TRASTORNOS METABOLICOS DEL EMBARAZO
3329417 OTRAS ENFERMEDADES DEL EMBARAZO
3330701 ATENCION DEL RECIEN NACIDO CON COMPLICACIONES QUE REQUIERE UCIN
3330702 RECIEN NACIDO DE BAJO PESO AL NACIMIENTO (&lt; 2500GR)
3330703 ASFIXIA DEL NACIMIENTO
3330704 NEONATO AFECTADO POR EL PARTO (TRAUMA OBSTETRICO)
3330705 SEPSIS NEONATAL
3330706 TRASTORNOS METABOLICOS DEL RECIEN NACIDO. ICTERICIA NEONATAL NO FISIOLOGICA
3330707 DIFICULTAD RESPIRATORIA DEL RECIEN NACIDO
3330708 CONVULSIONES NEONATALES
3330709 INCOMPATIBILIDAD RH/ABO EN EL RECIEN NACIDO
3330710 HIDROCEFALIA CONGENITA
</v>
      </c>
      <c r="O473" s="24"/>
      <c r="P473" s="24" t="s">
        <v>651</v>
      </c>
      <c r="Q473" s="24" t="s">
        <v>304</v>
      </c>
      <c r="R473" s="24" t="str">
        <f>VLOOKUP(G473,'Sheet 1 (2)'!$H$4:$O$536,8,FALSE)</f>
        <v/>
      </c>
      <c r="S473" s="24" t="str">
        <f t="shared" si="43"/>
        <v/>
      </c>
      <c r="T473" s="24" t="s">
        <v>2760</v>
      </c>
      <c r="U473" s="24" t="s">
        <v>304</v>
      </c>
      <c r="V473" s="24" t="str">
        <f>VLOOKUP(G473,'Sheet 1 (2)'!$H$4:$Q$536,10,FALSE)</f>
        <v/>
      </c>
      <c r="W473" s="24" t="str">
        <f t="shared" si="47"/>
        <v/>
      </c>
      <c r="X473" s="24"/>
      <c r="Y473" s="24" t="s">
        <v>304</v>
      </c>
      <c r="Z473" s="24" t="str">
        <f>VLOOKUP(G473,'Sheet 1 (2)'!$H$4:$S$536,12,FALSE)</f>
        <v/>
      </c>
      <c r="AA473" s="24" t="str">
        <f t="shared" si="45"/>
        <v/>
      </c>
      <c r="AB473" s="24" t="s">
        <v>304</v>
      </c>
      <c r="AC473" s="24" t="str">
        <f>VLOOKUP(G473,'Sheet 1 (2)'!$H$4:$AF$536,25,FALSE)</f>
        <v/>
      </c>
      <c r="AD473" s="24" t="s">
        <v>429</v>
      </c>
      <c r="AE473" s="24" t="str">
        <f t="shared" si="49"/>
        <v/>
      </c>
      <c r="AF473" s="24" t="s">
        <v>329</v>
      </c>
      <c r="AG473" s="24" t="str">
        <f>VLOOKUP(G473,'Sheet 1 (2)'!$H$4:$AG$536,26,FALSE)</f>
        <v/>
      </c>
      <c r="AH473" s="24" t="s">
        <v>329</v>
      </c>
      <c r="AI473" s="24" t="s">
        <v>2756</v>
      </c>
      <c r="AJ473" s="24" t="str">
        <f>VLOOKUP(G473,'Sheet 1 (2)'!$H$4:$AH$536,27,FALSE)</f>
        <v/>
      </c>
      <c r="AK473" s="24" t="str">
        <f t="shared" si="50"/>
        <v>¿A LA ESPERA BASE SIS?</v>
      </c>
      <c r="AL473" s="27">
        <v>1</v>
      </c>
      <c r="AM473" s="27">
        <f t="shared" si="48"/>
        <v>1</v>
      </c>
    </row>
    <row r="474" spans="1:39" ht="15.75" customHeight="1">
      <c r="A474" s="24" t="s">
        <v>2689</v>
      </c>
      <c r="B474" s="24" t="s">
        <v>220</v>
      </c>
      <c r="C474" s="24" t="s">
        <v>2747</v>
      </c>
      <c r="D474" s="35" t="s">
        <v>240</v>
      </c>
      <c r="E474" s="24" t="s">
        <v>2748</v>
      </c>
      <c r="F474" s="35" t="s">
        <v>241</v>
      </c>
      <c r="G474" s="24" t="s">
        <v>2769</v>
      </c>
      <c r="H474" s="34" t="s">
        <v>2770</v>
      </c>
      <c r="I474" s="24" t="s">
        <v>329</v>
      </c>
      <c r="J474" s="24" t="s">
        <v>2692</v>
      </c>
      <c r="K474" s="24" t="s">
        <v>2771</v>
      </c>
      <c r="L474" s="24" t="s">
        <v>304</v>
      </c>
      <c r="M474" s="24" t="str">
        <f>VLOOKUP(G474,'Sheet 1 (2)'!$H$4:$M$536,6,FALSE)</f>
        <v/>
      </c>
      <c r="N474" s="24" t="str">
        <f t="shared" si="51"/>
        <v/>
      </c>
      <c r="O474" s="24"/>
      <c r="P474" s="24" t="s">
        <v>2724</v>
      </c>
      <c r="Q474" s="24" t="s">
        <v>2725</v>
      </c>
      <c r="R474" s="24" t="str">
        <f>VLOOKUP(G474,'Sheet 1 (2)'!$H$4:$O$536,8,FALSE)</f>
        <v/>
      </c>
      <c r="S474" s="24" t="str">
        <f t="shared" si="43"/>
        <v>Registro de las DIRESAS, GERESAS y unidades de referencias de redes, hospitales e institutos. (registros administrativos)</v>
      </c>
      <c r="T474" s="24" t="s">
        <v>2726</v>
      </c>
      <c r="U474" s="24" t="s">
        <v>304</v>
      </c>
      <c r="V474" s="24" t="str">
        <f>VLOOKUP(G474,'Sheet 1 (2)'!$H$4:$Q$536,10,FALSE)</f>
        <v/>
      </c>
      <c r="W474" s="24" t="str">
        <f t="shared" si="47"/>
        <v/>
      </c>
      <c r="X474" s="24" t="s">
        <v>2744</v>
      </c>
      <c r="Y474" s="24" t="s">
        <v>304</v>
      </c>
      <c r="Z474" s="24" t="str">
        <f>VLOOKUP(G474,'Sheet 1 (2)'!$H$4:$S$536,12,FALSE)</f>
        <v/>
      </c>
      <c r="AA474" s="24" t="str">
        <f t="shared" si="45"/>
        <v/>
      </c>
      <c r="AB474" s="24" t="s">
        <v>304</v>
      </c>
      <c r="AC474" s="24" t="str">
        <f>VLOOKUP(G474,'Sheet 1 (2)'!$H$4:$AF$536,25,FALSE)</f>
        <v/>
      </c>
      <c r="AD474" s="24" t="s">
        <v>504</v>
      </c>
      <c r="AE474" s="24" t="str">
        <f t="shared" si="49"/>
        <v/>
      </c>
      <c r="AF474" s="24" t="s">
        <v>301</v>
      </c>
      <c r="AG474" s="24" t="str">
        <f>VLOOKUP(G474,'Sheet 1 (2)'!$H$4:$AG$536,26,FALSE)</f>
        <v/>
      </c>
      <c r="AH474" s="24" t="s">
        <v>301</v>
      </c>
      <c r="AI474" s="24" t="s">
        <v>2751</v>
      </c>
      <c r="AJ474" s="24" t="str">
        <f>VLOOKUP(G474,'Sheet 1 (2)'!$H$4:$AH$536,27,FALSE)</f>
        <v/>
      </c>
      <c r="AK474" s="24" t="str">
        <f t="shared" si="50"/>
        <v>A LA ESPERA BASE SIS.</v>
      </c>
      <c r="AL474" s="27">
        <v>1</v>
      </c>
      <c r="AM474" s="27">
        <f t="shared" si="48"/>
        <v>0</v>
      </c>
    </row>
    <row r="475" spans="1:39" ht="15.75" customHeight="1">
      <c r="A475" s="24" t="s">
        <v>2689</v>
      </c>
      <c r="B475" s="24" t="s">
        <v>220</v>
      </c>
      <c r="C475" s="24" t="s">
        <v>2747</v>
      </c>
      <c r="D475" s="35" t="s">
        <v>240</v>
      </c>
      <c r="E475" s="24" t="s">
        <v>2748</v>
      </c>
      <c r="F475" s="35" t="s">
        <v>241</v>
      </c>
      <c r="G475" s="24" t="s">
        <v>2772</v>
      </c>
      <c r="H475" s="34" t="s">
        <v>2773</v>
      </c>
      <c r="I475" s="24" t="s">
        <v>329</v>
      </c>
      <c r="J475" s="24" t="s">
        <v>2692</v>
      </c>
      <c r="K475" s="24" t="s">
        <v>2774</v>
      </c>
      <c r="L475" s="24" t="s">
        <v>304</v>
      </c>
      <c r="M475" s="24" t="str">
        <f>VLOOKUP(G475,'Sheet 1 (2)'!$H$4:$M$536,6,FALSE)</f>
        <v/>
      </c>
      <c r="N475" s="24" t="str">
        <f t="shared" si="51"/>
        <v/>
      </c>
      <c r="O475" s="24"/>
      <c r="P475" s="24" t="s">
        <v>2724</v>
      </c>
      <c r="Q475" s="24" t="s">
        <v>304</v>
      </c>
      <c r="R475" s="24" t="str">
        <f>VLOOKUP(G475,'Sheet 1 (2)'!$H$4:$O$536,8,FALSE)</f>
        <v/>
      </c>
      <c r="S475" s="24" t="str">
        <f t="shared" si="43"/>
        <v/>
      </c>
      <c r="T475" s="24" t="s">
        <v>2726</v>
      </c>
      <c r="U475" s="24" t="s">
        <v>304</v>
      </c>
      <c r="V475" s="24" t="str">
        <f>VLOOKUP(G475,'Sheet 1 (2)'!$H$4:$Q$536,10,FALSE)</f>
        <v/>
      </c>
      <c r="W475" s="24" t="str">
        <f t="shared" si="47"/>
        <v/>
      </c>
      <c r="X475" s="24" t="s">
        <v>2744</v>
      </c>
      <c r="Y475" s="24" t="s">
        <v>304</v>
      </c>
      <c r="Z475" s="24" t="str">
        <f>VLOOKUP(G475,'Sheet 1 (2)'!$H$4:$S$536,12,FALSE)</f>
        <v/>
      </c>
      <c r="AA475" s="24" t="str">
        <f t="shared" si="45"/>
        <v/>
      </c>
      <c r="AB475" s="24" t="s">
        <v>304</v>
      </c>
      <c r="AC475" s="24" t="str">
        <f>VLOOKUP(G475,'Sheet 1 (2)'!$H$4:$AF$536,25,FALSE)</f>
        <v/>
      </c>
      <c r="AD475" s="24" t="s">
        <v>1789</v>
      </c>
      <c r="AE475" s="24" t="str">
        <f t="shared" si="49"/>
        <v/>
      </c>
      <c r="AF475" s="24" t="s">
        <v>301</v>
      </c>
      <c r="AG475" s="24" t="str">
        <f>VLOOKUP(G475,'Sheet 1 (2)'!$H$4:$AG$536,26,FALSE)</f>
        <v/>
      </c>
      <c r="AH475" s="24" t="s">
        <v>301</v>
      </c>
      <c r="AI475" s="24" t="s">
        <v>2751</v>
      </c>
      <c r="AJ475" s="24" t="str">
        <f>VLOOKUP(G475,'Sheet 1 (2)'!$H$4:$AH$536,27,FALSE)</f>
        <v/>
      </c>
      <c r="AK475" s="24" t="str">
        <f t="shared" si="50"/>
        <v>A LA ESPERA BASE SIS.</v>
      </c>
      <c r="AL475" s="27">
        <v>1</v>
      </c>
      <c r="AM475" s="27">
        <f t="shared" si="48"/>
        <v>0</v>
      </c>
    </row>
    <row r="476" spans="1:39" ht="15.75" customHeight="1">
      <c r="A476" s="24" t="s">
        <v>2782</v>
      </c>
      <c r="B476" s="24" t="s">
        <v>242</v>
      </c>
      <c r="C476" s="24" t="s">
        <v>2911</v>
      </c>
      <c r="D476" s="24" t="s">
        <v>251</v>
      </c>
      <c r="E476" s="24" t="s">
        <v>2918</v>
      </c>
      <c r="F476" s="24" t="s">
        <v>253</v>
      </c>
      <c r="G476" s="24" t="s">
        <v>2918</v>
      </c>
      <c r="H476" s="24" t="s">
        <v>2919</v>
      </c>
      <c r="I476" s="24" t="s">
        <v>301</v>
      </c>
      <c r="J476" s="24" t="s">
        <v>2920</v>
      </c>
      <c r="K476" s="24" t="s">
        <v>2921</v>
      </c>
      <c r="L476" s="24" t="s">
        <v>304</v>
      </c>
      <c r="M476" s="24" t="str">
        <f>VLOOKUP(G476,'Sheet 1 (2)'!$H$4:$M$536,6,FALSE)</f>
        <v/>
      </c>
      <c r="N476" s="24" t="str">
        <f t="shared" si="51"/>
        <v/>
      </c>
      <c r="O476" s="24"/>
      <c r="P476" s="24" t="s">
        <v>2923</v>
      </c>
      <c r="Q476" s="24" t="s">
        <v>304</v>
      </c>
      <c r="R476" s="24" t="str">
        <f>VLOOKUP(G476,'Sheet 1 (2)'!$H$4:$O$536,8,FALSE)</f>
        <v/>
      </c>
      <c r="S476" s="24" t="str">
        <f t="shared" si="43"/>
        <v/>
      </c>
      <c r="T476" s="24" t="s">
        <v>2924</v>
      </c>
      <c r="U476" s="24" t="s">
        <v>304</v>
      </c>
      <c r="V476" s="24" t="str">
        <f>VLOOKUP(G476,'Sheet 1 (2)'!$H$4:$Q$536,10,FALSE)</f>
        <v/>
      </c>
      <c r="W476" s="24" t="str">
        <f t="shared" si="47"/>
        <v/>
      </c>
      <c r="X476" s="24" t="s">
        <v>2925</v>
      </c>
      <c r="Y476" s="24" t="s">
        <v>304</v>
      </c>
      <c r="Z476" s="24" t="str">
        <f>VLOOKUP(G476,'Sheet 1 (2)'!$H$4:$S$536,12,FALSE)</f>
        <v/>
      </c>
      <c r="AA476" s="24" t="str">
        <f t="shared" si="45"/>
        <v/>
      </c>
      <c r="AB476" s="24" t="s">
        <v>304</v>
      </c>
      <c r="AC476" s="24" t="str">
        <f>VLOOKUP(G476,'Sheet 1 (2)'!$H$4:$AF$536,25,FALSE)</f>
        <v/>
      </c>
      <c r="AD476" s="24" t="s">
        <v>334</v>
      </c>
      <c r="AE476" s="24" t="str">
        <f t="shared" si="49"/>
        <v/>
      </c>
      <c r="AF476" s="24" t="s">
        <v>304</v>
      </c>
      <c r="AG476" s="24" t="str">
        <f>VLOOKUP(G476,'Sheet 1 (2)'!$H$4:$AG$536,26,FALSE)</f>
        <v/>
      </c>
      <c r="AH476" s="24" t="s">
        <v>301</v>
      </c>
      <c r="AI476" s="24" t="s">
        <v>304</v>
      </c>
      <c r="AJ476" s="24" t="str">
        <f>VLOOKUP(G476,'Sheet 1 (2)'!$H$4:$AH$536,27,FALSE)</f>
        <v/>
      </c>
      <c r="AK476" s="24" t="s">
        <v>2926</v>
      </c>
      <c r="AL476" s="27">
        <v>1</v>
      </c>
      <c r="AM476" s="27">
        <f t="shared" si="48"/>
        <v>0</v>
      </c>
    </row>
    <row r="477" spans="1:39" ht="15.75" customHeight="1">
      <c r="A477" s="24" t="s">
        <v>2782</v>
      </c>
      <c r="B477" s="24" t="s">
        <v>242</v>
      </c>
      <c r="C477" s="24" t="s">
        <v>2911</v>
      </c>
      <c r="D477" s="24" t="s">
        <v>251</v>
      </c>
      <c r="E477" s="24" t="s">
        <v>2927</v>
      </c>
      <c r="F477" s="24" t="s">
        <v>254</v>
      </c>
      <c r="G477" s="24" t="s">
        <v>2927</v>
      </c>
      <c r="H477" s="24" t="s">
        <v>2928</v>
      </c>
      <c r="I477" s="24" t="s">
        <v>301</v>
      </c>
      <c r="J477" s="24" t="s">
        <v>2913</v>
      </c>
      <c r="K477" s="24" t="s">
        <v>2929</v>
      </c>
      <c r="L477" s="24" t="s">
        <v>304</v>
      </c>
      <c r="M477" s="24" t="str">
        <f>VLOOKUP(G477,'Sheet 1 (2)'!$H$4:$M$536,6,FALSE)</f>
        <v/>
      </c>
      <c r="N477" s="24" t="str">
        <f t="shared" si="51"/>
        <v/>
      </c>
      <c r="O477" s="24"/>
      <c r="P477" s="24" t="s">
        <v>498</v>
      </c>
      <c r="Q477" s="24" t="s">
        <v>304</v>
      </c>
      <c r="R477" s="24" t="str">
        <f>VLOOKUP(G477,'Sheet 1 (2)'!$H$4:$O$536,8,FALSE)</f>
        <v/>
      </c>
      <c r="S477" s="24" t="str">
        <f t="shared" si="43"/>
        <v/>
      </c>
      <c r="T477" s="24" t="s">
        <v>2303</v>
      </c>
      <c r="U477" s="24" t="s">
        <v>304</v>
      </c>
      <c r="V477" s="24" t="str">
        <f>VLOOKUP(G477,'Sheet 1 (2)'!$H$4:$Q$536,10,FALSE)</f>
        <v/>
      </c>
      <c r="W477" s="24" t="str">
        <f t="shared" si="47"/>
        <v/>
      </c>
      <c r="X477" s="24" t="s">
        <v>2931</v>
      </c>
      <c r="Y477" s="24" t="s">
        <v>304</v>
      </c>
      <c r="Z477" s="24" t="str">
        <f>VLOOKUP(G477,'Sheet 1 (2)'!$H$4:$S$536,12,FALSE)</f>
        <v/>
      </c>
      <c r="AA477" s="24" t="str">
        <f t="shared" si="45"/>
        <v/>
      </c>
      <c r="AB477" s="24" t="s">
        <v>304</v>
      </c>
      <c r="AC477" s="24" t="str">
        <f>VLOOKUP(G477,'Sheet 1 (2)'!$H$4:$AF$536,25,FALSE)</f>
        <v/>
      </c>
      <c r="AD477" s="24" t="s">
        <v>334</v>
      </c>
      <c r="AE477" s="24" t="str">
        <f t="shared" si="49"/>
        <v/>
      </c>
      <c r="AF477" s="24" t="s">
        <v>304</v>
      </c>
      <c r="AG477" s="24" t="str">
        <f>VLOOKUP(G477,'Sheet 1 (2)'!$H$4:$AG$536,26,FALSE)</f>
        <v/>
      </c>
      <c r="AH477" s="24" t="s">
        <v>301</v>
      </c>
      <c r="AI477" s="24" t="s">
        <v>304</v>
      </c>
      <c r="AJ477" s="24" t="str">
        <f>VLOOKUP(G477,'Sheet 1 (2)'!$H$4:$AH$536,27,FALSE)</f>
        <v/>
      </c>
      <c r="AK477" s="24" t="s">
        <v>2932</v>
      </c>
      <c r="AL477" s="27">
        <v>1</v>
      </c>
      <c r="AM477" s="27">
        <f t="shared" si="48"/>
        <v>0</v>
      </c>
    </row>
    <row r="478" spans="1:39" ht="15.75" customHeight="1">
      <c r="A478" s="24" t="s">
        <v>1094</v>
      </c>
      <c r="B478" s="24" t="s">
        <v>70</v>
      </c>
      <c r="C478" s="24" t="s">
        <v>1349</v>
      </c>
      <c r="D478" s="24" t="s">
        <v>83</v>
      </c>
      <c r="E478" s="24" t="s">
        <v>1350</v>
      </c>
      <c r="F478" s="24" t="s">
        <v>84</v>
      </c>
      <c r="G478" s="24" t="s">
        <v>3233</v>
      </c>
      <c r="H478" s="24" t="s">
        <v>3234</v>
      </c>
      <c r="I478" s="24" t="s">
        <v>301</v>
      </c>
      <c r="J478" s="24" t="s">
        <v>709</v>
      </c>
      <c r="K478" s="24" t="s">
        <v>1353</v>
      </c>
      <c r="L478" s="24" t="s">
        <v>304</v>
      </c>
      <c r="M478" s="24" t="str">
        <f>VLOOKUP(G478,'Sheet 1 (2)'!$H$4:$M$536,6,FALSE)</f>
        <v/>
      </c>
      <c r="N478" s="24" t="str">
        <f t="shared" si="51"/>
        <v/>
      </c>
      <c r="O478" s="24"/>
      <c r="P478" s="24" t="s">
        <v>498</v>
      </c>
      <c r="Q478" s="24" t="s">
        <v>304</v>
      </c>
      <c r="R478" s="24" t="str">
        <f>VLOOKUP(G478,'Sheet 1 (2)'!$H$4:$O$536,8,FALSE)</f>
        <v/>
      </c>
      <c r="S478" s="24" t="str">
        <f t="shared" si="43"/>
        <v/>
      </c>
      <c r="T478" s="24" t="s">
        <v>1355</v>
      </c>
      <c r="U478" s="24" t="s">
        <v>304</v>
      </c>
      <c r="V478" s="24" t="str">
        <f>VLOOKUP(G478,'Sheet 1 (2)'!$H$4:$Q$536,10,FALSE)</f>
        <v/>
      </c>
      <c r="W478" s="24" t="str">
        <f t="shared" si="47"/>
        <v/>
      </c>
      <c r="X478" s="24" t="s">
        <v>3235</v>
      </c>
      <c r="Y478" s="24" t="s">
        <v>304</v>
      </c>
      <c r="Z478" s="24" t="str">
        <f>VLOOKUP(G478,'Sheet 1 (2)'!$H$4:$S$536,12,FALSE)</f>
        <v/>
      </c>
      <c r="AA478" s="24" t="str">
        <f t="shared" si="45"/>
        <v/>
      </c>
      <c r="AB478" s="24" t="s">
        <v>304</v>
      </c>
      <c r="AC478" s="24" t="str">
        <f>VLOOKUP(G478,'Sheet 1 (2)'!$H$4:$AF$536,25,FALSE)</f>
        <v/>
      </c>
      <c r="AD478" s="24"/>
      <c r="AE478" s="24" t="str">
        <f t="shared" si="49"/>
        <v/>
      </c>
      <c r="AF478" s="24" t="s">
        <v>304</v>
      </c>
      <c r="AG478" s="24" t="str">
        <f>VLOOKUP(G478,'Sheet 1 (2)'!$H$4:$AG$536,26,FALSE)</f>
        <v>NO</v>
      </c>
      <c r="AH478" s="24" t="s">
        <v>301</v>
      </c>
      <c r="AI478" s="24" t="s">
        <v>304</v>
      </c>
      <c r="AJ478" s="24" t="str">
        <f>VLOOKUP(G478,'Sheet 1 (2)'!$H$4:$AH$536,27,FALSE)</f>
        <v>Se actualizará con criterios del 2021</v>
      </c>
      <c r="AK478" s="24" t="str">
        <f>IF(AI478&lt;&gt;"",AI478,AJ478)</f>
        <v>Se actualizará con criterios del 2021</v>
      </c>
      <c r="AL478" s="27">
        <v>1</v>
      </c>
      <c r="AM478" s="27">
        <f t="shared" si="48"/>
        <v>0</v>
      </c>
    </row>
    <row r="479" spans="1:39" ht="15.75" customHeight="1">
      <c r="A479" s="24" t="s">
        <v>1094</v>
      </c>
      <c r="B479" s="24" t="s">
        <v>70</v>
      </c>
      <c r="C479" s="24" t="s">
        <v>1349</v>
      </c>
      <c r="D479" s="24" t="s">
        <v>83</v>
      </c>
      <c r="E479" s="24" t="s">
        <v>1350</v>
      </c>
      <c r="F479" s="24" t="s">
        <v>84</v>
      </c>
      <c r="G479" s="24" t="s">
        <v>3236</v>
      </c>
      <c r="H479" s="24" t="s">
        <v>3237</v>
      </c>
      <c r="I479" s="24" t="s">
        <v>301</v>
      </c>
      <c r="J479" s="24" t="s">
        <v>655</v>
      </c>
      <c r="K479" s="24" t="s">
        <v>1361</v>
      </c>
      <c r="L479" s="24" t="s">
        <v>304</v>
      </c>
      <c r="M479" s="24" t="str">
        <f>VLOOKUP(G479,'Sheet 1 (2)'!$H$4:$M$536,6,FALSE)</f>
        <v/>
      </c>
      <c r="N479" s="24" t="str">
        <f t="shared" si="51"/>
        <v/>
      </c>
      <c r="O479" s="24"/>
      <c r="P479" s="24" t="s">
        <v>498</v>
      </c>
      <c r="Q479" s="24" t="s">
        <v>304</v>
      </c>
      <c r="R479" s="24" t="str">
        <f>VLOOKUP(G479,'Sheet 1 (2)'!$H$4:$O$536,8,FALSE)</f>
        <v/>
      </c>
      <c r="S479" s="24" t="str">
        <f t="shared" si="43"/>
        <v/>
      </c>
      <c r="T479" s="24" t="s">
        <v>1355</v>
      </c>
      <c r="U479" s="24" t="s">
        <v>304</v>
      </c>
      <c r="V479" s="24" t="str">
        <f>VLOOKUP(G479,'Sheet 1 (2)'!$H$4:$Q$536,10,FALSE)</f>
        <v/>
      </c>
      <c r="W479" s="24" t="str">
        <f t="shared" si="47"/>
        <v/>
      </c>
      <c r="X479" s="24" t="s">
        <v>3235</v>
      </c>
      <c r="Y479" s="24" t="s">
        <v>304</v>
      </c>
      <c r="Z479" s="24" t="str">
        <f>VLOOKUP(G479,'Sheet 1 (2)'!$H$4:$S$536,12,FALSE)</f>
        <v/>
      </c>
      <c r="AA479" s="24" t="str">
        <f t="shared" si="45"/>
        <v/>
      </c>
      <c r="AB479" s="24" t="s">
        <v>304</v>
      </c>
      <c r="AC479" s="24" t="str">
        <f>VLOOKUP(G479,'Sheet 1 (2)'!$H$4:$AF$536,25,FALSE)</f>
        <v/>
      </c>
      <c r="AD479" s="24"/>
      <c r="AE479" s="24" t="str">
        <f t="shared" si="49"/>
        <v/>
      </c>
      <c r="AF479" s="24" t="s">
        <v>304</v>
      </c>
      <c r="AG479" s="24" t="str">
        <f>VLOOKUP(G479,'Sheet 1 (2)'!$H$4:$AG$536,26,FALSE)</f>
        <v>NO</v>
      </c>
      <c r="AH479" s="24" t="s">
        <v>301</v>
      </c>
      <c r="AI479" s="24" t="s">
        <v>304</v>
      </c>
      <c r="AJ479" s="24" t="str">
        <f>VLOOKUP(G479,'Sheet 1 (2)'!$H$4:$AH$536,27,FALSE)</f>
        <v>Se actualizará con criterios del 2021</v>
      </c>
      <c r="AK479" s="24" t="str">
        <f>IF(AI479&lt;&gt;"",AI479,AJ479)</f>
        <v>Se actualizará con criterios del 2021</v>
      </c>
      <c r="AL479" s="27">
        <v>1</v>
      </c>
      <c r="AM479" s="27">
        <f t="shared" si="48"/>
        <v>0</v>
      </c>
    </row>
    <row r="480" spans="1:39" ht="15.75" customHeight="1">
      <c r="A480" s="24" t="s">
        <v>1094</v>
      </c>
      <c r="B480" s="24" t="s">
        <v>70</v>
      </c>
      <c r="C480" s="24" t="s">
        <v>1349</v>
      </c>
      <c r="D480" s="24" t="s">
        <v>83</v>
      </c>
      <c r="E480" s="24" t="s">
        <v>1350</v>
      </c>
      <c r="F480" s="24" t="s">
        <v>84</v>
      </c>
      <c r="G480" s="24" t="s">
        <v>3238</v>
      </c>
      <c r="H480" s="24" t="s">
        <v>3239</v>
      </c>
      <c r="I480" s="24" t="s">
        <v>301</v>
      </c>
      <c r="J480" s="24" t="s">
        <v>1309</v>
      </c>
      <c r="K480" s="24" t="s">
        <v>1367</v>
      </c>
      <c r="L480" s="24" t="s">
        <v>304</v>
      </c>
      <c r="M480" s="24" t="str">
        <f>VLOOKUP(G480,'Sheet 1 (2)'!$H$4:$M$536,6,FALSE)</f>
        <v/>
      </c>
      <c r="N480" s="24" t="str">
        <f t="shared" si="51"/>
        <v/>
      </c>
      <c r="O480" s="24"/>
      <c r="P480" s="24" t="s">
        <v>498</v>
      </c>
      <c r="Q480" s="24" t="s">
        <v>304</v>
      </c>
      <c r="R480" s="24" t="str">
        <f>VLOOKUP(G480,'Sheet 1 (2)'!$H$4:$O$536,8,FALSE)</f>
        <v/>
      </c>
      <c r="S480" s="24" t="str">
        <f t="shared" si="43"/>
        <v/>
      </c>
      <c r="T480" s="24" t="s">
        <v>1355</v>
      </c>
      <c r="U480" s="24" t="s">
        <v>304</v>
      </c>
      <c r="V480" s="24" t="str">
        <f>VLOOKUP(G480,'Sheet 1 (2)'!$H$4:$Q$536,10,FALSE)</f>
        <v/>
      </c>
      <c r="W480" s="24" t="str">
        <f t="shared" si="47"/>
        <v/>
      </c>
      <c r="X480" s="24" t="s">
        <v>3240</v>
      </c>
      <c r="Y480" s="24" t="s">
        <v>304</v>
      </c>
      <c r="Z480" s="24" t="str">
        <f>VLOOKUP(G480,'Sheet 1 (2)'!$H$4:$S$536,12,FALSE)</f>
        <v/>
      </c>
      <c r="AA480" s="24" t="str">
        <f t="shared" si="45"/>
        <v/>
      </c>
      <c r="AB480" s="24" t="s">
        <v>304</v>
      </c>
      <c r="AC480" s="24" t="str">
        <f>VLOOKUP(G480,'Sheet 1 (2)'!$H$4:$AF$536,25,FALSE)</f>
        <v/>
      </c>
      <c r="AD480" s="24"/>
      <c r="AE480" s="24" t="str">
        <f t="shared" si="49"/>
        <v/>
      </c>
      <c r="AF480" s="24" t="s">
        <v>304</v>
      </c>
      <c r="AG480" s="24" t="str">
        <f>VLOOKUP(G480,'Sheet 1 (2)'!$H$4:$AG$536,26,FALSE)</f>
        <v>NO</v>
      </c>
      <c r="AH480" s="24" t="s">
        <v>301</v>
      </c>
      <c r="AI480" s="24" t="s">
        <v>304</v>
      </c>
      <c r="AJ480" s="24" t="str">
        <f>VLOOKUP(G480,'Sheet 1 (2)'!$H$4:$AH$536,27,FALSE)</f>
        <v>Se actualizará con criterios del 2021</v>
      </c>
      <c r="AK480" s="24" t="str">
        <f>IF(AI480&lt;&gt;"",AI480,AJ480)</f>
        <v>Se actualizará con criterios del 2021</v>
      </c>
      <c r="AL480" s="27">
        <v>1</v>
      </c>
      <c r="AM480" s="27">
        <f t="shared" si="48"/>
        <v>0</v>
      </c>
    </row>
    <row r="481" spans="1:39" ht="15.75" customHeight="1">
      <c r="A481" s="24" t="s">
        <v>1094</v>
      </c>
      <c r="B481" s="24" t="s">
        <v>70</v>
      </c>
      <c r="C481" s="24" t="s">
        <v>1349</v>
      </c>
      <c r="D481" s="24" t="s">
        <v>83</v>
      </c>
      <c r="E481" s="24" t="s">
        <v>1350</v>
      </c>
      <c r="F481" s="24" t="s">
        <v>84</v>
      </c>
      <c r="G481" s="24" t="s">
        <v>3241</v>
      </c>
      <c r="H481" s="24" t="s">
        <v>3242</v>
      </c>
      <c r="I481" s="24" t="s">
        <v>301</v>
      </c>
      <c r="J481" s="24" t="s">
        <v>709</v>
      </c>
      <c r="K481" s="24" t="s">
        <v>1374</v>
      </c>
      <c r="L481" s="24" t="s">
        <v>304</v>
      </c>
      <c r="M481" s="24" t="str">
        <f>VLOOKUP(G481,'Sheet 1 (2)'!$H$4:$M$536,6,FALSE)</f>
        <v/>
      </c>
      <c r="N481" s="24" t="str">
        <f t="shared" si="51"/>
        <v/>
      </c>
      <c r="O481" s="24"/>
      <c r="P481" s="24" t="s">
        <v>498</v>
      </c>
      <c r="Q481" s="24" t="s">
        <v>304</v>
      </c>
      <c r="R481" s="24" t="str">
        <f>VLOOKUP(G481,'Sheet 1 (2)'!$H$4:$O$536,8,FALSE)</f>
        <v/>
      </c>
      <c r="S481" s="24" t="str">
        <f t="shared" si="43"/>
        <v/>
      </c>
      <c r="T481" s="24" t="s">
        <v>1355</v>
      </c>
      <c r="U481" s="24" t="s">
        <v>304</v>
      </c>
      <c r="V481" s="24" t="str">
        <f>VLOOKUP(G481,'Sheet 1 (2)'!$H$4:$Q$536,10,FALSE)</f>
        <v/>
      </c>
      <c r="W481" s="24" t="str">
        <f t="shared" si="47"/>
        <v/>
      </c>
      <c r="X481" s="24" t="s">
        <v>1157</v>
      </c>
      <c r="Y481" s="24" t="s">
        <v>304</v>
      </c>
      <c r="Z481" s="24" t="str">
        <f>VLOOKUP(G481,'Sheet 1 (2)'!$H$4:$S$536,12,FALSE)</f>
        <v/>
      </c>
      <c r="AA481" s="24" t="str">
        <f t="shared" si="45"/>
        <v/>
      </c>
      <c r="AB481" s="24" t="s">
        <v>304</v>
      </c>
      <c r="AC481" s="24" t="str">
        <f>VLOOKUP(G481,'Sheet 1 (2)'!$H$4:$AF$536,25,FALSE)</f>
        <v/>
      </c>
      <c r="AD481" s="24"/>
      <c r="AE481" s="24" t="str">
        <f t="shared" si="49"/>
        <v/>
      </c>
      <c r="AF481" s="24" t="s">
        <v>304</v>
      </c>
      <c r="AG481" s="24" t="str">
        <f>VLOOKUP(G481,'Sheet 1 (2)'!$H$4:$AG$536,26,FALSE)</f>
        <v>NO</v>
      </c>
      <c r="AH481" s="24" t="s">
        <v>301</v>
      </c>
      <c r="AI481" s="24" t="s">
        <v>304</v>
      </c>
      <c r="AJ481" s="24" t="str">
        <f>VLOOKUP(G481,'Sheet 1 (2)'!$H$4:$AH$536,27,FALSE)</f>
        <v>Se actualizará con criterios del 2021</v>
      </c>
      <c r="AK481" s="24" t="str">
        <f>IF(AI481&lt;&gt;"",AI481,AJ481)</f>
        <v>Se actualizará con criterios del 2021</v>
      </c>
      <c r="AL481" s="27">
        <v>1</v>
      </c>
      <c r="AM481" s="27">
        <f t="shared" si="48"/>
        <v>0</v>
      </c>
    </row>
    <row r="482" spans="1:39" ht="15.75" customHeight="1">
      <c r="A482" s="24" t="s">
        <v>1094</v>
      </c>
      <c r="B482" s="24" t="s">
        <v>70</v>
      </c>
      <c r="C482" s="24" t="s">
        <v>1349</v>
      </c>
      <c r="D482" s="24" t="s">
        <v>83</v>
      </c>
      <c r="E482" s="24" t="s">
        <v>1350</v>
      </c>
      <c r="F482" s="24" t="s">
        <v>84</v>
      </c>
      <c r="G482" s="24" t="s">
        <v>3243</v>
      </c>
      <c r="H482" s="24" t="s">
        <v>3244</v>
      </c>
      <c r="I482" s="24" t="s">
        <v>301</v>
      </c>
      <c r="J482" s="24" t="s">
        <v>1249</v>
      </c>
      <c r="K482" s="24" t="s">
        <v>3245</v>
      </c>
      <c r="L482" s="24" t="s">
        <v>304</v>
      </c>
      <c r="M482" s="24" t="str">
        <f>VLOOKUP(G482,'Sheet 1 (2)'!$H$4:$M$536,6,FALSE)</f>
        <v/>
      </c>
      <c r="N482" s="24" t="str">
        <f t="shared" si="51"/>
        <v/>
      </c>
      <c r="O482" s="24"/>
      <c r="P482" s="24" t="s">
        <v>498</v>
      </c>
      <c r="Q482" s="24" t="s">
        <v>304</v>
      </c>
      <c r="R482" s="24" t="str">
        <f>VLOOKUP(G482,'Sheet 1 (2)'!$H$4:$O$536,8,FALSE)</f>
        <v/>
      </c>
      <c r="S482" s="24" t="str">
        <f t="shared" si="43"/>
        <v/>
      </c>
      <c r="T482" s="24" t="s">
        <v>1355</v>
      </c>
      <c r="U482" s="24" t="s">
        <v>304</v>
      </c>
      <c r="V482" s="24" t="str">
        <f>VLOOKUP(G482,'Sheet 1 (2)'!$H$4:$Q$536,10,FALSE)</f>
        <v/>
      </c>
      <c r="W482" s="24" t="str">
        <f t="shared" si="47"/>
        <v/>
      </c>
      <c r="X482" s="24" t="s">
        <v>1157</v>
      </c>
      <c r="Y482" s="24" t="s">
        <v>304</v>
      </c>
      <c r="Z482" s="24" t="str">
        <f>VLOOKUP(G482,'Sheet 1 (2)'!$H$4:$S$536,12,FALSE)</f>
        <v/>
      </c>
      <c r="AA482" s="24" t="str">
        <f t="shared" si="45"/>
        <v/>
      </c>
      <c r="AB482" s="24" t="s">
        <v>304</v>
      </c>
      <c r="AC482" s="24" t="str">
        <f>VLOOKUP(G482,'Sheet 1 (2)'!$H$4:$AF$536,25,FALSE)</f>
        <v/>
      </c>
      <c r="AD482" s="24"/>
      <c r="AE482" s="24" t="str">
        <f t="shared" si="49"/>
        <v/>
      </c>
      <c r="AF482" s="24" t="s">
        <v>304</v>
      </c>
      <c r="AG482" s="24" t="str">
        <f>VLOOKUP(G482,'Sheet 1 (2)'!$H$4:$AG$536,26,FALSE)</f>
        <v>NO</v>
      </c>
      <c r="AH482" s="24" t="s">
        <v>301</v>
      </c>
      <c r="AI482" s="24" t="s">
        <v>304</v>
      </c>
      <c r="AJ482" s="24" t="str">
        <f>VLOOKUP(G482,'Sheet 1 (2)'!$H$4:$AH$536,27,FALSE)</f>
        <v>Se actualizará con criterios del 2021</v>
      </c>
      <c r="AK482" s="24" t="str">
        <f>IF(AI482&lt;&gt;"",AI482,AJ482)</f>
        <v>Se actualizará con criterios del 2021</v>
      </c>
      <c r="AL482" s="27">
        <v>1</v>
      </c>
      <c r="AM482" s="27">
        <f t="shared" si="48"/>
        <v>0</v>
      </c>
    </row>
    <row r="483" spans="1:39" ht="15.75" customHeight="1">
      <c r="A483" s="24" t="s">
        <v>634</v>
      </c>
      <c r="B483" s="24" t="s">
        <v>34</v>
      </c>
      <c r="C483" s="24" t="s">
        <v>635</v>
      </c>
      <c r="D483" s="24" t="s">
        <v>39</v>
      </c>
      <c r="E483" s="24" t="s">
        <v>636</v>
      </c>
      <c r="F483" s="24" t="s">
        <v>40</v>
      </c>
      <c r="G483" s="37" t="s">
        <v>1083</v>
      </c>
      <c r="H483" s="24" t="s">
        <v>1084</v>
      </c>
      <c r="I483" s="24" t="s">
        <v>329</v>
      </c>
      <c r="J483" s="24" t="s">
        <v>1085</v>
      </c>
      <c r="K483" s="24" t="s">
        <v>1086</v>
      </c>
      <c r="L483" s="24" t="s">
        <v>304</v>
      </c>
      <c r="M483" s="24" t="e">
        <f>VLOOKUP(G483,'Sheet 1 (2)'!$H$4:$M$536,6,FALSE)</f>
        <v>#N/A</v>
      </c>
      <c r="N483" s="24"/>
      <c r="O483" s="24"/>
      <c r="P483" s="24" t="s">
        <v>498</v>
      </c>
      <c r="Q483" s="24" t="s">
        <v>304</v>
      </c>
      <c r="R483" s="24" t="e">
        <f>VLOOKUP(G483,'Sheet 1 (2)'!$H$4:$O$536,8,FALSE)</f>
        <v>#N/A</v>
      </c>
      <c r="S483" s="24"/>
      <c r="T483" s="24" t="s">
        <v>1087</v>
      </c>
      <c r="U483" s="24" t="s">
        <v>304</v>
      </c>
      <c r="V483" s="24" t="e">
        <f>VLOOKUP(G483,'Sheet 1 (2)'!$H$4:$Q$536,10,FALSE)</f>
        <v>#N/A</v>
      </c>
      <c r="W483" s="24"/>
      <c r="X483" s="24" t="s">
        <v>1088</v>
      </c>
      <c r="Y483" s="24" t="s">
        <v>304</v>
      </c>
      <c r="Z483" s="24" t="e">
        <f>VLOOKUP(G483,'Sheet 1 (2)'!$H$4:$S$536,12,FALSE)</f>
        <v>#N/A</v>
      </c>
      <c r="AA483" s="24"/>
      <c r="AB483" s="24" t="s">
        <v>304</v>
      </c>
      <c r="AC483" s="24" t="e">
        <f>VLOOKUP(G483,'Sheet 1 (2)'!$H$4:$AF$536,25,FALSE)</f>
        <v>#N/A</v>
      </c>
      <c r="AD483" s="24"/>
      <c r="AE483" s="24"/>
      <c r="AF483" s="24" t="s">
        <v>304</v>
      </c>
      <c r="AG483" s="24" t="e">
        <f>VLOOKUP(G483,'Sheet 1 (2)'!$H$4:$AG$536,26,FALSE)</f>
        <v>#N/A</v>
      </c>
      <c r="AH483" s="24" t="s">
        <v>329</v>
      </c>
      <c r="AI483" s="24" t="s">
        <v>304</v>
      </c>
      <c r="AJ483" s="24" t="e">
        <f>VLOOKUP(G483,'Sheet 1 (2)'!$H$4:$AH$536,27,FALSE)</f>
        <v>#N/A</v>
      </c>
      <c r="AK483" s="24"/>
      <c r="AL483" s="27">
        <v>1</v>
      </c>
      <c r="AM483" s="27">
        <f t="shared" si="48"/>
        <v>1</v>
      </c>
    </row>
    <row r="484" spans="1:39" ht="15.75" customHeight="1">
      <c r="A484" s="24" t="s">
        <v>296</v>
      </c>
      <c r="B484" s="24" t="s">
        <v>3</v>
      </c>
      <c r="C484" s="24" t="s">
        <v>486</v>
      </c>
      <c r="D484" s="24" t="s">
        <v>6</v>
      </c>
      <c r="E484" s="24" t="s">
        <v>583</v>
      </c>
      <c r="F484" s="24" t="s">
        <v>8</v>
      </c>
      <c r="G484" s="24" t="s">
        <v>584</v>
      </c>
      <c r="H484" s="24" t="s">
        <v>585</v>
      </c>
      <c r="I484" s="24" t="s">
        <v>329</v>
      </c>
      <c r="J484" s="24" t="s">
        <v>586</v>
      </c>
      <c r="K484" s="24" t="s">
        <v>587</v>
      </c>
      <c r="L484" s="24" t="s">
        <v>304</v>
      </c>
      <c r="M484" s="24" t="str">
        <f>VLOOKUP(G484,'Sheet 1 (2)'!$H$4:$M$536,6,FALSE)</f>
        <v/>
      </c>
      <c r="N484" s="24" t="str">
        <f t="shared" ref="N484:N510" si="52">IF(L484&lt;&gt;"",L484,M484)</f>
        <v/>
      </c>
      <c r="O484" s="24"/>
      <c r="P484" s="24" t="s">
        <v>492</v>
      </c>
      <c r="Q484" s="24" t="s">
        <v>304</v>
      </c>
      <c r="R484" s="96" t="str">
        <f>VLOOKUP(G484,'Sheet 1 (2)'!$H$4:$O$536,8,FALSE)</f>
        <v>- Reporte de centros poblados (variable: Tiene Sitema de Abastecimiento (Sí,No, vacías))
-Base que linkea el centro poblado con establecimiento de salud</v>
      </c>
      <c r="S484" s="96" t="str">
        <f t="shared" ref="S484:S510" si="53">IF(Q484&lt;&gt;"",Q484,R484)</f>
        <v>- Reporte de centros poblados (variable: Tiene Sitema de Abastecimiento (Sí,No, vacías))
-Base que linkea el centro poblado con establecimiento de salud</v>
      </c>
      <c r="T484" s="24"/>
      <c r="U484" s="24" t="s">
        <v>304</v>
      </c>
      <c r="V484" s="24" t="str">
        <f>VLOOKUP(G484,'Sheet 1 (2)'!$H$4:$Q$536,10,FALSE)</f>
        <v/>
      </c>
      <c r="W484" s="24" t="str">
        <f t="shared" ref="W484:W510" si="54">IF(U484&lt;&gt;"",U484,V484)</f>
        <v/>
      </c>
      <c r="X484" s="24"/>
      <c r="Y484" s="24" t="s">
        <v>304</v>
      </c>
      <c r="Z484" s="24" t="str">
        <f>VLOOKUP(G484,'Sheet 1 (2)'!$H$4:$S$536,12,FALSE)</f>
        <v/>
      </c>
      <c r="AA484" s="24" t="str">
        <f t="shared" ref="AA484:AA510" si="55">IF(Y484&lt;&gt;"",Y484,Z484)</f>
        <v/>
      </c>
      <c r="AB484" s="24" t="s">
        <v>304</v>
      </c>
      <c r="AC484" s="24" t="str">
        <f>VLOOKUP(G484,'Sheet 1 (2)'!$H$4:$AF$536,25,FALSE)</f>
        <v/>
      </c>
      <c r="AD484" s="24" t="s">
        <v>588</v>
      </c>
      <c r="AE484" s="24" t="str">
        <f t="shared" ref="AE484:AE510" si="56">IF(AB484&lt;&gt;"",AB484,AC484)</f>
        <v/>
      </c>
      <c r="AF484" s="24" t="s">
        <v>304</v>
      </c>
      <c r="AG484" s="24" t="str">
        <f>VLOOKUP(G484,'Sheet 1 (2)'!$H$4:$AG$536,26,FALSE)</f>
        <v>NO</v>
      </c>
      <c r="AH484" s="24" t="s">
        <v>301</v>
      </c>
      <c r="AI484" s="24" t="s">
        <v>304</v>
      </c>
      <c r="AJ484" s="96" t="str">
        <f>VLOOKUP(G484,'Sheet 1 (2)'!$H$4:$AH$536,27,FALSE)</f>
        <v>- Reporte de centros poblados (variable: Tiene Sitema de Abastecimiento (Sí,No, vacías))
-Base que linkea el centro poblado con establecimiento de salud</v>
      </c>
      <c r="AK484" s="96" t="str">
        <f t="shared" ref="AK484:AK510" si="57">IF(AI484&lt;&gt;"",AI484,AJ484)</f>
        <v>- Reporte de centros poblados (variable: Tiene Sitema de Abastecimiento (Sí,No, vacías))
-Base que linkea el centro poblado con establecimiento de salud</v>
      </c>
      <c r="AL484" s="27">
        <v>1</v>
      </c>
      <c r="AM484" s="27">
        <f t="shared" si="48"/>
        <v>0</v>
      </c>
    </row>
    <row r="485" spans="1:39" ht="15.75" customHeight="1">
      <c r="A485" s="24" t="s">
        <v>296</v>
      </c>
      <c r="B485" s="24" t="s">
        <v>3</v>
      </c>
      <c r="C485" s="24" t="s">
        <v>486</v>
      </c>
      <c r="D485" s="24" t="s">
        <v>6</v>
      </c>
      <c r="E485" s="24" t="s">
        <v>487</v>
      </c>
      <c r="F485" s="24" t="s">
        <v>7</v>
      </c>
      <c r="G485" s="24" t="s">
        <v>589</v>
      </c>
      <c r="H485" s="24" t="s">
        <v>590</v>
      </c>
      <c r="I485" s="24" t="s">
        <v>329</v>
      </c>
      <c r="J485" s="24" t="s">
        <v>586</v>
      </c>
      <c r="K485" s="24" t="s">
        <v>591</v>
      </c>
      <c r="L485" s="24" t="s">
        <v>304</v>
      </c>
      <c r="M485" s="24" t="str">
        <f>VLOOKUP(G485,'Sheet 1 (2)'!$H$4:$M$536,6,FALSE)</f>
        <v/>
      </c>
      <c r="N485" s="24" t="str">
        <f t="shared" si="52"/>
        <v/>
      </c>
      <c r="O485" s="24"/>
      <c r="P485" s="24" t="s">
        <v>492</v>
      </c>
      <c r="Q485" s="24" t="s">
        <v>304</v>
      </c>
      <c r="R485" s="24" t="str">
        <f>VLOOKUP(G485,'Sheet 1 (2)'!$H$4:$O$536,8,FALSE)</f>
        <v>- Sistema de información actualizada de la Vigilancia de la calidad del agua para consumo humano
-Base que linkea el centro poblado con establecimiento de salud</v>
      </c>
      <c r="S485" s="24" t="str">
        <f t="shared" si="53"/>
        <v>- Sistema de información actualizada de la Vigilancia de la calidad del agua para consumo humano
-Base que linkea el centro poblado con establecimiento de salud</v>
      </c>
      <c r="T485" s="24"/>
      <c r="U485" s="24" t="s">
        <v>304</v>
      </c>
      <c r="V485" s="24" t="str">
        <f>VLOOKUP(G485,'Sheet 1 (2)'!$H$4:$Q$536,10,FALSE)</f>
        <v/>
      </c>
      <c r="W485" s="24" t="str">
        <f t="shared" si="54"/>
        <v/>
      </c>
      <c r="X485" s="24"/>
      <c r="Y485" s="24" t="s">
        <v>304</v>
      </c>
      <c r="Z485" s="24" t="str">
        <f>VLOOKUP(G485,'Sheet 1 (2)'!$H$4:$S$536,12,FALSE)</f>
        <v/>
      </c>
      <c r="AA485" s="24" t="str">
        <f t="shared" si="55"/>
        <v/>
      </c>
      <c r="AB485" s="24" t="s">
        <v>304</v>
      </c>
      <c r="AC485" s="24" t="str">
        <f>VLOOKUP(G485,'Sheet 1 (2)'!$H$4:$AF$536,25,FALSE)</f>
        <v/>
      </c>
      <c r="AD485" s="24" t="s">
        <v>588</v>
      </c>
      <c r="AE485" s="24" t="str">
        <f t="shared" si="56"/>
        <v/>
      </c>
      <c r="AF485" s="24" t="s">
        <v>304</v>
      </c>
      <c r="AG485" s="24" t="str">
        <f>VLOOKUP(G485,'Sheet 1 (2)'!$H$4:$AG$536,26,FALSE)</f>
        <v>NO</v>
      </c>
      <c r="AH485" s="24" t="s">
        <v>301</v>
      </c>
      <c r="AI485" s="24" t="s">
        <v>304</v>
      </c>
      <c r="AJ485" s="96" t="str">
        <f>VLOOKUP(G485,'Sheet 1 (2)'!$H$4:$AH$536,27,FALSE)</f>
        <v>- Sistema de información actualizada de la Vigilancia de la calidad del agua para consumo humano
-Base que linkea el centro poblado con establecimiento de salud</v>
      </c>
      <c r="AK485" s="96" t="str">
        <f t="shared" si="57"/>
        <v>- Sistema de información actualizada de la Vigilancia de la calidad del agua para consumo humano
-Base que linkea el centro poblado con establecimiento de salud</v>
      </c>
      <c r="AL485" s="27">
        <v>1</v>
      </c>
      <c r="AM485" s="27">
        <f t="shared" si="48"/>
        <v>0</v>
      </c>
    </row>
    <row r="486" spans="1:39" ht="15.75" customHeight="1">
      <c r="A486" s="24" t="s">
        <v>296</v>
      </c>
      <c r="B486" s="24" t="s">
        <v>3</v>
      </c>
      <c r="C486" s="24" t="s">
        <v>486</v>
      </c>
      <c r="D486" s="24" t="s">
        <v>6</v>
      </c>
      <c r="E486" s="24" t="s">
        <v>487</v>
      </c>
      <c r="F486" s="24" t="s">
        <v>7</v>
      </c>
      <c r="G486" s="24" t="s">
        <v>592</v>
      </c>
      <c r="H486" s="24" t="s">
        <v>593</v>
      </c>
      <c r="I486" s="24" t="s">
        <v>329</v>
      </c>
      <c r="J486" s="24" t="s">
        <v>586</v>
      </c>
      <c r="K486" s="24" t="s">
        <v>594</v>
      </c>
      <c r="L486" s="24" t="s">
        <v>304</v>
      </c>
      <c r="M486" s="24" t="str">
        <f>VLOOKUP(G486,'Sheet 1 (2)'!$H$4:$M$536,6,FALSE)</f>
        <v/>
      </c>
      <c r="N486" s="24" t="str">
        <f t="shared" si="52"/>
        <v/>
      </c>
      <c r="O486" s="24"/>
      <c r="P486" s="24" t="s">
        <v>492</v>
      </c>
      <c r="Q486" s="24" t="s">
        <v>304</v>
      </c>
      <c r="R486" s="24" t="str">
        <f>VLOOKUP(G486,'Sheet 1 (2)'!$H$4:$O$536,8,FALSE)</f>
        <v>- Sistema de información actualizada de la Vigilancia de la calidad del agua para consumo humano
-Base que linkea el centro poblado con establecimiento de salud</v>
      </c>
      <c r="S486" s="24" t="str">
        <f t="shared" si="53"/>
        <v>- Sistema de información actualizada de la Vigilancia de la calidad del agua para consumo humano
-Base que linkea el centro poblado con establecimiento de salud</v>
      </c>
      <c r="T486" s="24"/>
      <c r="U486" s="24" t="s">
        <v>304</v>
      </c>
      <c r="V486" s="24" t="str">
        <f>VLOOKUP(G486,'Sheet 1 (2)'!$H$4:$Q$536,10,FALSE)</f>
        <v/>
      </c>
      <c r="W486" s="24" t="str">
        <f t="shared" si="54"/>
        <v/>
      </c>
      <c r="X486" s="24"/>
      <c r="Y486" s="24" t="s">
        <v>304</v>
      </c>
      <c r="Z486" s="24" t="str">
        <f>VLOOKUP(G486,'Sheet 1 (2)'!$H$4:$S$536,12,FALSE)</f>
        <v/>
      </c>
      <c r="AA486" s="24" t="str">
        <f t="shared" si="55"/>
        <v/>
      </c>
      <c r="AB486" s="24" t="s">
        <v>304</v>
      </c>
      <c r="AC486" s="24" t="str">
        <f>VLOOKUP(G486,'Sheet 1 (2)'!$H$4:$AF$536,25,FALSE)</f>
        <v/>
      </c>
      <c r="AD486" s="24" t="s">
        <v>588</v>
      </c>
      <c r="AE486" s="24" t="str">
        <f t="shared" si="56"/>
        <v/>
      </c>
      <c r="AF486" s="24" t="s">
        <v>304</v>
      </c>
      <c r="AG486" s="24" t="str">
        <f>VLOOKUP(G486,'Sheet 1 (2)'!$H$4:$AG$536,26,FALSE)</f>
        <v>NO</v>
      </c>
      <c r="AH486" s="24" t="s">
        <v>301</v>
      </c>
      <c r="AI486" s="24" t="s">
        <v>304</v>
      </c>
      <c r="AJ486" s="96" t="str">
        <f>VLOOKUP(G486,'Sheet 1 (2)'!$H$4:$AH$536,27,FALSE)</f>
        <v>- Sistema de información actualizada de la Vigilancia de la calidad del agua para consumo humano
-Base que linkea el centro poblado con establecimiento de salud</v>
      </c>
      <c r="AK486" s="96" t="str">
        <f t="shared" si="57"/>
        <v>- Sistema de información actualizada de la Vigilancia de la calidad del agua para consumo humano
-Base que linkea el centro poblado con establecimiento de salud</v>
      </c>
      <c r="AL486" s="27">
        <v>1</v>
      </c>
      <c r="AM486" s="27">
        <f t="shared" si="48"/>
        <v>0</v>
      </c>
    </row>
    <row r="487" spans="1:39" ht="15.75" customHeight="1">
      <c r="A487" s="24" t="s">
        <v>296</v>
      </c>
      <c r="B487" s="24" t="s">
        <v>3</v>
      </c>
      <c r="C487" s="24" t="s">
        <v>486</v>
      </c>
      <c r="D487" s="24" t="s">
        <v>6</v>
      </c>
      <c r="E487" s="24" t="s">
        <v>487</v>
      </c>
      <c r="F487" s="24" t="s">
        <v>7</v>
      </c>
      <c r="G487" s="24" t="s">
        <v>595</v>
      </c>
      <c r="H487" s="24" t="s">
        <v>596</v>
      </c>
      <c r="I487" s="24" t="s">
        <v>329</v>
      </c>
      <c r="J487" s="24" t="s">
        <v>586</v>
      </c>
      <c r="K487" s="24" t="s">
        <v>597</v>
      </c>
      <c r="L487" s="24" t="s">
        <v>304</v>
      </c>
      <c r="M487" s="24" t="str">
        <f>VLOOKUP(G487,'Sheet 1 (2)'!$H$4:$M$536,6,FALSE)</f>
        <v/>
      </c>
      <c r="N487" s="24" t="str">
        <f t="shared" si="52"/>
        <v/>
      </c>
      <c r="O487" s="24"/>
      <c r="P487" s="24" t="s">
        <v>492</v>
      </c>
      <c r="Q487" s="24" t="s">
        <v>304</v>
      </c>
      <c r="R487" s="24" t="str">
        <f>VLOOKUP(G487,'Sheet 1 (2)'!$H$4:$O$536,8,FALSE)</f>
        <v>- Sistema de información actualizada de la Vigilancia de la calidad del agua para consumo humano
-Base que linkea el centro poblado con establecimiento de salud</v>
      </c>
      <c r="S487" s="24" t="str">
        <f t="shared" si="53"/>
        <v>- Sistema de información actualizada de la Vigilancia de la calidad del agua para consumo humano
-Base que linkea el centro poblado con establecimiento de salud</v>
      </c>
      <c r="T487" s="24"/>
      <c r="U487" s="24" t="s">
        <v>304</v>
      </c>
      <c r="V487" s="24" t="str">
        <f>VLOOKUP(G487,'Sheet 1 (2)'!$H$4:$Q$536,10,FALSE)</f>
        <v/>
      </c>
      <c r="W487" s="24" t="str">
        <f t="shared" si="54"/>
        <v/>
      </c>
      <c r="X487" s="24"/>
      <c r="Y487" s="24" t="s">
        <v>304</v>
      </c>
      <c r="Z487" s="24" t="str">
        <f>VLOOKUP(G487,'Sheet 1 (2)'!$H$4:$S$536,12,FALSE)</f>
        <v/>
      </c>
      <c r="AA487" s="24" t="str">
        <f t="shared" si="55"/>
        <v/>
      </c>
      <c r="AB487" s="24" t="s">
        <v>304</v>
      </c>
      <c r="AC487" s="24" t="str">
        <f>VLOOKUP(G487,'Sheet 1 (2)'!$H$4:$AF$536,25,FALSE)</f>
        <v/>
      </c>
      <c r="AD487" s="24" t="s">
        <v>588</v>
      </c>
      <c r="AE487" s="24" t="str">
        <f t="shared" si="56"/>
        <v/>
      </c>
      <c r="AF487" s="24" t="s">
        <v>304</v>
      </c>
      <c r="AG487" s="24" t="str">
        <f>VLOOKUP(G487,'Sheet 1 (2)'!$H$4:$AG$536,26,FALSE)</f>
        <v>NO</v>
      </c>
      <c r="AH487" s="24" t="s">
        <v>301</v>
      </c>
      <c r="AI487" s="24" t="s">
        <v>304</v>
      </c>
      <c r="AJ487" s="96" t="str">
        <f>VLOOKUP(G487,'Sheet 1 (2)'!$H$4:$AH$536,27,FALSE)</f>
        <v>- Sistema de información actualizada de la Vigilancia de la calidad del agua para consumo humano
-Base que linkea el centro poblado con establecimiento de salud</v>
      </c>
      <c r="AK487" s="96" t="str">
        <f t="shared" si="57"/>
        <v>- Sistema de información actualizada de la Vigilancia de la calidad del agua para consumo humano
-Base que linkea el centro poblado con establecimiento de salud</v>
      </c>
      <c r="AL487" s="27">
        <v>1</v>
      </c>
      <c r="AM487" s="27">
        <f t="shared" si="48"/>
        <v>0</v>
      </c>
    </row>
    <row r="488" spans="1:39" ht="15.75" customHeight="1">
      <c r="A488" s="24" t="s">
        <v>296</v>
      </c>
      <c r="B488" s="24" t="s">
        <v>3</v>
      </c>
      <c r="C488" s="24" t="s">
        <v>486</v>
      </c>
      <c r="D488" s="24" t="s">
        <v>6</v>
      </c>
      <c r="E488" s="24" t="s">
        <v>487</v>
      </c>
      <c r="F488" s="24" t="s">
        <v>7</v>
      </c>
      <c r="G488" s="24" t="s">
        <v>598</v>
      </c>
      <c r="H488" s="24" t="s">
        <v>599</v>
      </c>
      <c r="I488" s="24" t="s">
        <v>329</v>
      </c>
      <c r="J488" s="24" t="s">
        <v>586</v>
      </c>
      <c r="K488" s="24" t="s">
        <v>600</v>
      </c>
      <c r="L488" s="24" t="s">
        <v>304</v>
      </c>
      <c r="M488" s="24" t="str">
        <f>VLOOKUP(G488,'Sheet 1 (2)'!$H$4:$M$536,6,FALSE)</f>
        <v/>
      </c>
      <c r="N488" s="24" t="str">
        <f t="shared" si="52"/>
        <v/>
      </c>
      <c r="O488" s="24"/>
      <c r="P488" s="24" t="s">
        <v>492</v>
      </c>
      <c r="Q488" s="24" t="s">
        <v>304</v>
      </c>
      <c r="R488" s="24" t="str">
        <f>VLOOKUP(G488,'Sheet 1 (2)'!$H$4:$O$536,8,FALSE)</f>
        <v>- Sistema de información actualizada de la Vigilancia de la calidad del agua para consumo humano
-Base que linkea el centro poblado con establecimiento de salud</v>
      </c>
      <c r="S488" s="24" t="str">
        <f t="shared" si="53"/>
        <v>- Sistema de información actualizada de la Vigilancia de la calidad del agua para consumo humano
-Base que linkea el centro poblado con establecimiento de salud</v>
      </c>
      <c r="T488" s="24"/>
      <c r="U488" s="24" t="s">
        <v>304</v>
      </c>
      <c r="V488" s="24" t="str">
        <f>VLOOKUP(G488,'Sheet 1 (2)'!$H$4:$Q$536,10,FALSE)</f>
        <v/>
      </c>
      <c r="W488" s="24" t="str">
        <f t="shared" si="54"/>
        <v/>
      </c>
      <c r="X488" s="24"/>
      <c r="Y488" s="24" t="s">
        <v>304</v>
      </c>
      <c r="Z488" s="24" t="str">
        <f>VLOOKUP(G488,'Sheet 1 (2)'!$H$4:$S$536,12,FALSE)</f>
        <v/>
      </c>
      <c r="AA488" s="24" t="str">
        <f t="shared" si="55"/>
        <v/>
      </c>
      <c r="AB488" s="24" t="s">
        <v>304</v>
      </c>
      <c r="AC488" s="24" t="str">
        <f>VLOOKUP(G488,'Sheet 1 (2)'!$H$4:$AF$536,25,FALSE)</f>
        <v/>
      </c>
      <c r="AD488" s="24" t="s">
        <v>307</v>
      </c>
      <c r="AE488" s="24" t="str">
        <f t="shared" si="56"/>
        <v/>
      </c>
      <c r="AF488" s="24" t="s">
        <v>304</v>
      </c>
      <c r="AG488" s="24" t="str">
        <f>VLOOKUP(G488,'Sheet 1 (2)'!$H$4:$AG$536,26,FALSE)</f>
        <v>NO</v>
      </c>
      <c r="AH488" s="24" t="s">
        <v>301</v>
      </c>
      <c r="AI488" s="24" t="s">
        <v>304</v>
      </c>
      <c r="AJ488" s="96" t="str">
        <f>VLOOKUP(G488,'Sheet 1 (2)'!$H$4:$AH$536,27,FALSE)</f>
        <v>- Sistema de información actualizada de la Vigilancia de la calidad del agua para consumo humano
-Base que linkea el centro poblado con establecimiento de salud</v>
      </c>
      <c r="AK488" s="96" t="str">
        <f t="shared" si="57"/>
        <v>- Sistema de información actualizada de la Vigilancia de la calidad del agua para consumo humano
-Base que linkea el centro poblado con establecimiento de salud</v>
      </c>
      <c r="AL488" s="27">
        <v>1</v>
      </c>
      <c r="AM488" s="27">
        <f t="shared" si="48"/>
        <v>0</v>
      </c>
    </row>
    <row r="489" spans="1:39" ht="15.75" customHeight="1">
      <c r="A489" s="24" t="s">
        <v>296</v>
      </c>
      <c r="B489" s="24" t="s">
        <v>3</v>
      </c>
      <c r="C489" s="24" t="s">
        <v>486</v>
      </c>
      <c r="D489" s="24" t="s">
        <v>6</v>
      </c>
      <c r="E489" s="24" t="s">
        <v>487</v>
      </c>
      <c r="F489" s="24" t="s">
        <v>7</v>
      </c>
      <c r="G489" s="24" t="s">
        <v>601</v>
      </c>
      <c r="H489" s="24" t="s">
        <v>602</v>
      </c>
      <c r="I489" s="24" t="s">
        <v>329</v>
      </c>
      <c r="J489" s="24" t="s">
        <v>586</v>
      </c>
      <c r="K489" s="24" t="s">
        <v>603</v>
      </c>
      <c r="L489" s="24" t="s">
        <v>304</v>
      </c>
      <c r="M489" s="24" t="str">
        <f>VLOOKUP(G489,'Sheet 1 (2)'!$H$4:$M$536,6,FALSE)</f>
        <v/>
      </c>
      <c r="N489" s="24" t="str">
        <f t="shared" si="52"/>
        <v/>
      </c>
      <c r="O489" s="24"/>
      <c r="P489" s="24" t="s">
        <v>492</v>
      </c>
      <c r="Q489" s="24" t="s">
        <v>304</v>
      </c>
      <c r="R489" s="24" t="str">
        <f>VLOOKUP(G489,'Sheet 1 (2)'!$H$4:$O$536,8,FALSE)</f>
        <v>- Sistema de información actualizada de la Vigilancia de la calidad del agua para consumo humano
-Base que linkea el centro poblado con establecimiento de salud</v>
      </c>
      <c r="S489" s="24" t="str">
        <f t="shared" si="53"/>
        <v>- Sistema de información actualizada de la Vigilancia de la calidad del agua para consumo humano
-Base que linkea el centro poblado con establecimiento de salud</v>
      </c>
      <c r="T489" s="24"/>
      <c r="U489" s="24" t="s">
        <v>304</v>
      </c>
      <c r="V489" s="24" t="str">
        <f>VLOOKUP(G489,'Sheet 1 (2)'!$H$4:$Q$536,10,FALSE)</f>
        <v/>
      </c>
      <c r="W489" s="24" t="str">
        <f t="shared" si="54"/>
        <v/>
      </c>
      <c r="X489" s="24"/>
      <c r="Y489" s="24" t="s">
        <v>304</v>
      </c>
      <c r="Z489" s="24" t="str">
        <f>VLOOKUP(G489,'Sheet 1 (2)'!$H$4:$S$536,12,FALSE)</f>
        <v/>
      </c>
      <c r="AA489" s="24" t="str">
        <f t="shared" si="55"/>
        <v/>
      </c>
      <c r="AB489" s="24" t="s">
        <v>304</v>
      </c>
      <c r="AC489" s="24" t="str">
        <f>VLOOKUP(G489,'Sheet 1 (2)'!$H$4:$AF$536,25,FALSE)</f>
        <v/>
      </c>
      <c r="AD489" s="24" t="s">
        <v>307</v>
      </c>
      <c r="AE489" s="24" t="str">
        <f t="shared" si="56"/>
        <v/>
      </c>
      <c r="AF489" s="24" t="s">
        <v>304</v>
      </c>
      <c r="AG489" s="24" t="str">
        <f>VLOOKUP(G489,'Sheet 1 (2)'!$H$4:$AG$536,26,FALSE)</f>
        <v>NO</v>
      </c>
      <c r="AH489" s="24" t="s">
        <v>301</v>
      </c>
      <c r="AI489" s="24" t="s">
        <v>304</v>
      </c>
      <c r="AJ489" s="24" t="str">
        <f>VLOOKUP(G489,'Sheet 1 (2)'!$H$4:$AH$536,27,FALSE)</f>
        <v>- Sistema de información actualizada de la Vigilancia de la calidad del agua para consumo humano
-Base que linkea el centro poblado con establecimiento de salud</v>
      </c>
      <c r="AK489" s="24" t="str">
        <f t="shared" si="57"/>
        <v>- Sistema de información actualizada de la Vigilancia de la calidad del agua para consumo humano
-Base que linkea el centro poblado con establecimiento de salud</v>
      </c>
      <c r="AL489" s="27">
        <v>1</v>
      </c>
      <c r="AM489" s="27">
        <f t="shared" si="48"/>
        <v>0</v>
      </c>
    </row>
    <row r="490" spans="1:39" ht="15.75" customHeight="1">
      <c r="A490" s="24" t="s">
        <v>296</v>
      </c>
      <c r="B490" s="24" t="s">
        <v>3</v>
      </c>
      <c r="C490" s="24" t="s">
        <v>486</v>
      </c>
      <c r="D490" s="24" t="s">
        <v>6</v>
      </c>
      <c r="E490" s="24" t="s">
        <v>487</v>
      </c>
      <c r="F490" s="24" t="s">
        <v>7</v>
      </c>
      <c r="G490" s="24" t="s">
        <v>604</v>
      </c>
      <c r="H490" s="24" t="s">
        <v>605</v>
      </c>
      <c r="I490" s="24" t="s">
        <v>329</v>
      </c>
      <c r="J490" s="24" t="s">
        <v>586</v>
      </c>
      <c r="K490" s="24" t="s">
        <v>606</v>
      </c>
      <c r="L490" s="24" t="s">
        <v>304</v>
      </c>
      <c r="M490" s="24" t="str">
        <f>VLOOKUP(G490,'Sheet 1 (2)'!$H$4:$M$536,6,FALSE)</f>
        <v>Centros poblados de la zona urbana y rural del Q1, Q2 y Q3 con sistemas de abastecimiento de agua cuyo valor de cloro este por debajo del LMP(&lt;0.5mg/L) y/o turbiedad por encima del LMP (&gt;5UNT).</v>
      </c>
      <c r="N490" s="24" t="str">
        <f t="shared" si="52"/>
        <v>Centros poblados de la zona urbana y rural del Q1, Q2 y Q3 con sistemas de abastecimiento de agua cuyo valor de cloro este por debajo del LMP(&lt;0.5mg/L) y/o turbiedad por encima del LMP (&gt;5UNT).</v>
      </c>
      <c r="O490" s="24"/>
      <c r="P490" s="24" t="s">
        <v>492</v>
      </c>
      <c r="Q490" s="24" t="s">
        <v>304</v>
      </c>
      <c r="R490" s="96" t="str">
        <f>VLOOKUP(G490,'Sheet 1 (2)'!$H$4:$O$536,8,FALSE)</f>
        <v>- Sistema de información actualizada de la Vigilancia de la calidad del agua para consumo humano
-Base que linkea el centro poblado con establecimiento de salud</v>
      </c>
      <c r="S490" s="96" t="str">
        <f t="shared" si="53"/>
        <v>- Sistema de información actualizada de la Vigilancia de la calidad del agua para consumo humano
-Base que linkea el centro poblado con establecimiento de salud</v>
      </c>
      <c r="T490" s="24"/>
      <c r="U490" s="24" t="s">
        <v>304</v>
      </c>
      <c r="V490" s="24" t="str">
        <f>VLOOKUP(G490,'Sheet 1 (2)'!$H$4:$Q$536,10,FALSE)</f>
        <v/>
      </c>
      <c r="W490" s="24" t="str">
        <f t="shared" si="54"/>
        <v/>
      </c>
      <c r="X490" s="24"/>
      <c r="Y490" s="24" t="s">
        <v>304</v>
      </c>
      <c r="Z490" s="24" t="str">
        <f>VLOOKUP(G490,'Sheet 1 (2)'!$H$4:$S$536,12,FALSE)</f>
        <v/>
      </c>
      <c r="AA490" s="24" t="str">
        <f t="shared" si="55"/>
        <v/>
      </c>
      <c r="AB490" s="24" t="s">
        <v>304</v>
      </c>
      <c r="AC490" s="24" t="str">
        <f>VLOOKUP(G490,'Sheet 1 (2)'!$H$4:$AF$536,25,FALSE)</f>
        <v/>
      </c>
      <c r="AD490" s="24" t="s">
        <v>607</v>
      </c>
      <c r="AE490" s="24" t="str">
        <f t="shared" si="56"/>
        <v/>
      </c>
      <c r="AF490" s="24" t="s">
        <v>304</v>
      </c>
      <c r="AG490" s="24" t="str">
        <f>VLOOKUP(G490,'Sheet 1 (2)'!$H$4:$AG$536,26,FALSE)</f>
        <v>NO</v>
      </c>
      <c r="AH490" s="24" t="s">
        <v>301</v>
      </c>
      <c r="AI490" s="24" t="s">
        <v>304</v>
      </c>
      <c r="AJ490" s="24" t="str">
        <f>VLOOKUP(G490,'Sheet 1 (2)'!$H$4:$AH$536,27,FALSE)</f>
        <v>- Sistema de información actualizada de la Vigilancia de la calidad del agua para consumo humano
-Base que linkea el centro poblado con establecimiento de salud</v>
      </c>
      <c r="AK490" s="24" t="str">
        <f t="shared" si="57"/>
        <v>- Sistema de información actualizada de la Vigilancia de la calidad del agua para consumo humano
-Base que linkea el centro poblado con establecimiento de salud</v>
      </c>
      <c r="AL490" s="27">
        <v>1</v>
      </c>
      <c r="AM490" s="27">
        <f t="shared" si="48"/>
        <v>0</v>
      </c>
    </row>
    <row r="491" spans="1:39" ht="15.75" customHeight="1">
      <c r="A491" s="24" t="s">
        <v>296</v>
      </c>
      <c r="B491" s="24" t="s">
        <v>3</v>
      </c>
      <c r="C491" s="24" t="s">
        <v>486</v>
      </c>
      <c r="D491" s="24" t="s">
        <v>6</v>
      </c>
      <c r="E491" s="24" t="s">
        <v>487</v>
      </c>
      <c r="F491" s="24" t="s">
        <v>7</v>
      </c>
      <c r="G491" s="24" t="s">
        <v>608</v>
      </c>
      <c r="H491" s="24" t="s">
        <v>609</v>
      </c>
      <c r="I491" s="24" t="s">
        <v>329</v>
      </c>
      <c r="J491" s="24" t="s">
        <v>586</v>
      </c>
      <c r="K491" s="24" t="s">
        <v>610</v>
      </c>
      <c r="L491" s="24" t="s">
        <v>304</v>
      </c>
      <c r="M491" s="24" t="str">
        <f>VLOOKUP(G491,'Sheet 1 (2)'!$H$4:$M$536,6,FALSE)</f>
        <v/>
      </c>
      <c r="N491" s="24" t="str">
        <f t="shared" si="52"/>
        <v/>
      </c>
      <c r="O491" s="24"/>
      <c r="P491" s="24" t="s">
        <v>492</v>
      </c>
      <c r="Q491" s="24" t="s">
        <v>304</v>
      </c>
      <c r="R491" s="24" t="str">
        <f>VLOOKUP(G491,'Sheet 1 (2)'!$H$4:$O$536,8,FALSE)</f>
        <v>- Sistema de información actualizada de la Vigilancia de la calidad del agua para consumo humano
-Base que linkea el centro poblado con establecimiento de salud</v>
      </c>
      <c r="S491" s="24" t="str">
        <f t="shared" si="53"/>
        <v>- Sistema de información actualizada de la Vigilancia de la calidad del agua para consumo humano
-Base que linkea el centro poblado con establecimiento de salud</v>
      </c>
      <c r="T491" s="24"/>
      <c r="U491" s="24" t="s">
        <v>304</v>
      </c>
      <c r="V491" s="24" t="str">
        <f>VLOOKUP(G491,'Sheet 1 (2)'!$H$4:$Q$536,10,FALSE)</f>
        <v/>
      </c>
      <c r="W491" s="24" t="str">
        <f t="shared" si="54"/>
        <v/>
      </c>
      <c r="X491" s="24"/>
      <c r="Y491" s="24" t="s">
        <v>304</v>
      </c>
      <c r="Z491" s="24" t="str">
        <f>VLOOKUP(G491,'Sheet 1 (2)'!$H$4:$S$536,12,FALSE)</f>
        <v/>
      </c>
      <c r="AA491" s="24" t="str">
        <f t="shared" si="55"/>
        <v/>
      </c>
      <c r="AB491" s="24" t="s">
        <v>304</v>
      </c>
      <c r="AC491" s="24" t="str">
        <f>VLOOKUP(G491,'Sheet 1 (2)'!$H$4:$AF$536,25,FALSE)</f>
        <v/>
      </c>
      <c r="AD491" s="24" t="s">
        <v>607</v>
      </c>
      <c r="AE491" s="24" t="str">
        <f t="shared" si="56"/>
        <v/>
      </c>
      <c r="AF491" s="24" t="s">
        <v>304</v>
      </c>
      <c r="AG491" s="24" t="str">
        <f>VLOOKUP(G491,'Sheet 1 (2)'!$H$4:$AG$536,26,FALSE)</f>
        <v>NO</v>
      </c>
      <c r="AH491" s="24" t="s">
        <v>301</v>
      </c>
      <c r="AI491" s="24" t="s">
        <v>304</v>
      </c>
      <c r="AJ491" s="24" t="str">
        <f>VLOOKUP(G491,'Sheet 1 (2)'!$H$4:$AH$536,27,FALSE)</f>
        <v>- Sistema de información actualizada de la Vigilancia de la calidad del agua para consumo humano
-Base que linkea el centro poblado con establecimiento de salud</v>
      </c>
      <c r="AK491" s="24" t="str">
        <f t="shared" si="57"/>
        <v>- Sistema de información actualizada de la Vigilancia de la calidad del agua para consumo humano
-Base que linkea el centro poblado con establecimiento de salud</v>
      </c>
      <c r="AL491" s="27">
        <v>1</v>
      </c>
      <c r="AM491" s="27">
        <f t="shared" si="48"/>
        <v>0</v>
      </c>
    </row>
    <row r="492" spans="1:39" ht="15.75" customHeight="1">
      <c r="A492" s="24" t="s">
        <v>296</v>
      </c>
      <c r="B492" s="24" t="s">
        <v>3</v>
      </c>
      <c r="C492" s="24" t="s">
        <v>486</v>
      </c>
      <c r="D492" s="24" t="s">
        <v>6</v>
      </c>
      <c r="E492" s="24" t="s">
        <v>487</v>
      </c>
      <c r="F492" s="24" t="s">
        <v>7</v>
      </c>
      <c r="G492" s="24" t="s">
        <v>611</v>
      </c>
      <c r="H492" s="24" t="s">
        <v>612</v>
      </c>
      <c r="I492" s="24" t="s">
        <v>329</v>
      </c>
      <c r="J492" s="24" t="s">
        <v>586</v>
      </c>
      <c r="K492" s="24" t="s">
        <v>613</v>
      </c>
      <c r="L492" s="24" t="s">
        <v>304</v>
      </c>
      <c r="M492" s="24" t="str">
        <f>VLOOKUP(G492,'Sheet 1 (2)'!$H$4:$M$536,6,FALSE)</f>
        <v/>
      </c>
      <c r="N492" s="24" t="str">
        <f t="shared" si="52"/>
        <v/>
      </c>
      <c r="O492" s="24"/>
      <c r="P492" s="24" t="s">
        <v>492</v>
      </c>
      <c r="Q492" s="24" t="s">
        <v>304</v>
      </c>
      <c r="R492" s="24" t="str">
        <f>VLOOKUP(G492,'Sheet 1 (2)'!$H$4:$O$536,8,FALSE)</f>
        <v>- Sistema de información actualizada de la Vigilancia de la calidad del agua para consumo humano
-Base que linkea el centro poblado con establecimiento de salud</v>
      </c>
      <c r="S492" s="24" t="str">
        <f t="shared" si="53"/>
        <v>- Sistema de información actualizada de la Vigilancia de la calidad del agua para consumo humano
-Base que linkea el centro poblado con establecimiento de salud</v>
      </c>
      <c r="T492" s="24"/>
      <c r="U492" s="24" t="s">
        <v>304</v>
      </c>
      <c r="V492" s="24" t="str">
        <f>VLOOKUP(G492,'Sheet 1 (2)'!$H$4:$Q$536,10,FALSE)</f>
        <v/>
      </c>
      <c r="W492" s="24" t="str">
        <f t="shared" si="54"/>
        <v/>
      </c>
      <c r="X492" s="24"/>
      <c r="Y492" s="24" t="s">
        <v>304</v>
      </c>
      <c r="Z492" s="24" t="str">
        <f>VLOOKUP(G492,'Sheet 1 (2)'!$H$4:$S$536,12,FALSE)</f>
        <v/>
      </c>
      <c r="AA492" s="24" t="str">
        <f t="shared" si="55"/>
        <v/>
      </c>
      <c r="AB492" s="24" t="s">
        <v>304</v>
      </c>
      <c r="AC492" s="24" t="str">
        <f>VLOOKUP(G492,'Sheet 1 (2)'!$H$4:$AF$536,25,FALSE)</f>
        <v/>
      </c>
      <c r="AD492" s="24" t="s">
        <v>307</v>
      </c>
      <c r="AE492" s="24" t="str">
        <f t="shared" si="56"/>
        <v/>
      </c>
      <c r="AF492" s="24" t="s">
        <v>304</v>
      </c>
      <c r="AG492" s="24" t="str">
        <f>VLOOKUP(G492,'Sheet 1 (2)'!$H$4:$AG$536,26,FALSE)</f>
        <v>NO</v>
      </c>
      <c r="AH492" s="24" t="s">
        <v>301</v>
      </c>
      <c r="AI492" s="24" t="s">
        <v>304</v>
      </c>
      <c r="AJ492" s="24" t="str">
        <f>VLOOKUP(G492,'Sheet 1 (2)'!$H$4:$AH$536,27,FALSE)</f>
        <v>- Sistema de información actualizada de la Vigilancia de la calidad del agua para consumo humano
-Base que linkea el centro poblado con establecimiento de salud</v>
      </c>
      <c r="AK492" s="24" t="str">
        <f t="shared" si="57"/>
        <v>- Sistema de información actualizada de la Vigilancia de la calidad del agua para consumo humano
-Base que linkea el centro poblado con establecimiento de salud</v>
      </c>
      <c r="AL492" s="27">
        <v>1</v>
      </c>
      <c r="AM492" s="27">
        <f t="shared" si="48"/>
        <v>0</v>
      </c>
    </row>
    <row r="493" spans="1:39" ht="15.75" customHeight="1">
      <c r="A493" s="24" t="s">
        <v>296</v>
      </c>
      <c r="B493" s="24" t="s">
        <v>3</v>
      </c>
      <c r="C493" s="24" t="s">
        <v>486</v>
      </c>
      <c r="D493" s="24" t="s">
        <v>6</v>
      </c>
      <c r="E493" s="24" t="s">
        <v>487</v>
      </c>
      <c r="F493" s="24" t="s">
        <v>7</v>
      </c>
      <c r="G493" s="24" t="s">
        <v>614</v>
      </c>
      <c r="H493" s="24" t="s">
        <v>615</v>
      </c>
      <c r="I493" s="24" t="s">
        <v>329</v>
      </c>
      <c r="J493" s="24" t="s">
        <v>586</v>
      </c>
      <c r="K493" s="24" t="s">
        <v>616</v>
      </c>
      <c r="L493" s="24" t="s">
        <v>304</v>
      </c>
      <c r="M493" s="24" t="str">
        <f>VLOOKUP(G493,'Sheet 1 (2)'!$H$4:$M$536,6,FALSE)</f>
        <v/>
      </c>
      <c r="N493" s="24" t="str">
        <f t="shared" si="52"/>
        <v/>
      </c>
      <c r="O493" s="24"/>
      <c r="P493" s="24" t="s">
        <v>492</v>
      </c>
      <c r="Q493" s="24" t="s">
        <v>304</v>
      </c>
      <c r="R493" s="24" t="str">
        <f>VLOOKUP(G493,'Sheet 1 (2)'!$H$4:$O$536,8,FALSE)</f>
        <v>- Sistema de información actualizada de la Vigilancia de la calidad del agua para consumo humano
-Base que linkea el centro poblado con establecimiento de salud</v>
      </c>
      <c r="S493" s="24" t="str">
        <f t="shared" si="53"/>
        <v>- Sistema de información actualizada de la Vigilancia de la calidad del agua para consumo humano
-Base que linkea el centro poblado con establecimiento de salud</v>
      </c>
      <c r="T493" s="24"/>
      <c r="U493" s="24" t="s">
        <v>304</v>
      </c>
      <c r="V493" s="24" t="str">
        <f>VLOOKUP(G493,'Sheet 1 (2)'!$H$4:$Q$536,10,FALSE)</f>
        <v/>
      </c>
      <c r="W493" s="24" t="str">
        <f t="shared" si="54"/>
        <v/>
      </c>
      <c r="X493" s="24"/>
      <c r="Y493" s="24" t="s">
        <v>304</v>
      </c>
      <c r="Z493" s="24" t="str">
        <f>VLOOKUP(G493,'Sheet 1 (2)'!$H$4:$S$536,12,FALSE)</f>
        <v/>
      </c>
      <c r="AA493" s="24" t="str">
        <f t="shared" si="55"/>
        <v/>
      </c>
      <c r="AB493" s="24" t="s">
        <v>304</v>
      </c>
      <c r="AC493" s="24" t="str">
        <f>VLOOKUP(G493,'Sheet 1 (2)'!$H$4:$AF$536,25,FALSE)</f>
        <v/>
      </c>
      <c r="AD493" s="24" t="s">
        <v>307</v>
      </c>
      <c r="AE493" s="24" t="str">
        <f t="shared" si="56"/>
        <v/>
      </c>
      <c r="AF493" s="24" t="s">
        <v>304</v>
      </c>
      <c r="AG493" s="24" t="str">
        <f>VLOOKUP(G493,'Sheet 1 (2)'!$H$4:$AG$536,26,FALSE)</f>
        <v>NO</v>
      </c>
      <c r="AH493" s="24" t="s">
        <v>301</v>
      </c>
      <c r="AI493" s="24" t="s">
        <v>304</v>
      </c>
      <c r="AJ493" s="24" t="str">
        <f>VLOOKUP(G493,'Sheet 1 (2)'!$H$4:$AH$536,27,FALSE)</f>
        <v>- Sistema de información actualizada de la Vigilancia de la calidad del agua para consumo humano
-Base que linkea el centro poblado con establecimiento de salud</v>
      </c>
      <c r="AK493" s="24" t="str">
        <f t="shared" si="57"/>
        <v>- Sistema de información actualizada de la Vigilancia de la calidad del agua para consumo humano
-Base que linkea el centro poblado con establecimiento de salud</v>
      </c>
      <c r="AL493" s="27">
        <v>1</v>
      </c>
      <c r="AM493" s="27">
        <f t="shared" si="48"/>
        <v>0</v>
      </c>
    </row>
    <row r="494" spans="1:39" ht="15.75" customHeight="1">
      <c r="A494" s="24" t="s">
        <v>296</v>
      </c>
      <c r="B494" s="24" t="s">
        <v>3</v>
      </c>
      <c r="C494" s="24" t="s">
        <v>486</v>
      </c>
      <c r="D494" s="24" t="s">
        <v>6</v>
      </c>
      <c r="E494" s="24" t="s">
        <v>487</v>
      </c>
      <c r="F494" s="24" t="s">
        <v>7</v>
      </c>
      <c r="G494" s="24" t="s">
        <v>617</v>
      </c>
      <c r="H494" s="24" t="s">
        <v>618</v>
      </c>
      <c r="I494" s="24" t="s">
        <v>301</v>
      </c>
      <c r="J494" s="24" t="s">
        <v>586</v>
      </c>
      <c r="K494" s="24" t="s">
        <v>619</v>
      </c>
      <c r="L494" s="24" t="s">
        <v>304</v>
      </c>
      <c r="M494" s="24" t="str">
        <f>VLOOKUP(G494,'Sheet 1 (2)'!$H$4:$M$536,6,FALSE)</f>
        <v/>
      </c>
      <c r="N494" s="24" t="str">
        <f t="shared" si="52"/>
        <v/>
      </c>
      <c r="O494" s="24"/>
      <c r="P494" s="24" t="s">
        <v>492</v>
      </c>
      <c r="Q494" s="24" t="s">
        <v>304</v>
      </c>
      <c r="R494" s="24" t="str">
        <f>VLOOKUP(G494,'Sheet 1 (2)'!$H$4:$O$536,8,FALSE)</f>
        <v>- Sistema de información actualizada de la Vigilancia de la calidad del agua para consumo humano
-Base que linkea el centro poblado con establecimiento de salud</v>
      </c>
      <c r="S494" s="24" t="str">
        <f t="shared" si="53"/>
        <v>- Sistema de información actualizada de la Vigilancia de la calidad del agua para consumo humano
-Base que linkea el centro poblado con establecimiento de salud</v>
      </c>
      <c r="T494" s="24"/>
      <c r="U494" s="24" t="s">
        <v>304</v>
      </c>
      <c r="V494" s="24" t="str">
        <f>VLOOKUP(G494,'Sheet 1 (2)'!$H$4:$Q$536,10,FALSE)</f>
        <v/>
      </c>
      <c r="W494" s="24" t="str">
        <f t="shared" si="54"/>
        <v/>
      </c>
      <c r="X494" s="24"/>
      <c r="Y494" s="24" t="s">
        <v>304</v>
      </c>
      <c r="Z494" s="24" t="str">
        <f>VLOOKUP(G494,'Sheet 1 (2)'!$H$4:$S$536,12,FALSE)</f>
        <v/>
      </c>
      <c r="AA494" s="24" t="str">
        <f t="shared" si="55"/>
        <v/>
      </c>
      <c r="AB494" s="24" t="s">
        <v>304</v>
      </c>
      <c r="AC494" s="24" t="str">
        <f>VLOOKUP(G494,'Sheet 1 (2)'!$H$4:$AF$536,25,FALSE)</f>
        <v/>
      </c>
      <c r="AD494" s="24"/>
      <c r="AE494" s="24" t="str">
        <f t="shared" si="56"/>
        <v/>
      </c>
      <c r="AF494" s="24" t="s">
        <v>304</v>
      </c>
      <c r="AG494" s="24" t="str">
        <f>VLOOKUP(G494,'Sheet 1 (2)'!$H$4:$AG$536,26,FALSE)</f>
        <v>NO</v>
      </c>
      <c r="AH494" s="24" t="s">
        <v>301</v>
      </c>
      <c r="AI494" s="24" t="s">
        <v>304</v>
      </c>
      <c r="AJ494" s="24" t="str">
        <f>VLOOKUP(G494,'Sheet 1 (2)'!$H$4:$AH$536,27,FALSE)</f>
        <v>- Sistema de información actualizada de la Vigilancia de la calidad del agua para consumo humano
-Base que linkea el centro poblado con establecimiento de salud</v>
      </c>
      <c r="AK494" s="24" t="str">
        <f t="shared" si="57"/>
        <v>- Sistema de información actualizada de la Vigilancia de la calidad del agua para consumo humano
-Base que linkea el centro poblado con establecimiento de salud</v>
      </c>
      <c r="AL494" s="27">
        <v>1</v>
      </c>
      <c r="AM494" s="27">
        <f t="shared" si="48"/>
        <v>0</v>
      </c>
    </row>
    <row r="495" spans="1:39" ht="15.75" customHeight="1">
      <c r="A495" s="24" t="s">
        <v>296</v>
      </c>
      <c r="B495" s="24" t="s">
        <v>3</v>
      </c>
      <c r="C495" s="24" t="s">
        <v>486</v>
      </c>
      <c r="D495" s="24" t="s">
        <v>6</v>
      </c>
      <c r="E495" s="24" t="s">
        <v>583</v>
      </c>
      <c r="F495" s="24" t="s">
        <v>8</v>
      </c>
      <c r="G495" s="24" t="s">
        <v>620</v>
      </c>
      <c r="H495" s="24" t="s">
        <v>621</v>
      </c>
      <c r="I495" s="24" t="s">
        <v>329</v>
      </c>
      <c r="J495" s="24" t="s">
        <v>586</v>
      </c>
      <c r="K495" s="24" t="s">
        <v>622</v>
      </c>
      <c r="L495" s="24" t="s">
        <v>304</v>
      </c>
      <c r="M495" s="24" t="str">
        <f>VLOOKUP(G495,'Sheet 1 (2)'!$H$4:$M$536,6,FALSE)</f>
        <v/>
      </c>
      <c r="N495" s="24" t="str">
        <f t="shared" si="52"/>
        <v/>
      </c>
      <c r="O495" s="24"/>
      <c r="P495" s="24" t="s">
        <v>492</v>
      </c>
      <c r="Q495" s="24" t="s">
        <v>304</v>
      </c>
      <c r="R495" s="24" t="str">
        <f>VLOOKUP(G495,'Sheet 1 (2)'!$H$4:$O$536,8,FALSE)</f>
        <v>- Sistema de información actualizada de la Vigilancia de la calidad del agua para consumo humano
-Base que linkea el centro poblado con establecimiento de salud</v>
      </c>
      <c r="S495" s="24" t="str">
        <f t="shared" si="53"/>
        <v>- Sistema de información actualizada de la Vigilancia de la calidad del agua para consumo humano
-Base que linkea el centro poblado con establecimiento de salud</v>
      </c>
      <c r="T495" s="24"/>
      <c r="U495" s="24" t="s">
        <v>304</v>
      </c>
      <c r="V495" s="24" t="str">
        <f>VLOOKUP(G495,'Sheet 1 (2)'!$H$4:$Q$536,10,FALSE)</f>
        <v/>
      </c>
      <c r="W495" s="24" t="str">
        <f t="shared" si="54"/>
        <v/>
      </c>
      <c r="X495" s="24"/>
      <c r="Y495" s="24" t="s">
        <v>304</v>
      </c>
      <c r="Z495" s="24" t="str">
        <f>VLOOKUP(G495,'Sheet 1 (2)'!$H$4:$S$536,12,FALSE)</f>
        <v/>
      </c>
      <c r="AA495" s="24" t="str">
        <f t="shared" si="55"/>
        <v/>
      </c>
      <c r="AB495" s="24" t="s">
        <v>304</v>
      </c>
      <c r="AC495" s="24" t="str">
        <f>VLOOKUP(G495,'Sheet 1 (2)'!$H$4:$AF$536,25,FALSE)</f>
        <v/>
      </c>
      <c r="AD495" s="24" t="s">
        <v>588</v>
      </c>
      <c r="AE495" s="24" t="str">
        <f t="shared" si="56"/>
        <v/>
      </c>
      <c r="AF495" s="24" t="s">
        <v>304</v>
      </c>
      <c r="AG495" s="24" t="str">
        <f>VLOOKUP(G495,'Sheet 1 (2)'!$H$4:$AG$536,26,FALSE)</f>
        <v>NO</v>
      </c>
      <c r="AH495" s="24" t="s">
        <v>301</v>
      </c>
      <c r="AI495" s="24" t="s">
        <v>304</v>
      </c>
      <c r="AJ495" s="24" t="str">
        <f>VLOOKUP(G495,'Sheet 1 (2)'!$H$4:$AH$536,27,FALSE)</f>
        <v>- Sistema de información actualizada de la Vigilancia de la calidad del agua para consumo humano
-Base que linkea el centro poblado con establecimiento de salud</v>
      </c>
      <c r="AK495" s="24" t="str">
        <f t="shared" si="57"/>
        <v>- Sistema de información actualizada de la Vigilancia de la calidad del agua para consumo humano
-Base que linkea el centro poblado con establecimiento de salud</v>
      </c>
      <c r="AL495" s="27">
        <v>1</v>
      </c>
      <c r="AM495" s="27">
        <f t="shared" si="48"/>
        <v>0</v>
      </c>
    </row>
    <row r="496" spans="1:39" ht="15.75" customHeight="1">
      <c r="A496" s="24" t="s">
        <v>296</v>
      </c>
      <c r="B496" s="24" t="s">
        <v>3</v>
      </c>
      <c r="C496" s="24" t="s">
        <v>356</v>
      </c>
      <c r="D496" s="24" t="s">
        <v>14</v>
      </c>
      <c r="E496" s="24" t="s">
        <v>357</v>
      </c>
      <c r="F496" s="24" t="s">
        <v>15</v>
      </c>
      <c r="G496" s="24" t="s">
        <v>623</v>
      </c>
      <c r="H496" s="24" t="s">
        <v>624</v>
      </c>
      <c r="I496" s="24" t="s">
        <v>329</v>
      </c>
      <c r="J496" s="24" t="s">
        <v>360</v>
      </c>
      <c r="K496" s="24" t="s">
        <v>625</v>
      </c>
      <c r="L496" s="24" t="s">
        <v>304</v>
      </c>
      <c r="M496" s="33" t="str">
        <f>VLOOKUP(G496,'Sheet 1 (2)'!$H$4:$M$536,6,FALSE)</f>
        <v>100% de la población menor de 1 año atendida en los establecimientos de salud de las categorías I3 y I4</v>
      </c>
      <c r="N496" s="33" t="str">
        <f t="shared" si="52"/>
        <v>100% de la población menor de 1 año atendida en los establecimientos de salud de las categorías I3 y I4</v>
      </c>
      <c r="O496" s="24"/>
      <c r="P496" s="24" t="s">
        <v>340</v>
      </c>
      <c r="Q496" s="24" t="s">
        <v>304</v>
      </c>
      <c r="R496" s="24" t="str">
        <f>VLOOKUP(G496,'Sheet 1 (2)'!$H$4:$O$536,8,FALSE)</f>
        <v>CNV</v>
      </c>
      <c r="S496" s="24" t="str">
        <f t="shared" si="53"/>
        <v>CNV</v>
      </c>
      <c r="T496" s="24" t="s">
        <v>626</v>
      </c>
      <c r="U496" s="24" t="s">
        <v>304</v>
      </c>
      <c r="V496" s="24" t="str">
        <f>VLOOKUP(G496,'Sheet 1 (2)'!$H$4:$Q$536,10,FALSE)</f>
        <v/>
      </c>
      <c r="W496" s="24" t="str">
        <f t="shared" si="54"/>
        <v/>
      </c>
      <c r="X496" s="24"/>
      <c r="Y496" s="24" t="s">
        <v>304</v>
      </c>
      <c r="Z496" s="24" t="str">
        <f>VLOOKUP(G496,'Sheet 1 (2)'!$H$4:$S$536,12,FALSE)</f>
        <v/>
      </c>
      <c r="AA496" s="24" t="str">
        <f t="shared" si="55"/>
        <v/>
      </c>
      <c r="AB496" s="24" t="s">
        <v>304</v>
      </c>
      <c r="AC496" s="24" t="str">
        <f>VLOOKUP(G496,'Sheet 1 (2)'!$H$4:$AF$536,25,FALSE)</f>
        <v>I3,I4</v>
      </c>
      <c r="AD496" s="24" t="s">
        <v>418</v>
      </c>
      <c r="AE496" s="24" t="str">
        <f t="shared" si="56"/>
        <v>I3,I4</v>
      </c>
      <c r="AF496" s="24" t="s">
        <v>304</v>
      </c>
      <c r="AG496" s="24" t="str">
        <f>VLOOKUP(G496,'Sheet 1 (2)'!$H$4:$AG$536,26,FALSE)</f>
        <v>SI</v>
      </c>
      <c r="AH496" s="24" t="s">
        <v>329</v>
      </c>
      <c r="AI496" s="24" t="s">
        <v>304</v>
      </c>
      <c r="AJ496" s="24" t="str">
        <f>VLOOKUP(G496,'Sheet 1 (2)'!$H$4:$AH$536,27,FALSE)</f>
        <v/>
      </c>
      <c r="AK496" s="24" t="str">
        <f t="shared" si="57"/>
        <v/>
      </c>
      <c r="AL496" s="27">
        <v>1</v>
      </c>
      <c r="AM496" s="27">
        <f t="shared" si="48"/>
        <v>1</v>
      </c>
    </row>
    <row r="497" spans="1:39" ht="15.75" customHeight="1">
      <c r="A497" s="24" t="s">
        <v>1094</v>
      </c>
      <c r="B497" s="24" t="s">
        <v>70</v>
      </c>
      <c r="C497" s="24" t="s">
        <v>1245</v>
      </c>
      <c r="D497" s="24" t="s">
        <v>81</v>
      </c>
      <c r="E497" s="24" t="s">
        <v>1246</v>
      </c>
      <c r="F497" s="24" t="s">
        <v>82</v>
      </c>
      <c r="G497" s="24" t="s">
        <v>1379</v>
      </c>
      <c r="H497" s="24" t="s">
        <v>1380</v>
      </c>
      <c r="I497" s="24" t="s">
        <v>329</v>
      </c>
      <c r="J497" s="24" t="s">
        <v>1249</v>
      </c>
      <c r="K497" s="24" t="s">
        <v>1381</v>
      </c>
      <c r="L497" s="24" t="s">
        <v>304</v>
      </c>
      <c r="M497" s="24" t="str">
        <f>VLOOKUP(G497,'Sheet 1 (2)'!$H$4:$M$536,6,FALSE)</f>
        <v>Total de casos registrados en el año anterior de la base de egresos hospitalarios</v>
      </c>
      <c r="N497" s="24" t="str">
        <f t="shared" si="52"/>
        <v>Total de casos registrados en el año anterior de la base de egresos hospitalarios</v>
      </c>
      <c r="O497" s="24"/>
      <c r="P497" s="24" t="s">
        <v>498</v>
      </c>
      <c r="Q497" s="24" t="s">
        <v>304</v>
      </c>
      <c r="R497" s="24" t="str">
        <f>VLOOKUP(G497,'Sheet 1 (2)'!$H$4:$O$536,8,FALSE)</f>
        <v>Egresos hospitalarios</v>
      </c>
      <c r="S497" s="24" t="str">
        <f t="shared" si="53"/>
        <v>Egresos hospitalarios</v>
      </c>
      <c r="T497" s="24"/>
      <c r="U497" s="24" t="s">
        <v>304</v>
      </c>
      <c r="V497" s="24" t="str">
        <f>VLOOKUP(G497,'Sheet 1 (2)'!$H$4:$Q$536,10,FALSE)</f>
        <v/>
      </c>
      <c r="W497" s="24" t="str">
        <f t="shared" si="54"/>
        <v/>
      </c>
      <c r="X497" s="24" t="s">
        <v>1382</v>
      </c>
      <c r="Y497" s="24" t="s">
        <v>304</v>
      </c>
      <c r="Z497" s="24" t="str">
        <f>VLOOKUP(G497,'Sheet 1 (2)'!$H$4:$S$536,12,FALSE)</f>
        <v/>
      </c>
      <c r="AA497" s="24" t="str">
        <f t="shared" si="55"/>
        <v/>
      </c>
      <c r="AB497" s="24" t="s">
        <v>304</v>
      </c>
      <c r="AC497" s="24" t="str">
        <f>VLOOKUP(G497,'Sheet 1 (2)'!$H$4:$AF$536,25,FALSE)</f>
        <v/>
      </c>
      <c r="AD497" s="24" t="s">
        <v>429</v>
      </c>
      <c r="AE497" s="24" t="str">
        <f t="shared" si="56"/>
        <v/>
      </c>
      <c r="AF497" s="24" t="s">
        <v>304</v>
      </c>
      <c r="AG497" s="24" t="str">
        <f>VLOOKUP(G497,'Sheet 1 (2)'!$H$4:$AG$536,26,FALSE)</f>
        <v>NO</v>
      </c>
      <c r="AH497" s="26" t="s">
        <v>301</v>
      </c>
      <c r="AI497" s="24" t="s">
        <v>304</v>
      </c>
      <c r="AJ497" s="24" t="str">
        <f>VLOOKUP(G497,'Sheet 1 (2)'!$H$4:$AH$536,27,FALSE)</f>
        <v>Códigos CIE10 que detalla "Otros"</v>
      </c>
      <c r="AK497" s="24" t="str">
        <f t="shared" si="57"/>
        <v>Códigos CIE10 que detalla "Otros"</v>
      </c>
      <c r="AL497" s="27">
        <v>1</v>
      </c>
      <c r="AM497" s="27">
        <f t="shared" si="48"/>
        <v>0</v>
      </c>
    </row>
    <row r="498" spans="1:39" ht="15.75" customHeight="1">
      <c r="A498" s="24" t="s">
        <v>296</v>
      </c>
      <c r="B498" s="24" t="s">
        <v>3</v>
      </c>
      <c r="C498" s="24" t="s">
        <v>356</v>
      </c>
      <c r="D498" s="24" t="s">
        <v>14</v>
      </c>
      <c r="E498" s="24" t="s">
        <v>357</v>
      </c>
      <c r="F498" s="24" t="s">
        <v>15</v>
      </c>
      <c r="G498" s="24" t="s">
        <v>627</v>
      </c>
      <c r="H498" s="24" t="s">
        <v>628</v>
      </c>
      <c r="I498" s="24" t="s">
        <v>329</v>
      </c>
      <c r="J498" s="24" t="s">
        <v>360</v>
      </c>
      <c r="K498" s="24" t="s">
        <v>629</v>
      </c>
      <c r="L498" s="24" t="s">
        <v>304</v>
      </c>
      <c r="M498" s="24" t="str">
        <f>VLOOKUP(G498,'Sheet 1 (2)'!$H$4:$M$536,6,FALSE)</f>
        <v/>
      </c>
      <c r="N498" s="24" t="str">
        <f t="shared" si="52"/>
        <v/>
      </c>
      <c r="O498" s="24"/>
      <c r="P498" s="24" t="s">
        <v>630</v>
      </c>
      <c r="Q498" s="24" t="s">
        <v>304</v>
      </c>
      <c r="R498" s="24" t="str">
        <f>VLOOKUP(G498,'Sheet 1 (2)'!$H$4:$O$536,8,FALSE)</f>
        <v>HIS</v>
      </c>
      <c r="S498" s="24" t="str">
        <f t="shared" si="53"/>
        <v>HIS</v>
      </c>
      <c r="T498" s="24"/>
      <c r="U498" s="24" t="s">
        <v>304</v>
      </c>
      <c r="V498" s="24" t="str">
        <f>VLOOKUP(G498,'Sheet 1 (2)'!$H$4:$Q$536,10,FALSE)</f>
        <v/>
      </c>
      <c r="W498" s="24" t="str">
        <f t="shared" si="54"/>
        <v/>
      </c>
      <c r="X498" s="24"/>
      <c r="Y498" s="24" t="s">
        <v>304</v>
      </c>
      <c r="Z498" s="24" t="str">
        <f>VLOOKUP(G498,'Sheet 1 (2)'!$H$4:$S$536,12,FALSE)</f>
        <v/>
      </c>
      <c r="AA498" s="24" t="str">
        <f t="shared" si="55"/>
        <v/>
      </c>
      <c r="AB498" s="24" t="s">
        <v>304</v>
      </c>
      <c r="AC498" s="24" t="str">
        <f>VLOOKUP(G498,'Sheet 1 (2)'!$H$4:$AF$536,25,FALSE)</f>
        <v/>
      </c>
      <c r="AD498" s="24" t="s">
        <v>632</v>
      </c>
      <c r="AE498" s="24" t="str">
        <f t="shared" si="56"/>
        <v/>
      </c>
      <c r="AF498" s="24" t="s">
        <v>304</v>
      </c>
      <c r="AG498" s="24" t="str">
        <f>VLOOKUP(G498,'Sheet 1 (2)'!$H$4:$AG$536,26,FALSE)</f>
        <v>NO</v>
      </c>
      <c r="AH498" s="26" t="s">
        <v>301</v>
      </c>
      <c r="AI498" s="24" t="s">
        <v>304</v>
      </c>
      <c r="AJ498" s="24" t="str">
        <f>VLOOKUP(G498,'Sheet 1 (2)'!$H$4:$AH$536,27,FALSE)</f>
        <v>Código CIE10</v>
      </c>
      <c r="AK498" s="24" t="str">
        <f t="shared" si="57"/>
        <v>Código CIE10</v>
      </c>
      <c r="AL498" s="27">
        <v>1</v>
      </c>
      <c r="AM498" s="27">
        <f t="shared" si="48"/>
        <v>0</v>
      </c>
    </row>
    <row r="499" spans="1:39" ht="15.75" customHeight="1">
      <c r="A499" s="24" t="s">
        <v>1094</v>
      </c>
      <c r="B499" s="24" t="s">
        <v>70</v>
      </c>
      <c r="C499" s="24" t="s">
        <v>1245</v>
      </c>
      <c r="D499" s="24" t="s">
        <v>81</v>
      </c>
      <c r="E499" s="24" t="s">
        <v>1246</v>
      </c>
      <c r="F499" s="24" t="s">
        <v>82</v>
      </c>
      <c r="G499" s="24" t="s">
        <v>1384</v>
      </c>
      <c r="H499" s="24" t="s">
        <v>1385</v>
      </c>
      <c r="I499" s="24" t="s">
        <v>329</v>
      </c>
      <c r="J499" s="24" t="s">
        <v>1249</v>
      </c>
      <c r="K499" s="24" t="s">
        <v>1386</v>
      </c>
      <c r="L499" s="24" t="s">
        <v>304</v>
      </c>
      <c r="M499" s="24" t="str">
        <f>VLOOKUP(G499,'Sheet 1 (2)'!$H$4:$M$536,6,FALSE)</f>
        <v>Para los establecimientos de categoría del I1 al I4, los casos atendidos el año anterior
Para los hospitales, a partir de la categoría II hacia adelante. Considerar los casos atendidos el año anterior.</v>
      </c>
      <c r="N499" s="24" t="str">
        <f t="shared" si="52"/>
        <v>Para los establecimientos de categoría del I1 al I4, los casos atendidos el año anterior
Para los hospitales, a partir de la categoría II hacia adelante. Considerar los casos atendidos el año anterior.</v>
      </c>
      <c r="O499" s="24"/>
      <c r="P499" s="24" t="s">
        <v>1228</v>
      </c>
      <c r="Q499" s="24" t="s">
        <v>304</v>
      </c>
      <c r="R499" s="24" t="str">
        <f>VLOOKUP(G499,'Sheet 1 (2)'!$H$4:$O$536,8,FALSE)</f>
        <v>HIS</v>
      </c>
      <c r="S499" s="24" t="str">
        <f t="shared" si="53"/>
        <v>HIS</v>
      </c>
      <c r="T499" s="24"/>
      <c r="U499" s="24" t="s">
        <v>304</v>
      </c>
      <c r="V499" s="24" t="str">
        <f>VLOOKUP(G499,'Sheet 1 (2)'!$H$4:$Q$536,10,FALSE)</f>
        <v/>
      </c>
      <c r="W499" s="24" t="str">
        <f t="shared" si="54"/>
        <v/>
      </c>
      <c r="X499" s="24"/>
      <c r="Y499" s="24" t="s">
        <v>304</v>
      </c>
      <c r="Z499" s="24" t="str">
        <f>VLOOKUP(G499,'Sheet 1 (2)'!$H$4:$S$536,12,FALSE)</f>
        <v/>
      </c>
      <c r="AA499" s="24" t="str">
        <f t="shared" si="55"/>
        <v/>
      </c>
      <c r="AB499" s="24" t="s">
        <v>304</v>
      </c>
      <c r="AC499" s="24" t="str">
        <f>VLOOKUP(G499,'Sheet 1 (2)'!$H$4:$AF$536,25,FALSE)</f>
        <v/>
      </c>
      <c r="AD499" s="24" t="s">
        <v>429</v>
      </c>
      <c r="AE499" s="24" t="str">
        <f t="shared" si="56"/>
        <v/>
      </c>
      <c r="AF499" s="24" t="s">
        <v>304</v>
      </c>
      <c r="AG499" s="24" t="str">
        <f>VLOOKUP(G499,'Sheet 1 (2)'!$H$4:$AG$536,26,FALSE)</f>
        <v>NO</v>
      </c>
      <c r="AH499" s="26" t="s">
        <v>301</v>
      </c>
      <c r="AI499" s="24" t="s">
        <v>304</v>
      </c>
      <c r="AJ499" s="24" t="str">
        <f>VLOOKUP(G499,'Sheet 1 (2)'!$H$4:$AH$536,27,FALSE)</f>
        <v>Enviarán código(s) CIE10</v>
      </c>
      <c r="AK499" s="24" t="str">
        <f t="shared" si="57"/>
        <v>Enviarán código(s) CIE10</v>
      </c>
      <c r="AL499" s="27">
        <v>1</v>
      </c>
      <c r="AM499" s="27">
        <f t="shared" si="48"/>
        <v>0</v>
      </c>
    </row>
    <row r="500" spans="1:39" ht="15.75" customHeight="1">
      <c r="A500" s="24" t="s">
        <v>1094</v>
      </c>
      <c r="B500" s="24" t="s">
        <v>70</v>
      </c>
      <c r="C500" s="24" t="s">
        <v>1330</v>
      </c>
      <c r="D500" s="24" t="s">
        <v>79</v>
      </c>
      <c r="E500" s="24" t="s">
        <v>1331</v>
      </c>
      <c r="F500" s="24" t="s">
        <v>80</v>
      </c>
      <c r="G500" s="24" t="s">
        <v>1390</v>
      </c>
      <c r="H500" s="24" t="s">
        <v>1391</v>
      </c>
      <c r="I500" s="24" t="s">
        <v>329</v>
      </c>
      <c r="J500" s="24" t="s">
        <v>709</v>
      </c>
      <c r="K500" s="24" t="s">
        <v>1392</v>
      </c>
      <c r="L500" s="24" t="s">
        <v>304</v>
      </c>
      <c r="M500" s="24" t="str">
        <f>VLOOKUP(G500,'Sheet 1 (2)'!$H$4:$M$536,6,FALSE)</f>
        <v>Para los establecimientos de categoría del I1 al I4, los casos atendidos el año anterior
Para los hospitales, a partir de la categoría II hacia adelante. Considerar los casos atendidos el año anterior.</v>
      </c>
      <c r="N500" s="24" t="str">
        <f t="shared" si="52"/>
        <v>Para los establecimientos de categoría del I1 al I4, los casos atendidos el año anterior
Para los hospitales, a partir de la categoría II hacia adelante. Considerar los casos atendidos el año anterior.</v>
      </c>
      <c r="O500" s="24"/>
      <c r="P500" s="24" t="s">
        <v>1228</v>
      </c>
      <c r="Q500" s="24" t="s">
        <v>304</v>
      </c>
      <c r="R500" s="24" t="str">
        <f>VLOOKUP(G500,'Sheet 1 (2)'!$H$4:$O$536,8,FALSE)</f>
        <v>HIS</v>
      </c>
      <c r="S500" s="24" t="str">
        <f t="shared" si="53"/>
        <v>HIS</v>
      </c>
      <c r="T500" s="24"/>
      <c r="U500" s="24" t="s">
        <v>304</v>
      </c>
      <c r="V500" s="24" t="str">
        <f>VLOOKUP(G500,'Sheet 1 (2)'!$H$4:$Q$536,10,FALSE)</f>
        <v/>
      </c>
      <c r="W500" s="24" t="str">
        <f t="shared" si="54"/>
        <v/>
      </c>
      <c r="X500" s="24"/>
      <c r="Y500" s="24" t="s">
        <v>304</v>
      </c>
      <c r="Z500" s="24" t="str">
        <f>VLOOKUP(G500,'Sheet 1 (2)'!$H$4:$S$536,12,FALSE)</f>
        <v/>
      </c>
      <c r="AA500" s="24" t="str">
        <f t="shared" si="55"/>
        <v/>
      </c>
      <c r="AB500" s="24" t="s">
        <v>304</v>
      </c>
      <c r="AC500" s="24" t="str">
        <f>VLOOKUP(G500,'Sheet 1 (2)'!$H$4:$AF$536,25,FALSE)</f>
        <v/>
      </c>
      <c r="AD500" s="24" t="s">
        <v>364</v>
      </c>
      <c r="AE500" s="24" t="str">
        <f t="shared" si="56"/>
        <v/>
      </c>
      <c r="AF500" s="24" t="s">
        <v>304</v>
      </c>
      <c r="AG500" s="24" t="str">
        <f>VLOOKUP(G500,'Sheet 1 (2)'!$H$4:$AG$536,26,FALSE)</f>
        <v>NO</v>
      </c>
      <c r="AH500" s="26" t="s">
        <v>301</v>
      </c>
      <c r="AI500" s="24" t="s">
        <v>304</v>
      </c>
      <c r="AJ500" s="24" t="str">
        <f>VLOOKUP(G500,'Sheet 1 (2)'!$H$4:$AH$536,27,FALSE)</f>
        <v>Enviarán código(s) CIE10</v>
      </c>
      <c r="AK500" s="24" t="str">
        <f t="shared" si="57"/>
        <v>Enviarán código(s) CIE10</v>
      </c>
      <c r="AL500" s="27">
        <v>1</v>
      </c>
      <c r="AM500" s="27">
        <f t="shared" si="48"/>
        <v>0</v>
      </c>
    </row>
    <row r="501" spans="1:39" ht="15.75" customHeight="1">
      <c r="A501" s="24" t="s">
        <v>1094</v>
      </c>
      <c r="B501" s="24" t="s">
        <v>70</v>
      </c>
      <c r="C501" s="24" t="s">
        <v>1330</v>
      </c>
      <c r="D501" s="24" t="s">
        <v>79</v>
      </c>
      <c r="E501" s="24" t="s">
        <v>1331</v>
      </c>
      <c r="F501" s="24" t="s">
        <v>80</v>
      </c>
      <c r="G501" s="24" t="s">
        <v>1397</v>
      </c>
      <c r="H501" s="24" t="s">
        <v>1398</v>
      </c>
      <c r="I501" s="24" t="s">
        <v>329</v>
      </c>
      <c r="J501" s="24" t="s">
        <v>709</v>
      </c>
      <c r="K501" s="24" t="s">
        <v>1399</v>
      </c>
      <c r="L501" s="24" t="s">
        <v>304</v>
      </c>
      <c r="M501" s="24" t="str">
        <f>VLOOKUP(G501,'Sheet 1 (2)'!$H$4:$M$536,6,FALSE)</f>
        <v>Pacientes atendidos en el año anterior de los establecimientos de salud de las categorías I3 y I4.
Pacientes atendidos en el año anterior de los hospitales del segundo nivel hacia adelante.</v>
      </c>
      <c r="N501" s="24" t="str">
        <f t="shared" si="52"/>
        <v>Pacientes atendidos en el año anterior de los establecimientos de salud de las categorías I3 y I4.
Pacientes atendidos en el año anterior de los hospitales del segundo nivel hacia adelante.</v>
      </c>
      <c r="O501" s="24"/>
      <c r="P501" s="24" t="s">
        <v>1228</v>
      </c>
      <c r="Q501" s="24" t="s">
        <v>304</v>
      </c>
      <c r="R501" s="24" t="str">
        <f>VLOOKUP(G501,'Sheet 1 (2)'!$H$4:$O$536,8,FALSE)</f>
        <v>HIS</v>
      </c>
      <c r="S501" s="24" t="str">
        <f t="shared" si="53"/>
        <v>HIS</v>
      </c>
      <c r="T501" s="24"/>
      <c r="U501" s="24" t="s">
        <v>304</v>
      </c>
      <c r="V501" s="24" t="str">
        <f>VLOOKUP(G501,'Sheet 1 (2)'!$H$4:$Q$536,10,FALSE)</f>
        <v/>
      </c>
      <c r="W501" s="24" t="str">
        <f t="shared" si="54"/>
        <v/>
      </c>
      <c r="X501" s="24"/>
      <c r="Y501" s="24" t="s">
        <v>304</v>
      </c>
      <c r="Z501" s="24" t="str">
        <f>VLOOKUP(G501,'Sheet 1 (2)'!$H$4:$S$536,12,FALSE)</f>
        <v/>
      </c>
      <c r="AA501" s="24" t="str">
        <f t="shared" si="55"/>
        <v/>
      </c>
      <c r="AB501" s="24" t="s">
        <v>304</v>
      </c>
      <c r="AC501" s="24" t="str">
        <f>VLOOKUP(G501,'Sheet 1 (2)'!$H$4:$AF$536,25,FALSE)</f>
        <v/>
      </c>
      <c r="AD501" s="24" t="s">
        <v>418</v>
      </c>
      <c r="AE501" s="24" t="str">
        <f t="shared" si="56"/>
        <v/>
      </c>
      <c r="AF501" s="24" t="s">
        <v>304</v>
      </c>
      <c r="AG501" s="24" t="str">
        <f>VLOOKUP(G501,'Sheet 1 (2)'!$H$4:$AG$536,26,FALSE)</f>
        <v>NO</v>
      </c>
      <c r="AH501" s="26" t="s">
        <v>301</v>
      </c>
      <c r="AI501" s="24" t="s">
        <v>304</v>
      </c>
      <c r="AJ501" s="24" t="str">
        <f>VLOOKUP(G501,'Sheet 1 (2)'!$H$4:$AH$536,27,FALSE)</f>
        <v>Código CIE10</v>
      </c>
      <c r="AK501" s="24" t="str">
        <f t="shared" si="57"/>
        <v>Código CIE10</v>
      </c>
      <c r="AL501" s="27">
        <v>1</v>
      </c>
      <c r="AM501" s="27">
        <f t="shared" si="48"/>
        <v>0</v>
      </c>
    </row>
    <row r="502" spans="1:39" ht="15.75" customHeight="1">
      <c r="A502" s="24" t="s">
        <v>1094</v>
      </c>
      <c r="B502" s="24" t="s">
        <v>70</v>
      </c>
      <c r="C502" s="24" t="s">
        <v>1330</v>
      </c>
      <c r="D502" s="24" t="s">
        <v>79</v>
      </c>
      <c r="E502" s="24" t="s">
        <v>1331</v>
      </c>
      <c r="F502" s="24" t="s">
        <v>80</v>
      </c>
      <c r="G502" s="24" t="s">
        <v>1403</v>
      </c>
      <c r="H502" s="24" t="s">
        <v>1404</v>
      </c>
      <c r="I502" s="24" t="s">
        <v>329</v>
      </c>
      <c r="J502" s="24" t="s">
        <v>709</v>
      </c>
      <c r="K502" s="24" t="s">
        <v>1405</v>
      </c>
      <c r="L502" s="24" t="s">
        <v>304</v>
      </c>
      <c r="M502" s="24" t="str">
        <f>VLOOKUP(G502,'Sheet 1 (2)'!$H$4:$M$536,6,FALSE)</f>
        <v>Pacientes atendidos en el año anterior de los establecimientos de salud de las categorías I3 y I4.
Pacientes atendidos en el año anterior de los hospitales del segundo nivel hacia adelante.</v>
      </c>
      <c r="N502" s="24" t="str">
        <f t="shared" si="52"/>
        <v>Pacientes atendidos en el año anterior de los establecimientos de salud de las categorías I3 y I4.
Pacientes atendidos en el año anterior de los hospitales del segundo nivel hacia adelante.</v>
      </c>
      <c r="O502" s="24"/>
      <c r="P502" s="24" t="s">
        <v>1228</v>
      </c>
      <c r="Q502" s="24" t="s">
        <v>304</v>
      </c>
      <c r="R502" s="24" t="str">
        <f>VLOOKUP(G502,'Sheet 1 (2)'!$H$4:$O$536,8,FALSE)</f>
        <v>HIS</v>
      </c>
      <c r="S502" s="24" t="str">
        <f t="shared" si="53"/>
        <v>HIS</v>
      </c>
      <c r="T502" s="24"/>
      <c r="U502" s="24" t="s">
        <v>304</v>
      </c>
      <c r="V502" s="24" t="str">
        <f>VLOOKUP(G502,'Sheet 1 (2)'!$H$4:$Q$536,10,FALSE)</f>
        <v/>
      </c>
      <c r="W502" s="24" t="str">
        <f t="shared" si="54"/>
        <v/>
      </c>
      <c r="X502" s="24"/>
      <c r="Y502" s="24" t="s">
        <v>304</v>
      </c>
      <c r="Z502" s="24" t="str">
        <f>VLOOKUP(G502,'Sheet 1 (2)'!$H$4:$S$536,12,FALSE)</f>
        <v/>
      </c>
      <c r="AA502" s="24" t="str">
        <f t="shared" si="55"/>
        <v/>
      </c>
      <c r="AB502" s="24" t="s">
        <v>304</v>
      </c>
      <c r="AC502" s="24" t="str">
        <f>VLOOKUP(G502,'Sheet 1 (2)'!$H$4:$AF$536,25,FALSE)</f>
        <v/>
      </c>
      <c r="AD502" s="24" t="s">
        <v>418</v>
      </c>
      <c r="AE502" s="24" t="str">
        <f t="shared" si="56"/>
        <v/>
      </c>
      <c r="AF502" s="24" t="s">
        <v>304</v>
      </c>
      <c r="AG502" s="24" t="str">
        <f>VLOOKUP(G502,'Sheet 1 (2)'!$H$4:$AG$536,26,FALSE)</f>
        <v>NO</v>
      </c>
      <c r="AH502" s="24" t="s">
        <v>301</v>
      </c>
      <c r="AI502" s="24" t="s">
        <v>304</v>
      </c>
      <c r="AJ502" s="24" t="str">
        <f>VLOOKUP(G502,'Sheet 1 (2)'!$H$4:$AH$536,27,FALSE)</f>
        <v>Código CIE10</v>
      </c>
      <c r="AK502" s="24" t="str">
        <f t="shared" si="57"/>
        <v>Código CIE10</v>
      </c>
      <c r="AL502" s="27">
        <v>1</v>
      </c>
      <c r="AM502" s="27">
        <f t="shared" si="48"/>
        <v>0</v>
      </c>
    </row>
    <row r="503" spans="1:39" ht="15.75" customHeight="1">
      <c r="A503" s="24" t="s">
        <v>1094</v>
      </c>
      <c r="B503" s="24" t="s">
        <v>70</v>
      </c>
      <c r="C503" s="24" t="s">
        <v>1330</v>
      </c>
      <c r="D503" s="24" t="s">
        <v>79</v>
      </c>
      <c r="E503" s="24" t="s">
        <v>1331</v>
      </c>
      <c r="F503" s="24" t="s">
        <v>80</v>
      </c>
      <c r="G503" s="24" t="s">
        <v>1409</v>
      </c>
      <c r="H503" s="24" t="s">
        <v>1410</v>
      </c>
      <c r="I503" s="24" t="s">
        <v>329</v>
      </c>
      <c r="J503" s="24" t="s">
        <v>709</v>
      </c>
      <c r="K503" s="24" t="s">
        <v>1411</v>
      </c>
      <c r="L503" s="24" t="s">
        <v>304</v>
      </c>
      <c r="M503" s="24" t="str">
        <f>VLOOKUP(G503,'Sheet 1 (2)'!$H$4:$M$536,6,FALSE)</f>
        <v>Igual al 10% de la meta del subproducto 4396201 IDENTIFICACION Y EXAMEN DE SINTOMATICOS RESPIRATORIOS EN LAS ATENCIONES A PERSONAS &gt; 15 AÑOS Y POBLACION VULNERABLE de los establecimientos de la categoría I4</v>
      </c>
      <c r="N503" s="24" t="str">
        <f t="shared" si="52"/>
        <v>Igual al 10% de la meta del subproducto 4396201 IDENTIFICACION Y EXAMEN DE SINTOMATICOS RESPIRATORIOS EN LAS ATENCIONES A PERSONAS &gt; 15 AÑOS Y POBLACION VULNERABLE de los establecimientos de la categoría I4</v>
      </c>
      <c r="O503" s="24"/>
      <c r="P503" s="24" t="s">
        <v>1413</v>
      </c>
      <c r="Q503" s="24" t="s">
        <v>304</v>
      </c>
      <c r="R503" s="24" t="str">
        <f>VLOOKUP(G503,'Sheet 1 (2)'!$H$4:$O$536,8,FALSE)</f>
        <v>HIS</v>
      </c>
      <c r="S503" s="24" t="str">
        <f t="shared" si="53"/>
        <v>HIS</v>
      </c>
      <c r="T503" s="24"/>
      <c r="U503" s="24" t="s">
        <v>304</v>
      </c>
      <c r="V503" s="24" t="str">
        <f>VLOOKUP(G503,'Sheet 1 (2)'!$H$4:$Q$536,10,FALSE)</f>
        <v/>
      </c>
      <c r="W503" s="24" t="str">
        <f t="shared" si="54"/>
        <v/>
      </c>
      <c r="X503" s="24" t="s">
        <v>1414</v>
      </c>
      <c r="Y503" s="24" t="s">
        <v>304</v>
      </c>
      <c r="Z503" s="24" t="str">
        <f>VLOOKUP(G503,'Sheet 1 (2)'!$H$4:$S$536,12,FALSE)</f>
        <v/>
      </c>
      <c r="AA503" s="24" t="str">
        <f t="shared" si="55"/>
        <v/>
      </c>
      <c r="AB503" s="24" t="s">
        <v>304</v>
      </c>
      <c r="AC503" s="24" t="str">
        <f>VLOOKUP(G503,'Sheet 1 (2)'!$H$4:$AF$536,25,FALSE)</f>
        <v/>
      </c>
      <c r="AD503" s="24" t="s">
        <v>632</v>
      </c>
      <c r="AE503" s="24" t="str">
        <f t="shared" si="56"/>
        <v/>
      </c>
      <c r="AF503" s="24" t="s">
        <v>304</v>
      </c>
      <c r="AG503" s="24" t="str">
        <f>VLOOKUP(G503,'Sheet 1 (2)'!$H$4:$AG$536,26,FALSE)</f>
        <v>SI</v>
      </c>
      <c r="AH503" s="24" t="s">
        <v>329</v>
      </c>
      <c r="AI503" s="24" t="s">
        <v>304</v>
      </c>
      <c r="AJ503" s="24" t="str">
        <f>VLOOKUP(G503,'Sheet 1 (2)'!$H$4:$AH$536,27,FALSE)</f>
        <v/>
      </c>
      <c r="AK503" s="24" t="str">
        <f t="shared" si="57"/>
        <v/>
      </c>
      <c r="AL503" s="27">
        <v>1</v>
      </c>
      <c r="AM503" s="27">
        <f t="shared" si="48"/>
        <v>1</v>
      </c>
    </row>
    <row r="504" spans="1:39" ht="15.75" customHeight="1">
      <c r="A504" s="24" t="s">
        <v>1441</v>
      </c>
      <c r="B504" s="24" t="s">
        <v>114</v>
      </c>
      <c r="C504" s="24" t="s">
        <v>1628</v>
      </c>
      <c r="D504" s="24" t="s">
        <v>126</v>
      </c>
      <c r="E504" s="24" t="s">
        <v>1629</v>
      </c>
      <c r="F504" s="24" t="s">
        <v>127</v>
      </c>
      <c r="G504" s="24" t="s">
        <v>1725</v>
      </c>
      <c r="H504" s="24" t="s">
        <v>1726</v>
      </c>
      <c r="I504" s="24" t="s">
        <v>329</v>
      </c>
      <c r="J504" s="24" t="s">
        <v>1249</v>
      </c>
      <c r="K504" s="24" t="s">
        <v>1727</v>
      </c>
      <c r="L504" s="24" t="s">
        <v>304</v>
      </c>
      <c r="M504" s="24" t="str">
        <f>VLOOKUP(G504,'Sheet 1 (2)'!$H$4:$M$536,6,FALSE)</f>
        <v/>
      </c>
      <c r="N504" s="24" t="str">
        <f t="shared" si="52"/>
        <v/>
      </c>
      <c r="O504" s="24"/>
      <c r="P504" s="24" t="s">
        <v>1728</v>
      </c>
      <c r="Q504" s="24" t="s">
        <v>304</v>
      </c>
      <c r="R504" s="24" t="str">
        <f>VLOOKUP(G504,'Sheet 1 (2)'!$H$4:$O$536,8,FALSE)</f>
        <v>HIS</v>
      </c>
      <c r="S504" s="24" t="str">
        <f t="shared" si="53"/>
        <v>HIS</v>
      </c>
      <c r="T504" s="24" t="s">
        <v>1729</v>
      </c>
      <c r="U504" s="24" t="s">
        <v>304</v>
      </c>
      <c r="V504" s="24" t="str">
        <f>VLOOKUP(G504,'Sheet 1 (2)'!$H$4:$Q$536,10,FALSE)</f>
        <v/>
      </c>
      <c r="W504" s="24" t="str">
        <f t="shared" si="54"/>
        <v/>
      </c>
      <c r="X504" s="24"/>
      <c r="Y504" s="24" t="s">
        <v>304</v>
      </c>
      <c r="Z504" s="24" t="str">
        <f>VLOOKUP(G504,'Sheet 1 (2)'!$H$4:$S$536,12,FALSE)</f>
        <v>X21, X22</v>
      </c>
      <c r="AA504" s="24" t="str">
        <f t="shared" si="55"/>
        <v>X21, X22</v>
      </c>
      <c r="AB504" s="24" t="s">
        <v>304</v>
      </c>
      <c r="AC504" s="24" t="str">
        <f>VLOOKUP(G504,'Sheet 1 (2)'!$H$4:$AF$536,25,FALSE)</f>
        <v/>
      </c>
      <c r="AD504" s="24" t="s">
        <v>797</v>
      </c>
      <c r="AE504" s="24" t="str">
        <f t="shared" si="56"/>
        <v/>
      </c>
      <c r="AF504" s="24" t="s">
        <v>304</v>
      </c>
      <c r="AG504" s="24" t="str">
        <f>VLOOKUP(G504,'Sheet 1 (2)'!$H$4:$AG$536,26,FALSE)</f>
        <v>SI</v>
      </c>
      <c r="AH504" s="24" t="s">
        <v>329</v>
      </c>
      <c r="AI504" s="24" t="s">
        <v>304</v>
      </c>
      <c r="AJ504" s="24" t="str">
        <f>VLOOKUP(G504,'Sheet 1 (2)'!$H$4:$AH$536,27,FALSE)</f>
        <v/>
      </c>
      <c r="AK504" s="24" t="str">
        <f t="shared" si="57"/>
        <v/>
      </c>
      <c r="AL504" s="27">
        <v>1</v>
      </c>
      <c r="AM504" s="27">
        <f t="shared" si="48"/>
        <v>1</v>
      </c>
    </row>
    <row r="505" spans="1:39" ht="15.75" customHeight="1">
      <c r="A505" s="24" t="s">
        <v>1441</v>
      </c>
      <c r="B505" s="24" t="s">
        <v>114</v>
      </c>
      <c r="C505" s="24" t="s">
        <v>1628</v>
      </c>
      <c r="D505" s="24" t="s">
        <v>126</v>
      </c>
      <c r="E505" s="24" t="s">
        <v>1629</v>
      </c>
      <c r="F505" s="24" t="s">
        <v>127</v>
      </c>
      <c r="G505" s="24" t="s">
        <v>1730</v>
      </c>
      <c r="H505" s="24" t="s">
        <v>1731</v>
      </c>
      <c r="I505" s="24" t="s">
        <v>329</v>
      </c>
      <c r="J505" s="24" t="s">
        <v>1249</v>
      </c>
      <c r="K505" s="24" t="s">
        <v>1732</v>
      </c>
      <c r="L505" s="24" t="s">
        <v>304</v>
      </c>
      <c r="M505" s="24" t="str">
        <f>VLOOKUP(G505,'Sheet 1 (2)'!$H$4:$M$536,6,FALSE)</f>
        <v/>
      </c>
      <c r="N505" s="24" t="str">
        <f t="shared" si="52"/>
        <v/>
      </c>
      <c r="O505" s="24"/>
      <c r="P505" s="24" t="s">
        <v>1728</v>
      </c>
      <c r="Q505" s="24" t="s">
        <v>304</v>
      </c>
      <c r="R505" s="24" t="str">
        <f>VLOOKUP(G505,'Sheet 1 (2)'!$H$4:$O$536,8,FALSE)</f>
        <v>HIS</v>
      </c>
      <c r="S505" s="24" t="str">
        <f t="shared" si="53"/>
        <v>HIS</v>
      </c>
      <c r="T505" s="24" t="s">
        <v>1733</v>
      </c>
      <c r="U505" s="24" t="s">
        <v>304</v>
      </c>
      <c r="V505" s="24" t="str">
        <f>VLOOKUP(G505,'Sheet 1 (2)'!$H$4:$Q$536,10,FALSE)</f>
        <v/>
      </c>
      <c r="W505" s="24" t="str">
        <f t="shared" si="54"/>
        <v/>
      </c>
      <c r="X505" s="24"/>
      <c r="Y505" s="24" t="s">
        <v>304</v>
      </c>
      <c r="Z505" s="24" t="str">
        <f>VLOOKUP(G505,'Sheet 1 (2)'!$H$4:$S$536,12,FALSE)</f>
        <v xml:space="preserve">X20.92,X20.93 </v>
      </c>
      <c r="AA505" s="24" t="str">
        <f t="shared" si="55"/>
        <v xml:space="preserve">X20.92,X20.93 </v>
      </c>
      <c r="AB505" s="24" t="s">
        <v>304</v>
      </c>
      <c r="AC505" s="24" t="str">
        <f>VLOOKUP(G505,'Sheet 1 (2)'!$H$4:$AF$536,25,FALSE)</f>
        <v/>
      </c>
      <c r="AD505" s="24" t="s">
        <v>797</v>
      </c>
      <c r="AE505" s="24" t="str">
        <f t="shared" si="56"/>
        <v/>
      </c>
      <c r="AF505" s="24" t="s">
        <v>304</v>
      </c>
      <c r="AG505" s="24" t="str">
        <f>VLOOKUP(G505,'Sheet 1 (2)'!$H$4:$AG$536,26,FALSE)</f>
        <v>SI</v>
      </c>
      <c r="AH505" s="24" t="s">
        <v>329</v>
      </c>
      <c r="AI505" s="24" t="s">
        <v>304</v>
      </c>
      <c r="AJ505" s="24" t="str">
        <f>VLOOKUP(G505,'Sheet 1 (2)'!$H$4:$AH$536,27,FALSE)</f>
        <v/>
      </c>
      <c r="AK505" s="24" t="str">
        <f t="shared" si="57"/>
        <v/>
      </c>
      <c r="AL505" s="27">
        <v>1</v>
      </c>
      <c r="AM505" s="27">
        <f t="shared" si="48"/>
        <v>1</v>
      </c>
    </row>
    <row r="506" spans="1:39" ht="15.75" customHeight="1">
      <c r="A506" s="24" t="s">
        <v>1441</v>
      </c>
      <c r="B506" s="24" t="s">
        <v>114</v>
      </c>
      <c r="C506" s="24" t="s">
        <v>1628</v>
      </c>
      <c r="D506" s="24" t="s">
        <v>126</v>
      </c>
      <c r="E506" s="24" t="s">
        <v>1629</v>
      </c>
      <c r="F506" s="24" t="s">
        <v>127</v>
      </c>
      <c r="G506" s="24" t="s">
        <v>1734</v>
      </c>
      <c r="H506" s="24" t="s">
        <v>1735</v>
      </c>
      <c r="I506" s="24" t="s">
        <v>329</v>
      </c>
      <c r="J506" s="24" t="s">
        <v>1249</v>
      </c>
      <c r="K506" s="24" t="s">
        <v>1736</v>
      </c>
      <c r="L506" s="24" t="s">
        <v>304</v>
      </c>
      <c r="M506" s="24" t="str">
        <f>VLOOKUP(G506,'Sheet 1 (2)'!$H$4:$M$536,6,FALSE)</f>
        <v/>
      </c>
      <c r="N506" s="24" t="str">
        <f t="shared" si="52"/>
        <v/>
      </c>
      <c r="O506" s="24"/>
      <c r="P506" s="24" t="s">
        <v>1728</v>
      </c>
      <c r="Q506" s="24" t="s">
        <v>304</v>
      </c>
      <c r="R506" s="24" t="str">
        <f>VLOOKUP(G506,'Sheet 1 (2)'!$H$4:$O$536,8,FALSE)</f>
        <v>HIS</v>
      </c>
      <c r="S506" s="24" t="str">
        <f t="shared" si="53"/>
        <v>HIS</v>
      </c>
      <c r="T506" s="24" t="s">
        <v>1737</v>
      </c>
      <c r="U506" s="24" t="s">
        <v>304</v>
      </c>
      <c r="V506" s="24" t="str">
        <f>VLOOKUP(G506,'Sheet 1 (2)'!$H$4:$Q$536,10,FALSE)</f>
        <v/>
      </c>
      <c r="W506" s="24" t="str">
        <f t="shared" si="54"/>
        <v/>
      </c>
      <c r="X506" s="24"/>
      <c r="Y506" s="24" t="s">
        <v>304</v>
      </c>
      <c r="Z506" s="24" t="str">
        <f>VLOOKUP(G506,'Sheet 1 (2)'!$H$4:$S$536,12,FALSE)</f>
        <v>X23,X24, X25,X26, X29</v>
      </c>
      <c r="AA506" s="24" t="str">
        <f t="shared" si="55"/>
        <v>X23,X24, X25,X26, X29</v>
      </c>
      <c r="AB506" s="24" t="s">
        <v>304</v>
      </c>
      <c r="AC506" s="24" t="str">
        <f>VLOOKUP(G506,'Sheet 1 (2)'!$H$4:$AF$536,25,FALSE)</f>
        <v/>
      </c>
      <c r="AD506" s="24" t="s">
        <v>364</v>
      </c>
      <c r="AE506" s="24" t="str">
        <f t="shared" si="56"/>
        <v/>
      </c>
      <c r="AF506" s="24" t="s">
        <v>304</v>
      </c>
      <c r="AG506" s="24" t="str">
        <f>VLOOKUP(G506,'Sheet 1 (2)'!$H$4:$AG$536,26,FALSE)</f>
        <v>SI</v>
      </c>
      <c r="AH506" s="24" t="s">
        <v>329</v>
      </c>
      <c r="AI506" s="24" t="s">
        <v>304</v>
      </c>
      <c r="AJ506" s="24" t="str">
        <f>VLOOKUP(G506,'Sheet 1 (2)'!$H$4:$AH$536,27,FALSE)</f>
        <v/>
      </c>
      <c r="AK506" s="24" t="str">
        <f t="shared" si="57"/>
        <v/>
      </c>
      <c r="AL506" s="27">
        <v>1</v>
      </c>
      <c r="AM506" s="27">
        <f t="shared" si="48"/>
        <v>1</v>
      </c>
    </row>
    <row r="507" spans="1:39" ht="15.75" customHeight="1">
      <c r="A507" s="24" t="s">
        <v>2390</v>
      </c>
      <c r="B507" s="24" t="s">
        <v>165</v>
      </c>
      <c r="C507" s="24" t="s">
        <v>2680</v>
      </c>
      <c r="D507" s="24" t="s">
        <v>202</v>
      </c>
      <c r="E507" s="24" t="s">
        <v>2681</v>
      </c>
      <c r="F507" s="24" t="s">
        <v>203</v>
      </c>
      <c r="G507" s="24" t="s">
        <v>2682</v>
      </c>
      <c r="H507" s="24" t="s">
        <v>2683</v>
      </c>
      <c r="I507" s="24" t="s">
        <v>329</v>
      </c>
      <c r="J507" s="24" t="s">
        <v>360</v>
      </c>
      <c r="K507" s="24" t="s">
        <v>2684</v>
      </c>
      <c r="L507" s="24" t="s">
        <v>304</v>
      </c>
      <c r="M507" s="24" t="str">
        <f>VLOOKUP(G507,'Sheet 1 (2)'!$H$4:$M$536,6,FALSE)</f>
        <v>Proxy. El número de niñas del padrón nominal</v>
      </c>
      <c r="N507" s="24" t="str">
        <f t="shared" si="52"/>
        <v>Proxy. El número de niñas del padrón nominal</v>
      </c>
      <c r="O507" s="24"/>
      <c r="P507" s="24" t="s">
        <v>2686</v>
      </c>
      <c r="Q507" s="24" t="s">
        <v>304</v>
      </c>
      <c r="R507" s="24" t="str">
        <f>VLOOKUP(G507,'Sheet 1 (2)'!$H$4:$O$536,8,FALSE)</f>
        <v>Padrón nominal</v>
      </c>
      <c r="S507" s="24" t="str">
        <f t="shared" si="53"/>
        <v>Padrón nominal</v>
      </c>
      <c r="T507" s="24" t="s">
        <v>2687</v>
      </c>
      <c r="U507" s="24" t="s">
        <v>304</v>
      </c>
      <c r="V507" s="24" t="str">
        <f>VLOOKUP(G507,'Sheet 1 (2)'!$H$4:$Q$536,10,FALSE)</f>
        <v/>
      </c>
      <c r="W507" s="24" t="str">
        <f t="shared" si="54"/>
        <v/>
      </c>
      <c r="X507" s="24"/>
      <c r="Y507" s="24" t="s">
        <v>304</v>
      </c>
      <c r="Z507" s="24" t="str">
        <f>VLOOKUP(G507,'Sheet 1 (2)'!$H$4:$S$536,12,FALSE)</f>
        <v/>
      </c>
      <c r="AA507" s="24" t="str">
        <f t="shared" si="55"/>
        <v/>
      </c>
      <c r="AB507" s="24" t="s">
        <v>304</v>
      </c>
      <c r="AC507" s="24" t="str">
        <f>VLOOKUP(G507,'Sheet 1 (2)'!$H$4:$AF$536,25,FALSE)</f>
        <v/>
      </c>
      <c r="AD507" s="24" t="s">
        <v>334</v>
      </c>
      <c r="AE507" s="24" t="str">
        <f t="shared" si="56"/>
        <v/>
      </c>
      <c r="AF507" s="24" t="s">
        <v>304</v>
      </c>
      <c r="AG507" s="24" t="str">
        <f>VLOOKUP(G507,'Sheet 1 (2)'!$H$4:$AG$536,26,FALSE)</f>
        <v>SI</v>
      </c>
      <c r="AH507" s="24" t="s">
        <v>329</v>
      </c>
      <c r="AI507" s="24" t="s">
        <v>304</v>
      </c>
      <c r="AJ507" s="24" t="str">
        <f>VLOOKUP(G507,'Sheet 1 (2)'!$H$4:$AH$536,27,FALSE)</f>
        <v/>
      </c>
      <c r="AK507" s="24" t="str">
        <f t="shared" si="57"/>
        <v/>
      </c>
      <c r="AL507" s="27">
        <v>1</v>
      </c>
      <c r="AM507" s="27">
        <f t="shared" si="48"/>
        <v>1</v>
      </c>
    </row>
    <row r="508" spans="1:39" ht="15.75" customHeight="1">
      <c r="A508" s="24" t="s">
        <v>1094</v>
      </c>
      <c r="B508" s="24" t="s">
        <v>70</v>
      </c>
      <c r="C508" s="24" t="s">
        <v>1222</v>
      </c>
      <c r="D508" s="24" t="s">
        <v>73</v>
      </c>
      <c r="E508" s="24" t="s">
        <v>1223</v>
      </c>
      <c r="F508" s="24" t="s">
        <v>74</v>
      </c>
      <c r="G508" s="24" t="s">
        <v>1416</v>
      </c>
      <c r="H508" s="24" t="s">
        <v>1417</v>
      </c>
      <c r="I508" s="24" t="s">
        <v>329</v>
      </c>
      <c r="J508" s="24" t="s">
        <v>1249</v>
      </c>
      <c r="K508" s="24" t="s">
        <v>1418</v>
      </c>
      <c r="L508" s="24" t="s">
        <v>304</v>
      </c>
      <c r="M508" s="24" t="str">
        <f>VLOOKUP(G508,'Sheet 1 (2)'!$H$4:$M$536,6,FALSE)</f>
        <v>5% de la meta del subproducto 4396301 ATENCIÓN DE CONTACTOS</v>
      </c>
      <c r="N508" s="24" t="str">
        <f t="shared" si="52"/>
        <v>5% de la meta del subproducto 4396301 ATENCIÓN DE CONTACTOS</v>
      </c>
      <c r="O508" s="24"/>
      <c r="P508" s="24" t="s">
        <v>1420</v>
      </c>
      <c r="Q508" s="24" t="s">
        <v>304</v>
      </c>
      <c r="R508" s="24" t="str">
        <f>VLOOKUP(G508,'Sheet 1 (2)'!$H$4:$O$536,8,FALSE)</f>
        <v>SIG TB</v>
      </c>
      <c r="S508" s="24" t="str">
        <f t="shared" si="53"/>
        <v>SIG TB</v>
      </c>
      <c r="T508" s="24"/>
      <c r="U508" s="24" t="s">
        <v>304</v>
      </c>
      <c r="V508" s="24" t="str">
        <f>VLOOKUP(G508,'Sheet 1 (2)'!$H$4:$Q$536,10,FALSE)</f>
        <v/>
      </c>
      <c r="W508" s="24" t="str">
        <f t="shared" si="54"/>
        <v/>
      </c>
      <c r="X508" s="24" t="s">
        <v>1421</v>
      </c>
      <c r="Y508" s="24" t="s">
        <v>304</v>
      </c>
      <c r="Z508" s="24" t="str">
        <f>VLOOKUP(G508,'Sheet 1 (2)'!$H$4:$S$536,12,FALSE)</f>
        <v/>
      </c>
      <c r="AA508" s="24" t="str">
        <f t="shared" si="55"/>
        <v/>
      </c>
      <c r="AB508" s="24" t="s">
        <v>304</v>
      </c>
      <c r="AC508" s="24" t="str">
        <f>VLOOKUP(G508,'Sheet 1 (2)'!$H$4:$AF$536,25,FALSE)</f>
        <v/>
      </c>
      <c r="AD508" s="24" t="s">
        <v>588</v>
      </c>
      <c r="AE508" s="24" t="str">
        <f t="shared" si="56"/>
        <v/>
      </c>
      <c r="AF508" s="24" t="s">
        <v>304</v>
      </c>
      <c r="AG508" s="24" t="str">
        <f>VLOOKUP(G508,'Sheet 1 (2)'!$H$4:$AG$536,26,FALSE)</f>
        <v>SI</v>
      </c>
      <c r="AH508" s="24" t="s">
        <v>329</v>
      </c>
      <c r="AI508" s="24" t="s">
        <v>304</v>
      </c>
      <c r="AJ508" s="24" t="str">
        <f>VLOOKUP(G508,'Sheet 1 (2)'!$H$4:$AH$536,27,FALSE)</f>
        <v/>
      </c>
      <c r="AK508" s="24" t="str">
        <f t="shared" si="57"/>
        <v/>
      </c>
      <c r="AL508" s="27">
        <v>1</v>
      </c>
      <c r="AM508" s="27">
        <f t="shared" si="48"/>
        <v>1</v>
      </c>
    </row>
    <row r="509" spans="1:39" ht="15.75" customHeight="1">
      <c r="A509" s="24" t="s">
        <v>1094</v>
      </c>
      <c r="B509" s="24" t="s">
        <v>70</v>
      </c>
      <c r="C509" s="24" t="s">
        <v>1423</v>
      </c>
      <c r="D509" s="24" t="s">
        <v>110</v>
      </c>
      <c r="E509" s="24" t="s">
        <v>1424</v>
      </c>
      <c r="F509" s="24" t="s">
        <v>111</v>
      </c>
      <c r="G509" s="24" t="s">
        <v>1425</v>
      </c>
      <c r="H509" s="24" t="s">
        <v>1426</v>
      </c>
      <c r="I509" s="24" t="s">
        <v>329</v>
      </c>
      <c r="J509" s="24" t="s">
        <v>1249</v>
      </c>
      <c r="K509" s="24" t="s">
        <v>1427</v>
      </c>
      <c r="L509" s="24" t="s">
        <v>304</v>
      </c>
      <c r="M509" s="24" t="str">
        <f>VLOOKUP(G509,'Sheet 1 (2)'!$H$4:$M$536,6,FALSE)</f>
        <v/>
      </c>
      <c r="N509" s="24" t="str">
        <f t="shared" si="52"/>
        <v/>
      </c>
      <c r="O509" s="24"/>
      <c r="P509" s="24"/>
      <c r="Q509" s="24" t="s">
        <v>304</v>
      </c>
      <c r="R509" s="24" t="str">
        <f>VLOOKUP(G509,'Sheet 1 (2)'!$H$4:$O$536,8,FALSE)</f>
        <v>SIGTB</v>
      </c>
      <c r="S509" s="24" t="str">
        <f t="shared" si="53"/>
        <v>SIGTB</v>
      </c>
      <c r="T509" s="24"/>
      <c r="U509" s="24" t="s">
        <v>304</v>
      </c>
      <c r="V509" s="24" t="str">
        <f>VLOOKUP(G509,'Sheet 1 (2)'!$H$4:$Q$536,10,FALSE)</f>
        <v/>
      </c>
      <c r="W509" s="24" t="str">
        <f t="shared" si="54"/>
        <v/>
      </c>
      <c r="X509" s="24"/>
      <c r="Y509" s="24" t="s">
        <v>304</v>
      </c>
      <c r="Z509" s="24" t="str">
        <f>VLOOKUP(G509,'Sheet 1 (2)'!$H$4:$S$536,12,FALSE)</f>
        <v/>
      </c>
      <c r="AA509" s="24" t="str">
        <f t="shared" si="55"/>
        <v/>
      </c>
      <c r="AB509" s="24" t="s">
        <v>304</v>
      </c>
      <c r="AC509" s="24" t="str">
        <f>VLOOKUP(G509,'Sheet 1 (2)'!$H$4:$AF$536,25,FALSE)</f>
        <v/>
      </c>
      <c r="AD509" s="24" t="s">
        <v>1429</v>
      </c>
      <c r="AE509" s="24" t="str">
        <f t="shared" si="56"/>
        <v/>
      </c>
      <c r="AF509" s="24" t="s">
        <v>304</v>
      </c>
      <c r="AG509" s="24" t="str">
        <f>VLOOKUP(G509,'Sheet 1 (2)'!$H$4:$AG$536,26,FALSE)</f>
        <v>SI</v>
      </c>
      <c r="AH509" s="24" t="s">
        <v>329</v>
      </c>
      <c r="AI509" s="24" t="s">
        <v>304</v>
      </c>
      <c r="AJ509" s="24" t="str">
        <f>VLOOKUP(G509,'Sheet 1 (2)'!$H$4:$AH$536,27,FALSE)</f>
        <v/>
      </c>
      <c r="AK509" s="24" t="str">
        <f t="shared" si="57"/>
        <v/>
      </c>
      <c r="AL509" s="27">
        <v>1</v>
      </c>
      <c r="AM509" s="27">
        <f t="shared" si="48"/>
        <v>1</v>
      </c>
    </row>
    <row r="510" spans="1:39" ht="15.75" customHeight="1">
      <c r="A510" s="24" t="s">
        <v>1094</v>
      </c>
      <c r="B510" s="24" t="s">
        <v>70</v>
      </c>
      <c r="C510" s="24" t="s">
        <v>1423</v>
      </c>
      <c r="D510" s="24" t="s">
        <v>110</v>
      </c>
      <c r="E510" s="24" t="s">
        <v>1424</v>
      </c>
      <c r="F510" s="24" t="s">
        <v>111</v>
      </c>
      <c r="G510" s="24" t="s">
        <v>1431</v>
      </c>
      <c r="H510" s="24" t="s">
        <v>1432</v>
      </c>
      <c r="I510" s="24" t="s">
        <v>329</v>
      </c>
      <c r="J510" s="24" t="s">
        <v>1249</v>
      </c>
      <c r="K510" s="24" t="s">
        <v>1427</v>
      </c>
      <c r="L510" s="24" t="s">
        <v>304</v>
      </c>
      <c r="M510" s="24" t="str">
        <f>VLOOKUP(G510,'Sheet 1 (2)'!$H$4:$M$536,6,FALSE)</f>
        <v/>
      </c>
      <c r="N510" s="24" t="str">
        <f t="shared" si="52"/>
        <v/>
      </c>
      <c r="O510" s="24"/>
      <c r="P510" s="24"/>
      <c r="Q510" s="24" t="s">
        <v>304</v>
      </c>
      <c r="R510" s="24" t="str">
        <f>VLOOKUP(G510,'Sheet 1 (2)'!$H$4:$O$536,8,FALSE)</f>
        <v>SIGTB</v>
      </c>
      <c r="S510" s="24" t="str">
        <f t="shared" si="53"/>
        <v>SIGTB</v>
      </c>
      <c r="T510" s="24"/>
      <c r="U510" s="24" t="s">
        <v>304</v>
      </c>
      <c r="V510" s="24" t="str">
        <f>VLOOKUP(G510,'Sheet 1 (2)'!$H$4:$Q$536,10,FALSE)</f>
        <v/>
      </c>
      <c r="W510" s="24" t="str">
        <f t="shared" si="54"/>
        <v/>
      </c>
      <c r="X510" s="24"/>
      <c r="Y510" s="24" t="s">
        <v>304</v>
      </c>
      <c r="Z510" s="24" t="str">
        <f>VLOOKUP(G510,'Sheet 1 (2)'!$H$4:$S$536,12,FALSE)</f>
        <v/>
      </c>
      <c r="AA510" s="24" t="str">
        <f t="shared" si="55"/>
        <v/>
      </c>
      <c r="AB510" s="24" t="s">
        <v>304</v>
      </c>
      <c r="AC510" s="24" t="str">
        <f>VLOOKUP(G510,'Sheet 1 (2)'!$H$4:$AF$536,25,FALSE)</f>
        <v/>
      </c>
      <c r="AD510" s="24" t="s">
        <v>897</v>
      </c>
      <c r="AE510" s="24" t="str">
        <f t="shared" si="56"/>
        <v/>
      </c>
      <c r="AF510" s="24" t="s">
        <v>304</v>
      </c>
      <c r="AG510" s="24" t="str">
        <f>VLOOKUP(G510,'Sheet 1 (2)'!$H$4:$AG$536,26,FALSE)</f>
        <v>SI</v>
      </c>
      <c r="AH510" s="24" t="s">
        <v>329</v>
      </c>
      <c r="AI510" s="24" t="s">
        <v>304</v>
      </c>
      <c r="AJ510" s="24" t="str">
        <f>VLOOKUP(G510,'Sheet 1 (2)'!$H$4:$AH$536,27,FALSE)</f>
        <v/>
      </c>
      <c r="AK510" s="24" t="str">
        <f t="shared" si="57"/>
        <v/>
      </c>
      <c r="AL510" s="27">
        <v>1</v>
      </c>
      <c r="AM510" s="27">
        <f t="shared" si="48"/>
        <v>1</v>
      </c>
    </row>
    <row r="511" spans="1:39" ht="15.75" customHeight="1">
      <c r="A511" s="38"/>
      <c r="B511" s="39" t="s">
        <v>2934</v>
      </c>
      <c r="C511" s="38"/>
      <c r="D511" s="39" t="s">
        <v>2936</v>
      </c>
      <c r="E511" s="38"/>
      <c r="F511" s="39" t="s">
        <v>2937</v>
      </c>
      <c r="G511" s="38"/>
      <c r="H511" s="39" t="s">
        <v>2939</v>
      </c>
      <c r="I511" s="38"/>
      <c r="J511" s="39" t="s">
        <v>464</v>
      </c>
      <c r="K511" s="39" t="s">
        <v>2940</v>
      </c>
      <c r="L511" s="38"/>
      <c r="M511" s="38"/>
      <c r="N511" s="38"/>
      <c r="O511" s="38"/>
      <c r="P511" s="39" t="s">
        <v>498</v>
      </c>
      <c r="Q511" s="38"/>
      <c r="R511" s="38"/>
      <c r="S511" s="38"/>
      <c r="T511" s="39" t="s">
        <v>301</v>
      </c>
      <c r="U511" s="38"/>
      <c r="V511" s="38"/>
      <c r="W511" s="38"/>
      <c r="X511" s="40" t="s">
        <v>2941</v>
      </c>
      <c r="Y511" s="38"/>
      <c r="Z511" s="38"/>
      <c r="AA511" s="38"/>
      <c r="AB511" s="38"/>
      <c r="AC511" s="38"/>
      <c r="AD511" s="38"/>
      <c r="AE511" s="38"/>
      <c r="AF511" s="38"/>
      <c r="AG511" s="38"/>
      <c r="AH511" s="38"/>
      <c r="AI511" s="38"/>
      <c r="AJ511" s="38"/>
      <c r="AK511" s="38"/>
      <c r="AL511" s="18"/>
      <c r="AM511" s="18"/>
    </row>
    <row r="512" spans="1:39" ht="15.75" customHeight="1">
      <c r="A512" s="38"/>
      <c r="B512" s="39" t="s">
        <v>2934</v>
      </c>
      <c r="C512" s="38"/>
      <c r="D512" s="39" t="s">
        <v>2936</v>
      </c>
      <c r="E512" s="38"/>
      <c r="F512" s="39" t="s">
        <v>2937</v>
      </c>
      <c r="G512" s="38"/>
      <c r="H512" s="39" t="s">
        <v>2944</v>
      </c>
      <c r="I512" s="38"/>
      <c r="J512" s="39" t="s">
        <v>464</v>
      </c>
      <c r="K512" s="39" t="s">
        <v>2945</v>
      </c>
      <c r="L512" s="38"/>
      <c r="M512" s="38"/>
      <c r="N512" s="38"/>
      <c r="O512" s="38"/>
      <c r="P512" s="39" t="s">
        <v>498</v>
      </c>
      <c r="Q512" s="38"/>
      <c r="R512" s="38"/>
      <c r="S512" s="38"/>
      <c r="T512" s="39" t="s">
        <v>2946</v>
      </c>
      <c r="U512" s="38"/>
      <c r="V512" s="38"/>
      <c r="W512" s="38"/>
      <c r="X512" s="39" t="s">
        <v>2947</v>
      </c>
      <c r="Y512" s="38"/>
      <c r="Z512" s="38"/>
      <c r="AA512" s="38"/>
      <c r="AB512" s="38"/>
      <c r="AC512" s="38"/>
      <c r="AD512" s="38"/>
      <c r="AE512" s="38"/>
      <c r="AF512" s="38"/>
      <c r="AG512" s="38"/>
      <c r="AH512" s="38"/>
      <c r="AI512" s="38"/>
      <c r="AJ512" s="38"/>
      <c r="AK512" s="38"/>
      <c r="AL512" s="18"/>
      <c r="AM512" s="18"/>
    </row>
    <row r="513" spans="1:39" ht="15.75" customHeight="1">
      <c r="A513" s="38"/>
      <c r="B513" s="39" t="s">
        <v>2934</v>
      </c>
      <c r="C513" s="38"/>
      <c r="D513" s="39" t="s">
        <v>2936</v>
      </c>
      <c r="E513" s="38"/>
      <c r="F513" s="39" t="s">
        <v>2937</v>
      </c>
      <c r="G513" s="38"/>
      <c r="H513" s="39" t="s">
        <v>2950</v>
      </c>
      <c r="I513" s="38"/>
      <c r="J513" s="39" t="s">
        <v>464</v>
      </c>
      <c r="K513" s="39" t="s">
        <v>2951</v>
      </c>
      <c r="L513" s="38"/>
      <c r="M513" s="38"/>
      <c r="N513" s="38"/>
      <c r="O513" s="38"/>
      <c r="P513" s="39" t="s">
        <v>498</v>
      </c>
      <c r="Q513" s="38"/>
      <c r="R513" s="38"/>
      <c r="S513" s="38"/>
      <c r="T513" s="39" t="s">
        <v>2952</v>
      </c>
      <c r="U513" s="38"/>
      <c r="V513" s="38"/>
      <c r="W513" s="38"/>
      <c r="X513" s="39" t="s">
        <v>2953</v>
      </c>
      <c r="Y513" s="38"/>
      <c r="Z513" s="38"/>
      <c r="AA513" s="38"/>
      <c r="AB513" s="38"/>
      <c r="AC513" s="38"/>
      <c r="AD513" s="38"/>
      <c r="AE513" s="38"/>
      <c r="AF513" s="38"/>
      <c r="AG513" s="38"/>
      <c r="AH513" s="38"/>
      <c r="AI513" s="38"/>
      <c r="AJ513" s="38"/>
      <c r="AK513" s="38"/>
      <c r="AL513" s="18"/>
      <c r="AM513" s="18"/>
    </row>
    <row r="514" spans="1:39" ht="15.75" customHeight="1">
      <c r="A514" s="38"/>
      <c r="B514" s="39" t="s">
        <v>2934</v>
      </c>
      <c r="C514" s="38"/>
      <c r="D514" s="39" t="s">
        <v>2936</v>
      </c>
      <c r="E514" s="38"/>
      <c r="F514" s="39" t="s">
        <v>2955</v>
      </c>
      <c r="G514" s="38"/>
      <c r="H514" s="39" t="s">
        <v>2957</v>
      </c>
      <c r="I514" s="38"/>
      <c r="J514" s="39" t="s">
        <v>464</v>
      </c>
      <c r="K514" s="39" t="s">
        <v>2958</v>
      </c>
      <c r="L514" s="38"/>
      <c r="M514" s="38"/>
      <c r="N514" s="38"/>
      <c r="O514" s="38"/>
      <c r="P514" s="39" t="s">
        <v>498</v>
      </c>
      <c r="Q514" s="38"/>
      <c r="R514" s="38"/>
      <c r="S514" s="38"/>
      <c r="T514" s="39" t="s">
        <v>2959</v>
      </c>
      <c r="U514" s="38"/>
      <c r="V514" s="38"/>
      <c r="W514" s="38"/>
      <c r="X514" s="39" t="s">
        <v>2960</v>
      </c>
      <c r="Y514" s="38"/>
      <c r="Z514" s="38"/>
      <c r="AA514" s="38"/>
      <c r="AB514" s="38"/>
      <c r="AC514" s="38"/>
      <c r="AD514" s="38"/>
      <c r="AE514" s="38"/>
      <c r="AF514" s="38"/>
      <c r="AG514" s="38"/>
      <c r="AH514" s="38"/>
      <c r="AI514" s="38"/>
      <c r="AJ514" s="38"/>
      <c r="AK514" s="38"/>
      <c r="AL514" s="18"/>
      <c r="AM514" s="18"/>
    </row>
    <row r="515" spans="1:39" ht="15.75" customHeight="1">
      <c r="A515" s="38"/>
      <c r="B515" s="39" t="s">
        <v>2934</v>
      </c>
      <c r="C515" s="38"/>
      <c r="D515" s="39" t="s">
        <v>2936</v>
      </c>
      <c r="E515" s="38"/>
      <c r="F515" s="39" t="s">
        <v>2961</v>
      </c>
      <c r="G515" s="38"/>
      <c r="H515" s="39" t="s">
        <v>2963</v>
      </c>
      <c r="I515" s="38"/>
      <c r="J515" s="39" t="s">
        <v>464</v>
      </c>
      <c r="K515" s="39" t="s">
        <v>2964</v>
      </c>
      <c r="L515" s="38"/>
      <c r="M515" s="38"/>
      <c r="N515" s="38"/>
      <c r="O515" s="38"/>
      <c r="P515" s="39" t="s">
        <v>498</v>
      </c>
      <c r="Q515" s="38"/>
      <c r="R515" s="38"/>
      <c r="S515" s="38"/>
      <c r="T515" s="39"/>
      <c r="U515" s="38"/>
      <c r="V515" s="38"/>
      <c r="W515" s="38"/>
      <c r="X515" s="39" t="s">
        <v>2965</v>
      </c>
      <c r="Y515" s="38"/>
      <c r="Z515" s="38"/>
      <c r="AA515" s="38"/>
      <c r="AB515" s="38"/>
      <c r="AC515" s="38"/>
      <c r="AD515" s="38"/>
      <c r="AE515" s="38"/>
      <c r="AF515" s="38"/>
      <c r="AG515" s="38"/>
      <c r="AH515" s="38"/>
      <c r="AI515" s="38"/>
      <c r="AJ515" s="38"/>
      <c r="AK515" s="38"/>
      <c r="AL515" s="18"/>
      <c r="AM515" s="18"/>
    </row>
    <row r="516" spans="1:39" ht="15.75" customHeight="1">
      <c r="A516" s="38"/>
      <c r="B516" s="39" t="s">
        <v>2934</v>
      </c>
      <c r="C516" s="38"/>
      <c r="D516" s="39" t="s">
        <v>2936</v>
      </c>
      <c r="E516" s="38"/>
      <c r="F516" s="39" t="s">
        <v>2961</v>
      </c>
      <c r="G516" s="38"/>
      <c r="H516" s="39" t="s">
        <v>2967</v>
      </c>
      <c r="I516" s="38"/>
      <c r="J516" s="39" t="s">
        <v>464</v>
      </c>
      <c r="K516" s="39" t="s">
        <v>2968</v>
      </c>
      <c r="L516" s="38"/>
      <c r="M516" s="38"/>
      <c r="N516" s="38"/>
      <c r="O516" s="38"/>
      <c r="P516" s="39" t="s">
        <v>498</v>
      </c>
      <c r="Q516" s="38"/>
      <c r="R516" s="38"/>
      <c r="S516" s="38"/>
      <c r="T516" s="39"/>
      <c r="U516" s="38"/>
      <c r="V516" s="38"/>
      <c r="W516" s="38"/>
      <c r="X516" s="39" t="s">
        <v>2969</v>
      </c>
      <c r="Y516" s="38"/>
      <c r="Z516" s="38"/>
      <c r="AA516" s="38"/>
      <c r="AB516" s="38"/>
      <c r="AC516" s="38"/>
      <c r="AD516" s="38"/>
      <c r="AE516" s="38"/>
      <c r="AF516" s="38"/>
      <c r="AG516" s="38"/>
      <c r="AH516" s="38"/>
      <c r="AI516" s="38"/>
      <c r="AJ516" s="38"/>
      <c r="AK516" s="38"/>
      <c r="AL516" s="18"/>
      <c r="AM516" s="18"/>
    </row>
    <row r="517" spans="1:39" ht="15.75" customHeight="1">
      <c r="A517" s="38"/>
      <c r="B517" s="39" t="s">
        <v>2934</v>
      </c>
      <c r="C517" s="38"/>
      <c r="D517" s="39" t="s">
        <v>2971</v>
      </c>
      <c r="E517" s="38"/>
      <c r="F517" s="39" t="s">
        <v>2973</v>
      </c>
      <c r="G517" s="38"/>
      <c r="H517" s="39" t="s">
        <v>2974</v>
      </c>
      <c r="I517" s="38"/>
      <c r="J517" s="39" t="s">
        <v>1249</v>
      </c>
      <c r="K517" s="39" t="s">
        <v>2975</v>
      </c>
      <c r="L517" s="38"/>
      <c r="M517" s="38"/>
      <c r="N517" s="38"/>
      <c r="O517" s="38"/>
      <c r="P517" s="39" t="s">
        <v>498</v>
      </c>
      <c r="Q517" s="38"/>
      <c r="R517" s="38"/>
      <c r="S517" s="38"/>
      <c r="T517" s="39" t="s">
        <v>301</v>
      </c>
      <c r="U517" s="38"/>
      <c r="V517" s="38"/>
      <c r="W517" s="38"/>
      <c r="X517" s="39" t="s">
        <v>2976</v>
      </c>
      <c r="Y517" s="38"/>
      <c r="Z517" s="38"/>
      <c r="AA517" s="38"/>
      <c r="AB517" s="38"/>
      <c r="AC517" s="38"/>
      <c r="AD517" s="38"/>
      <c r="AE517" s="38"/>
      <c r="AF517" s="38"/>
      <c r="AG517" s="38"/>
      <c r="AH517" s="38"/>
      <c r="AI517" s="38"/>
      <c r="AJ517" s="38"/>
      <c r="AK517" s="38"/>
      <c r="AL517" s="18"/>
      <c r="AM517" s="18"/>
    </row>
    <row r="518" spans="1:39" ht="15.75" customHeight="1">
      <c r="A518" s="38"/>
      <c r="B518" s="39" t="s">
        <v>2934</v>
      </c>
      <c r="C518" s="38"/>
      <c r="D518" s="39" t="s">
        <v>2971</v>
      </c>
      <c r="E518" s="38"/>
      <c r="F518" s="39" t="s">
        <v>2973</v>
      </c>
      <c r="G518" s="38"/>
      <c r="H518" s="39" t="s">
        <v>2978</v>
      </c>
      <c r="I518" s="38"/>
      <c r="J518" s="39" t="s">
        <v>1249</v>
      </c>
      <c r="K518" s="39" t="s">
        <v>2979</v>
      </c>
      <c r="L518" s="38"/>
      <c r="M518" s="38"/>
      <c r="N518" s="38"/>
      <c r="O518" s="38"/>
      <c r="P518" s="39" t="s">
        <v>498</v>
      </c>
      <c r="Q518" s="38"/>
      <c r="R518" s="38"/>
      <c r="S518" s="38"/>
      <c r="T518" s="39" t="s">
        <v>301</v>
      </c>
      <c r="U518" s="38"/>
      <c r="V518" s="38"/>
      <c r="W518" s="38"/>
      <c r="X518" s="39" t="s">
        <v>2976</v>
      </c>
      <c r="Y518" s="38"/>
      <c r="Z518" s="38"/>
      <c r="AA518" s="38"/>
      <c r="AB518" s="38"/>
      <c r="AC518" s="38"/>
      <c r="AD518" s="38"/>
      <c r="AE518" s="38"/>
      <c r="AF518" s="38"/>
      <c r="AG518" s="38"/>
      <c r="AH518" s="38"/>
      <c r="AI518" s="38"/>
      <c r="AJ518" s="38"/>
      <c r="AK518" s="38"/>
      <c r="AL518" s="18"/>
      <c r="AM518" s="18"/>
    </row>
    <row r="519" spans="1:39" ht="15.75" customHeight="1">
      <c r="A519" s="38"/>
      <c r="B519" s="39" t="s">
        <v>2934</v>
      </c>
      <c r="C519" s="38"/>
      <c r="D519" s="39" t="s">
        <v>2971</v>
      </c>
      <c r="E519" s="38"/>
      <c r="F519" s="39" t="s">
        <v>2973</v>
      </c>
      <c r="G519" s="38"/>
      <c r="H519" s="39" t="s">
        <v>2982</v>
      </c>
      <c r="I519" s="38"/>
      <c r="J519" s="39" t="s">
        <v>1249</v>
      </c>
      <c r="K519" s="39" t="s">
        <v>2983</v>
      </c>
      <c r="L519" s="38"/>
      <c r="M519" s="38"/>
      <c r="N519" s="38"/>
      <c r="O519" s="38"/>
      <c r="P519" s="39" t="s">
        <v>498</v>
      </c>
      <c r="Q519" s="38"/>
      <c r="R519" s="38"/>
      <c r="S519" s="38"/>
      <c r="T519" s="39" t="s">
        <v>301</v>
      </c>
      <c r="U519" s="38"/>
      <c r="V519" s="38"/>
      <c r="W519" s="38"/>
      <c r="X519" s="39" t="s">
        <v>2984</v>
      </c>
      <c r="Y519" s="38"/>
      <c r="Z519" s="38"/>
      <c r="AA519" s="38"/>
      <c r="AB519" s="38"/>
      <c r="AC519" s="38"/>
      <c r="AD519" s="38"/>
      <c r="AE519" s="38"/>
      <c r="AF519" s="38"/>
      <c r="AG519" s="38"/>
      <c r="AH519" s="38"/>
      <c r="AI519" s="38"/>
      <c r="AJ519" s="38"/>
      <c r="AK519" s="38"/>
      <c r="AL519" s="18"/>
      <c r="AM519" s="18"/>
    </row>
    <row r="520" spans="1:39" ht="15.75" customHeight="1">
      <c r="A520" s="38"/>
      <c r="B520" s="39" t="s">
        <v>2934</v>
      </c>
      <c r="C520" s="38"/>
      <c r="D520" s="39" t="s">
        <v>2971</v>
      </c>
      <c r="E520" s="38"/>
      <c r="F520" s="39" t="s">
        <v>2973</v>
      </c>
      <c r="G520" s="38"/>
      <c r="H520" s="39" t="s">
        <v>2987</v>
      </c>
      <c r="I520" s="38"/>
      <c r="J520" s="39" t="s">
        <v>1249</v>
      </c>
      <c r="K520" s="39" t="s">
        <v>2988</v>
      </c>
      <c r="L520" s="38"/>
      <c r="M520" s="38"/>
      <c r="N520" s="38"/>
      <c r="O520" s="38"/>
      <c r="P520" s="39" t="s">
        <v>498</v>
      </c>
      <c r="Q520" s="38"/>
      <c r="R520" s="38"/>
      <c r="S520" s="38"/>
      <c r="T520" s="39" t="s">
        <v>301</v>
      </c>
      <c r="U520" s="38"/>
      <c r="V520" s="38"/>
      <c r="W520" s="38"/>
      <c r="X520" s="39" t="s">
        <v>2989</v>
      </c>
      <c r="Y520" s="38"/>
      <c r="Z520" s="38"/>
      <c r="AA520" s="38"/>
      <c r="AB520" s="38"/>
      <c r="AC520" s="38"/>
      <c r="AD520" s="38"/>
      <c r="AE520" s="38"/>
      <c r="AF520" s="38"/>
      <c r="AG520" s="38"/>
      <c r="AH520" s="38"/>
      <c r="AI520" s="38"/>
      <c r="AJ520" s="38"/>
      <c r="AK520" s="38"/>
      <c r="AL520" s="18"/>
      <c r="AM520" s="18"/>
    </row>
    <row r="521" spans="1:39" ht="15.75" customHeight="1">
      <c r="A521" s="38"/>
      <c r="B521" s="39" t="s">
        <v>2934</v>
      </c>
      <c r="C521" s="38"/>
      <c r="D521" s="39" t="s">
        <v>2971</v>
      </c>
      <c r="E521" s="38"/>
      <c r="F521" s="39" t="s">
        <v>2973</v>
      </c>
      <c r="G521" s="38"/>
      <c r="H521" s="39" t="s">
        <v>2992</v>
      </c>
      <c r="I521" s="38"/>
      <c r="J521" s="39" t="s">
        <v>1249</v>
      </c>
      <c r="K521" s="39" t="s">
        <v>2993</v>
      </c>
      <c r="L521" s="38"/>
      <c r="M521" s="38"/>
      <c r="N521" s="38"/>
      <c r="O521" s="38"/>
      <c r="P521" s="39" t="s">
        <v>498</v>
      </c>
      <c r="Q521" s="38"/>
      <c r="R521" s="38"/>
      <c r="S521" s="38"/>
      <c r="T521" s="39" t="s">
        <v>301</v>
      </c>
      <c r="U521" s="38"/>
      <c r="V521" s="38"/>
      <c r="W521" s="38"/>
      <c r="X521" s="39" t="s">
        <v>2994</v>
      </c>
      <c r="Y521" s="38"/>
      <c r="Z521" s="38"/>
      <c r="AA521" s="38"/>
      <c r="AB521" s="38"/>
      <c r="AC521" s="38"/>
      <c r="AD521" s="38"/>
      <c r="AE521" s="38"/>
      <c r="AF521" s="38"/>
      <c r="AG521" s="38"/>
      <c r="AH521" s="38"/>
      <c r="AI521" s="38"/>
      <c r="AJ521" s="38"/>
      <c r="AK521" s="38"/>
      <c r="AL521" s="18"/>
      <c r="AM521" s="18"/>
    </row>
    <row r="522" spans="1:39" ht="15.75" customHeight="1">
      <c r="A522" s="38"/>
      <c r="B522" s="39" t="s">
        <v>2934</v>
      </c>
      <c r="C522" s="38"/>
      <c r="D522" s="39" t="s">
        <v>2971</v>
      </c>
      <c r="E522" s="38"/>
      <c r="F522" s="39" t="s">
        <v>2995</v>
      </c>
      <c r="G522" s="38"/>
      <c r="H522" s="39" t="s">
        <v>2997</v>
      </c>
      <c r="I522" s="38"/>
      <c r="J522" s="39" t="s">
        <v>1249</v>
      </c>
      <c r="K522" s="39" t="s">
        <v>2998</v>
      </c>
      <c r="L522" s="38"/>
      <c r="M522" s="38"/>
      <c r="N522" s="38"/>
      <c r="O522" s="38"/>
      <c r="P522" s="39" t="s">
        <v>498</v>
      </c>
      <c r="Q522" s="38"/>
      <c r="R522" s="38"/>
      <c r="S522" s="38"/>
      <c r="T522" s="39" t="s">
        <v>2999</v>
      </c>
      <c r="U522" s="38"/>
      <c r="V522" s="38"/>
      <c r="W522" s="38"/>
      <c r="X522" s="39" t="s">
        <v>3000</v>
      </c>
      <c r="Y522" s="38"/>
      <c r="Z522" s="38"/>
      <c r="AA522" s="38"/>
      <c r="AB522" s="38"/>
      <c r="AC522" s="38"/>
      <c r="AD522" s="38"/>
      <c r="AE522" s="38"/>
      <c r="AF522" s="38"/>
      <c r="AG522" s="38"/>
      <c r="AH522" s="38"/>
      <c r="AI522" s="38"/>
      <c r="AJ522" s="38"/>
      <c r="AK522" s="38"/>
      <c r="AL522" s="18"/>
      <c r="AM522" s="18"/>
    </row>
    <row r="523" spans="1:39" ht="15.75" customHeight="1">
      <c r="A523" s="38"/>
      <c r="B523" s="39" t="s">
        <v>2934</v>
      </c>
      <c r="C523" s="38"/>
      <c r="D523" s="39" t="s">
        <v>2971</v>
      </c>
      <c r="E523" s="38"/>
      <c r="F523" s="39" t="s">
        <v>2995</v>
      </c>
      <c r="G523" s="38"/>
      <c r="H523" s="39" t="s">
        <v>3002</v>
      </c>
      <c r="I523" s="38"/>
      <c r="J523" s="39" t="s">
        <v>1249</v>
      </c>
      <c r="K523" s="39" t="s">
        <v>3003</v>
      </c>
      <c r="L523" s="38"/>
      <c r="M523" s="38"/>
      <c r="N523" s="38"/>
      <c r="O523" s="38"/>
      <c r="P523" s="39" t="s">
        <v>498</v>
      </c>
      <c r="Q523" s="38"/>
      <c r="R523" s="38"/>
      <c r="S523" s="38"/>
      <c r="T523" s="39" t="s">
        <v>2999</v>
      </c>
      <c r="U523" s="38"/>
      <c r="V523" s="38"/>
      <c r="W523" s="38"/>
      <c r="X523" s="39" t="s">
        <v>3004</v>
      </c>
      <c r="Y523" s="38"/>
      <c r="Z523" s="38"/>
      <c r="AA523" s="38"/>
      <c r="AB523" s="38"/>
      <c r="AC523" s="38"/>
      <c r="AD523" s="38"/>
      <c r="AE523" s="38"/>
      <c r="AF523" s="38"/>
      <c r="AG523" s="38"/>
      <c r="AH523" s="38"/>
      <c r="AI523" s="38"/>
      <c r="AJ523" s="38"/>
      <c r="AK523" s="38"/>
      <c r="AL523" s="18"/>
      <c r="AM523" s="18"/>
    </row>
    <row r="524" spans="1:39" ht="15.75" customHeight="1">
      <c r="A524" s="38"/>
      <c r="B524" s="39" t="s">
        <v>2934</v>
      </c>
      <c r="C524" s="38"/>
      <c r="D524" s="39" t="s">
        <v>3006</v>
      </c>
      <c r="E524" s="38"/>
      <c r="F524" s="39" t="s">
        <v>3008</v>
      </c>
      <c r="G524" s="38"/>
      <c r="H524" s="39" t="s">
        <v>3009</v>
      </c>
      <c r="I524" s="38"/>
      <c r="J524" s="39" t="s">
        <v>1249</v>
      </c>
      <c r="K524" s="39" t="s">
        <v>3003</v>
      </c>
      <c r="L524" s="38"/>
      <c r="M524" s="38"/>
      <c r="N524" s="38"/>
      <c r="O524" s="38"/>
      <c r="P524" s="39" t="s">
        <v>498</v>
      </c>
      <c r="Q524" s="38"/>
      <c r="R524" s="38"/>
      <c r="S524" s="38"/>
      <c r="T524" s="39" t="s">
        <v>2727</v>
      </c>
      <c r="U524" s="38"/>
      <c r="V524" s="38"/>
      <c r="W524" s="38"/>
      <c r="X524" s="39" t="s">
        <v>3010</v>
      </c>
      <c r="Y524" s="38"/>
      <c r="Z524" s="38"/>
      <c r="AA524" s="38"/>
      <c r="AB524" s="38"/>
      <c r="AC524" s="38"/>
      <c r="AD524" s="38"/>
      <c r="AE524" s="38"/>
      <c r="AF524" s="38"/>
      <c r="AG524" s="38"/>
      <c r="AH524" s="38"/>
      <c r="AI524" s="38"/>
      <c r="AJ524" s="38"/>
      <c r="AK524" s="38"/>
      <c r="AL524" s="18"/>
      <c r="AM524" s="18"/>
    </row>
    <row r="525" spans="1:39" ht="15.75" customHeight="1">
      <c r="A525" s="38"/>
      <c r="B525" s="39" t="s">
        <v>2934</v>
      </c>
      <c r="C525" s="38"/>
      <c r="D525" s="39" t="s">
        <v>3006</v>
      </c>
      <c r="E525" s="38"/>
      <c r="F525" s="39" t="s">
        <v>3008</v>
      </c>
      <c r="G525" s="38"/>
      <c r="H525" s="39" t="s">
        <v>3013</v>
      </c>
      <c r="I525" s="38"/>
      <c r="J525" s="39" t="s">
        <v>1249</v>
      </c>
      <c r="K525" s="39" t="s">
        <v>3003</v>
      </c>
      <c r="L525" s="38"/>
      <c r="M525" s="38"/>
      <c r="N525" s="38"/>
      <c r="O525" s="38"/>
      <c r="P525" s="39" t="s">
        <v>498</v>
      </c>
      <c r="Q525" s="38"/>
      <c r="R525" s="38"/>
      <c r="S525" s="38"/>
      <c r="T525" s="39" t="s">
        <v>2727</v>
      </c>
      <c r="U525" s="38"/>
      <c r="V525" s="38"/>
      <c r="W525" s="38"/>
      <c r="X525" s="39" t="s">
        <v>3014</v>
      </c>
      <c r="Y525" s="38"/>
      <c r="Z525" s="38"/>
      <c r="AA525" s="38"/>
      <c r="AB525" s="38"/>
      <c r="AC525" s="38"/>
      <c r="AD525" s="38"/>
      <c r="AE525" s="38"/>
      <c r="AF525" s="38"/>
      <c r="AG525" s="38"/>
      <c r="AH525" s="38"/>
      <c r="AI525" s="38"/>
      <c r="AJ525" s="38"/>
      <c r="AK525" s="38"/>
      <c r="AL525" s="18"/>
      <c r="AM525" s="18"/>
    </row>
    <row r="526" spans="1:39" ht="15.75" customHeight="1">
      <c r="A526" s="38"/>
      <c r="B526" s="39" t="s">
        <v>2934</v>
      </c>
      <c r="C526" s="38"/>
      <c r="D526" s="39" t="s">
        <v>3006</v>
      </c>
      <c r="E526" s="38"/>
      <c r="F526" s="39" t="s">
        <v>3008</v>
      </c>
      <c r="G526" s="38"/>
      <c r="H526" s="39" t="s">
        <v>3016</v>
      </c>
      <c r="I526" s="38"/>
      <c r="J526" s="39" t="s">
        <v>1249</v>
      </c>
      <c r="K526" s="39" t="s">
        <v>3003</v>
      </c>
      <c r="L526" s="38"/>
      <c r="M526" s="38"/>
      <c r="N526" s="38"/>
      <c r="O526" s="38"/>
      <c r="P526" s="39" t="s">
        <v>498</v>
      </c>
      <c r="Q526" s="38"/>
      <c r="R526" s="38"/>
      <c r="S526" s="38"/>
      <c r="T526" s="39" t="s">
        <v>2727</v>
      </c>
      <c r="U526" s="38"/>
      <c r="V526" s="38"/>
      <c r="W526" s="38"/>
      <c r="X526" s="39" t="s">
        <v>3017</v>
      </c>
      <c r="Y526" s="38"/>
      <c r="Z526" s="38"/>
      <c r="AA526" s="38"/>
      <c r="AB526" s="38"/>
      <c r="AC526" s="38"/>
      <c r="AD526" s="38"/>
      <c r="AE526" s="38"/>
      <c r="AF526" s="38"/>
      <c r="AG526" s="38"/>
      <c r="AH526" s="38"/>
      <c r="AI526" s="38"/>
      <c r="AJ526" s="38"/>
      <c r="AK526" s="38"/>
      <c r="AL526" s="18"/>
      <c r="AM526" s="18"/>
    </row>
    <row r="527" spans="1:39" ht="15.75" customHeight="1">
      <c r="A527" s="38"/>
      <c r="B527" s="39" t="s">
        <v>2934</v>
      </c>
      <c r="C527" s="38"/>
      <c r="D527" s="39" t="s">
        <v>3006</v>
      </c>
      <c r="E527" s="38"/>
      <c r="F527" s="39" t="s">
        <v>3019</v>
      </c>
      <c r="G527" s="38"/>
      <c r="H527" s="39" t="s">
        <v>3020</v>
      </c>
      <c r="I527" s="38"/>
      <c r="J527" s="39" t="s">
        <v>1249</v>
      </c>
      <c r="K527" s="39" t="s">
        <v>3021</v>
      </c>
      <c r="L527" s="38"/>
      <c r="M527" s="38"/>
      <c r="N527" s="38"/>
      <c r="O527" s="38"/>
      <c r="P527" s="39" t="s">
        <v>3022</v>
      </c>
      <c r="Q527" s="38"/>
      <c r="R527" s="38"/>
      <c r="S527" s="38"/>
      <c r="T527" s="39"/>
      <c r="U527" s="38"/>
      <c r="V527" s="38"/>
      <c r="W527" s="38"/>
      <c r="X527" s="39" t="s">
        <v>3023</v>
      </c>
      <c r="Y527" s="38"/>
      <c r="Z527" s="38"/>
      <c r="AA527" s="38"/>
      <c r="AB527" s="38"/>
      <c r="AC527" s="38"/>
      <c r="AD527" s="38"/>
      <c r="AE527" s="38"/>
      <c r="AF527" s="38"/>
      <c r="AG527" s="38"/>
      <c r="AH527" s="38"/>
      <c r="AI527" s="38"/>
      <c r="AJ527" s="38"/>
      <c r="AK527" s="38"/>
      <c r="AL527" s="18"/>
      <c r="AM527" s="18"/>
    </row>
    <row r="528" spans="1:39" ht="15.75" customHeight="1">
      <c r="A528" s="38"/>
      <c r="B528" s="39" t="s">
        <v>2934</v>
      </c>
      <c r="C528" s="38"/>
      <c r="D528" s="39" t="s">
        <v>3027</v>
      </c>
      <c r="E528" s="38"/>
      <c r="F528" s="39" t="s">
        <v>3029</v>
      </c>
      <c r="G528" s="38"/>
      <c r="H528" s="39" t="s">
        <v>3030</v>
      </c>
      <c r="I528" s="38"/>
      <c r="J528" s="39" t="s">
        <v>709</v>
      </c>
      <c r="K528" s="39" t="s">
        <v>3031</v>
      </c>
      <c r="L528" s="38"/>
      <c r="M528" s="38"/>
      <c r="N528" s="38"/>
      <c r="O528" s="38"/>
      <c r="P528" s="39" t="s">
        <v>498</v>
      </c>
      <c r="Q528" s="38"/>
      <c r="R528" s="38"/>
      <c r="S528" s="38"/>
      <c r="T528" s="39"/>
      <c r="U528" s="38"/>
      <c r="V528" s="38"/>
      <c r="W528" s="38"/>
      <c r="X528" s="39" t="s">
        <v>3032</v>
      </c>
      <c r="Y528" s="38"/>
      <c r="Z528" s="38"/>
      <c r="AA528" s="38"/>
      <c r="AB528" s="38"/>
      <c r="AC528" s="38"/>
      <c r="AD528" s="38"/>
      <c r="AE528" s="38"/>
      <c r="AF528" s="38"/>
      <c r="AG528" s="38"/>
      <c r="AH528" s="38"/>
      <c r="AI528" s="38"/>
      <c r="AJ528" s="38"/>
      <c r="AK528" s="38"/>
      <c r="AL528" s="18"/>
      <c r="AM528" s="18"/>
    </row>
    <row r="529" spans="1:39" ht="15.75" customHeight="1">
      <c r="A529" s="38"/>
      <c r="B529" s="39" t="s">
        <v>2934</v>
      </c>
      <c r="C529" s="38"/>
      <c r="D529" s="39" t="s">
        <v>3027</v>
      </c>
      <c r="E529" s="38"/>
      <c r="F529" s="39" t="s">
        <v>3029</v>
      </c>
      <c r="G529" s="38"/>
      <c r="H529" s="39" t="s">
        <v>3035</v>
      </c>
      <c r="I529" s="38"/>
      <c r="J529" s="39" t="s">
        <v>709</v>
      </c>
      <c r="K529" s="39" t="s">
        <v>3036</v>
      </c>
      <c r="L529" s="38"/>
      <c r="M529" s="38"/>
      <c r="N529" s="38"/>
      <c r="O529" s="38"/>
      <c r="P529" s="39" t="s">
        <v>498</v>
      </c>
      <c r="Q529" s="38"/>
      <c r="R529" s="38"/>
      <c r="S529" s="38"/>
      <c r="T529" s="39"/>
      <c r="U529" s="38"/>
      <c r="V529" s="38"/>
      <c r="W529" s="38"/>
      <c r="X529" s="39" t="s">
        <v>3037</v>
      </c>
      <c r="Y529" s="38"/>
      <c r="Z529" s="38"/>
      <c r="AA529" s="38"/>
      <c r="AB529" s="38"/>
      <c r="AC529" s="38"/>
      <c r="AD529" s="38"/>
      <c r="AE529" s="38"/>
      <c r="AF529" s="38"/>
      <c r="AG529" s="38"/>
      <c r="AH529" s="38"/>
      <c r="AI529" s="38"/>
      <c r="AJ529" s="38"/>
      <c r="AK529" s="38"/>
      <c r="AL529" s="18"/>
      <c r="AM529" s="18"/>
    </row>
    <row r="530" spans="1:39" ht="15.75" customHeight="1">
      <c r="A530" s="38"/>
      <c r="B530" s="39" t="s">
        <v>2934</v>
      </c>
      <c r="C530" s="38"/>
      <c r="D530" s="39" t="s">
        <v>3027</v>
      </c>
      <c r="E530" s="38"/>
      <c r="F530" s="39" t="s">
        <v>3039</v>
      </c>
      <c r="G530" s="38"/>
      <c r="H530" s="39" t="s">
        <v>3039</v>
      </c>
      <c r="I530" s="38"/>
      <c r="J530" s="39" t="s">
        <v>1249</v>
      </c>
      <c r="K530" s="39" t="s">
        <v>3040</v>
      </c>
      <c r="L530" s="38"/>
      <c r="M530" s="38"/>
      <c r="N530" s="38"/>
      <c r="O530" s="38"/>
      <c r="P530" s="39" t="s">
        <v>498</v>
      </c>
      <c r="Q530" s="38"/>
      <c r="R530" s="38"/>
      <c r="S530" s="38"/>
      <c r="T530" s="39"/>
      <c r="U530" s="38"/>
      <c r="V530" s="38"/>
      <c r="W530" s="38"/>
      <c r="X530" s="39" t="s">
        <v>3041</v>
      </c>
      <c r="Y530" s="38"/>
      <c r="Z530" s="38"/>
      <c r="AA530" s="38"/>
      <c r="AB530" s="38"/>
      <c r="AC530" s="38"/>
      <c r="AD530" s="38"/>
      <c r="AE530" s="38"/>
      <c r="AF530" s="38"/>
      <c r="AG530" s="38"/>
      <c r="AH530" s="38"/>
      <c r="AI530" s="38"/>
      <c r="AJ530" s="38"/>
      <c r="AK530" s="38"/>
      <c r="AL530" s="18"/>
      <c r="AM530" s="18"/>
    </row>
    <row r="531" spans="1:39" ht="15.75" customHeight="1">
      <c r="A531" s="38"/>
      <c r="B531" s="39" t="s">
        <v>2934</v>
      </c>
      <c r="C531" s="38"/>
      <c r="D531" s="39" t="s">
        <v>3027</v>
      </c>
      <c r="E531" s="38"/>
      <c r="F531" s="39" t="s">
        <v>3039</v>
      </c>
      <c r="G531" s="38"/>
      <c r="H531" s="39" t="s">
        <v>3044</v>
      </c>
      <c r="I531" s="38"/>
      <c r="J531" s="39" t="s">
        <v>3045</v>
      </c>
      <c r="K531" s="39" t="s">
        <v>3046</v>
      </c>
      <c r="L531" s="38"/>
      <c r="M531" s="38"/>
      <c r="N531" s="38"/>
      <c r="O531" s="38"/>
      <c r="P531" s="39" t="s">
        <v>498</v>
      </c>
      <c r="Q531" s="38"/>
      <c r="R531" s="38"/>
      <c r="S531" s="38"/>
      <c r="T531" s="39"/>
      <c r="U531" s="38"/>
      <c r="V531" s="38"/>
      <c r="W531" s="38"/>
      <c r="X531" s="39" t="s">
        <v>3047</v>
      </c>
      <c r="Y531" s="38"/>
      <c r="Z531" s="38"/>
      <c r="AA531" s="38"/>
      <c r="AB531" s="38"/>
      <c r="AC531" s="38"/>
      <c r="AD531" s="38"/>
      <c r="AE531" s="38"/>
      <c r="AF531" s="38"/>
      <c r="AG531" s="38"/>
      <c r="AH531" s="38"/>
      <c r="AI531" s="38"/>
      <c r="AJ531" s="38"/>
      <c r="AK531" s="38"/>
      <c r="AL531" s="18"/>
      <c r="AM531" s="18"/>
    </row>
    <row r="532" spans="1:39" ht="15.75" customHeight="1">
      <c r="A532" s="38"/>
      <c r="B532" s="39" t="s">
        <v>2934</v>
      </c>
      <c r="C532" s="38"/>
      <c r="D532" s="39" t="s">
        <v>3027</v>
      </c>
      <c r="E532" s="38"/>
      <c r="F532" s="39" t="s">
        <v>3049</v>
      </c>
      <c r="G532" s="38"/>
      <c r="H532" s="39" t="s">
        <v>3049</v>
      </c>
      <c r="I532" s="38"/>
      <c r="J532" s="39" t="s">
        <v>709</v>
      </c>
      <c r="K532" s="39" t="s">
        <v>3050</v>
      </c>
      <c r="L532" s="38"/>
      <c r="M532" s="38"/>
      <c r="N532" s="38"/>
      <c r="O532" s="38"/>
      <c r="P532" s="39" t="s">
        <v>498</v>
      </c>
      <c r="Q532" s="38"/>
      <c r="R532" s="38"/>
      <c r="S532" s="38"/>
      <c r="T532" s="39"/>
      <c r="U532" s="38"/>
      <c r="V532" s="38"/>
      <c r="W532" s="38"/>
      <c r="X532" s="39" t="s">
        <v>3051</v>
      </c>
      <c r="Y532" s="38"/>
      <c r="Z532" s="38"/>
      <c r="AA532" s="38"/>
      <c r="AB532" s="38"/>
      <c r="AC532" s="38"/>
      <c r="AD532" s="38"/>
      <c r="AE532" s="38"/>
      <c r="AF532" s="38"/>
      <c r="AG532" s="38"/>
      <c r="AH532" s="38"/>
      <c r="AI532" s="38"/>
      <c r="AJ532" s="38"/>
      <c r="AK532" s="38"/>
      <c r="AL532" s="18"/>
      <c r="AM532" s="18"/>
    </row>
    <row r="533" spans="1:39" ht="15.75" customHeight="1">
      <c r="A533" s="38"/>
      <c r="B533" s="39" t="s">
        <v>2934</v>
      </c>
      <c r="C533" s="38"/>
      <c r="D533" s="39" t="s">
        <v>3054</v>
      </c>
      <c r="E533" s="38"/>
      <c r="F533" s="39" t="s">
        <v>3056</v>
      </c>
      <c r="G533" s="38"/>
      <c r="H533" s="39" t="s">
        <v>3057</v>
      </c>
      <c r="I533" s="38"/>
      <c r="J533" s="39" t="s">
        <v>1249</v>
      </c>
      <c r="K533" s="39" t="s">
        <v>3058</v>
      </c>
      <c r="L533" s="38"/>
      <c r="M533" s="38"/>
      <c r="N533" s="38"/>
      <c r="O533" s="38"/>
      <c r="P533" s="39" t="s">
        <v>498</v>
      </c>
      <c r="Q533" s="38"/>
      <c r="R533" s="38"/>
      <c r="S533" s="38"/>
      <c r="T533" s="39"/>
      <c r="U533" s="38"/>
      <c r="V533" s="38"/>
      <c r="W533" s="38"/>
      <c r="X533" s="40" t="s">
        <v>3059</v>
      </c>
      <c r="Y533" s="38"/>
      <c r="Z533" s="38"/>
      <c r="AA533" s="38"/>
      <c r="AB533" s="38"/>
      <c r="AC533" s="38"/>
      <c r="AD533" s="38"/>
      <c r="AE533" s="38"/>
      <c r="AF533" s="38"/>
      <c r="AG533" s="38"/>
      <c r="AH533" s="38"/>
      <c r="AI533" s="38"/>
      <c r="AJ533" s="38"/>
      <c r="AK533" s="38"/>
      <c r="AL533" s="18"/>
      <c r="AM533" s="18"/>
    </row>
    <row r="534" spans="1:39" ht="15.75" customHeight="1">
      <c r="A534" s="38"/>
      <c r="B534" s="39" t="s">
        <v>2934</v>
      </c>
      <c r="C534" s="38"/>
      <c r="D534" s="39" t="s">
        <v>3054</v>
      </c>
      <c r="E534" s="38"/>
      <c r="F534" s="39" t="s">
        <v>3056</v>
      </c>
      <c r="G534" s="38"/>
      <c r="H534" s="39" t="s">
        <v>3062</v>
      </c>
      <c r="I534" s="38"/>
      <c r="J534" s="39" t="s">
        <v>1249</v>
      </c>
      <c r="K534" s="39" t="s">
        <v>3063</v>
      </c>
      <c r="L534" s="38"/>
      <c r="M534" s="38"/>
      <c r="N534" s="38"/>
      <c r="O534" s="38"/>
      <c r="P534" s="39" t="s">
        <v>498</v>
      </c>
      <c r="Q534" s="38"/>
      <c r="R534" s="38"/>
      <c r="S534" s="38"/>
      <c r="T534" s="39"/>
      <c r="U534" s="38"/>
      <c r="V534" s="38"/>
      <c r="W534" s="38"/>
      <c r="X534" s="40" t="s">
        <v>3064</v>
      </c>
      <c r="Y534" s="38"/>
      <c r="Z534" s="38"/>
      <c r="AA534" s="38"/>
      <c r="AB534" s="38"/>
      <c r="AC534" s="38"/>
      <c r="AD534" s="38"/>
      <c r="AE534" s="38"/>
      <c r="AF534" s="38"/>
      <c r="AG534" s="38"/>
      <c r="AH534" s="38"/>
      <c r="AI534" s="38"/>
      <c r="AJ534" s="38"/>
      <c r="AK534" s="38"/>
      <c r="AL534" s="18"/>
      <c r="AM534" s="18"/>
    </row>
    <row r="535" spans="1:39" ht="15.75" customHeight="1">
      <c r="A535" s="38"/>
      <c r="B535" s="39" t="s">
        <v>2934</v>
      </c>
      <c r="C535" s="38"/>
      <c r="D535" s="39" t="s">
        <v>3054</v>
      </c>
      <c r="E535" s="38"/>
      <c r="F535" s="39" t="s">
        <v>3056</v>
      </c>
      <c r="G535" s="38"/>
      <c r="H535" s="39" t="s">
        <v>3066</v>
      </c>
      <c r="I535" s="38"/>
      <c r="J535" s="39" t="s">
        <v>1249</v>
      </c>
      <c r="K535" s="39" t="s">
        <v>3067</v>
      </c>
      <c r="L535" s="38"/>
      <c r="M535" s="38"/>
      <c r="N535" s="38"/>
      <c r="O535" s="38"/>
      <c r="P535" s="39" t="s">
        <v>498</v>
      </c>
      <c r="Q535" s="38"/>
      <c r="R535" s="38"/>
      <c r="S535" s="38"/>
      <c r="T535" s="39"/>
      <c r="U535" s="38"/>
      <c r="V535" s="38"/>
      <c r="W535" s="38"/>
      <c r="X535" s="39" t="s">
        <v>3068</v>
      </c>
      <c r="Y535" s="38"/>
      <c r="Z535" s="38"/>
      <c r="AA535" s="38"/>
      <c r="AB535" s="38"/>
      <c r="AC535" s="38"/>
      <c r="AD535" s="38"/>
      <c r="AE535" s="38"/>
      <c r="AF535" s="38"/>
      <c r="AG535" s="38"/>
      <c r="AH535" s="38"/>
      <c r="AI535" s="38"/>
      <c r="AJ535" s="38"/>
      <c r="AK535" s="38"/>
      <c r="AL535" s="18"/>
      <c r="AM535" s="18"/>
    </row>
    <row r="536" spans="1:39" ht="15.75" customHeight="1">
      <c r="A536" s="38"/>
      <c r="B536" s="39" t="s">
        <v>2934</v>
      </c>
      <c r="C536" s="38"/>
      <c r="D536" s="39" t="s">
        <v>3054</v>
      </c>
      <c r="E536" s="38"/>
      <c r="F536" s="39" t="s">
        <v>3056</v>
      </c>
      <c r="G536" s="38"/>
      <c r="H536" s="39" t="s">
        <v>3071</v>
      </c>
      <c r="I536" s="38"/>
      <c r="J536" s="39" t="s">
        <v>709</v>
      </c>
      <c r="K536" s="39" t="s">
        <v>3072</v>
      </c>
      <c r="L536" s="38"/>
      <c r="M536" s="38"/>
      <c r="N536" s="38"/>
      <c r="O536" s="38"/>
      <c r="P536" s="39" t="s">
        <v>498</v>
      </c>
      <c r="Q536" s="38"/>
      <c r="R536" s="38"/>
      <c r="S536" s="38"/>
      <c r="T536" s="39"/>
      <c r="U536" s="38"/>
      <c r="V536" s="38"/>
      <c r="W536" s="38"/>
      <c r="X536" s="40" t="s">
        <v>3073</v>
      </c>
      <c r="Y536" s="38"/>
      <c r="Z536" s="38"/>
      <c r="AA536" s="38"/>
      <c r="AB536" s="38"/>
      <c r="AC536" s="38"/>
      <c r="AD536" s="38"/>
      <c r="AE536" s="38"/>
      <c r="AF536" s="38"/>
      <c r="AG536" s="38"/>
      <c r="AH536" s="38"/>
      <c r="AI536" s="38"/>
      <c r="AJ536" s="38"/>
      <c r="AK536" s="38"/>
      <c r="AL536" s="18"/>
      <c r="AM536" s="18"/>
    </row>
    <row r="537" spans="1:39" ht="15.75" customHeight="1">
      <c r="A537" s="38"/>
      <c r="B537" s="39" t="s">
        <v>2934</v>
      </c>
      <c r="C537" s="38"/>
      <c r="D537" s="39" t="s">
        <v>3054</v>
      </c>
      <c r="E537" s="38"/>
      <c r="F537" s="39" t="s">
        <v>3056</v>
      </c>
      <c r="G537" s="38"/>
      <c r="H537" s="39" t="s">
        <v>3077</v>
      </c>
      <c r="I537" s="38"/>
      <c r="J537" s="39" t="s">
        <v>1249</v>
      </c>
      <c r="K537" s="39" t="s">
        <v>3078</v>
      </c>
      <c r="L537" s="38"/>
      <c r="M537" s="38"/>
      <c r="N537" s="38"/>
      <c r="O537" s="38"/>
      <c r="P537" s="39" t="s">
        <v>498</v>
      </c>
      <c r="Q537" s="38"/>
      <c r="R537" s="38"/>
      <c r="S537" s="38"/>
      <c r="T537" s="39"/>
      <c r="U537" s="38"/>
      <c r="V537" s="38"/>
      <c r="W537" s="38"/>
      <c r="X537" s="40" t="s">
        <v>3079</v>
      </c>
      <c r="Y537" s="38"/>
      <c r="Z537" s="38"/>
      <c r="AA537" s="38"/>
      <c r="AB537" s="38"/>
      <c r="AC537" s="38"/>
      <c r="AD537" s="38"/>
      <c r="AE537" s="38"/>
      <c r="AF537" s="38"/>
      <c r="AG537" s="38"/>
      <c r="AH537" s="38"/>
      <c r="AI537" s="38"/>
      <c r="AJ537" s="38"/>
      <c r="AK537" s="38"/>
      <c r="AL537" s="18"/>
      <c r="AM537" s="18"/>
    </row>
    <row r="538" spans="1:39" ht="15.75" customHeight="1">
      <c r="A538" s="38"/>
      <c r="B538" s="39" t="s">
        <v>2934</v>
      </c>
      <c r="C538" s="38"/>
      <c r="D538" s="39" t="s">
        <v>3054</v>
      </c>
      <c r="E538" s="38"/>
      <c r="F538" s="39" t="s">
        <v>3081</v>
      </c>
      <c r="G538" s="38"/>
      <c r="H538" s="39" t="s">
        <v>3082</v>
      </c>
      <c r="I538" s="38"/>
      <c r="J538" s="39" t="s">
        <v>1249</v>
      </c>
      <c r="K538" s="39" t="s">
        <v>3083</v>
      </c>
      <c r="L538" s="38"/>
      <c r="M538" s="38"/>
      <c r="N538" s="38"/>
      <c r="O538" s="38"/>
      <c r="P538" s="39" t="s">
        <v>3084</v>
      </c>
      <c r="Q538" s="38"/>
      <c r="R538" s="38"/>
      <c r="S538" s="38"/>
      <c r="T538" s="39"/>
      <c r="U538" s="38"/>
      <c r="V538" s="38"/>
      <c r="W538" s="38"/>
      <c r="X538" s="39" t="s">
        <v>3085</v>
      </c>
      <c r="Y538" s="38"/>
      <c r="Z538" s="38"/>
      <c r="AA538" s="38"/>
      <c r="AB538" s="38"/>
      <c r="AC538" s="38"/>
      <c r="AD538" s="38"/>
      <c r="AE538" s="38"/>
      <c r="AF538" s="38"/>
      <c r="AG538" s="38"/>
      <c r="AH538" s="38"/>
      <c r="AI538" s="38"/>
      <c r="AJ538" s="38"/>
      <c r="AK538" s="38"/>
      <c r="AL538" s="18"/>
      <c r="AM538" s="18"/>
    </row>
    <row r="539" spans="1:39" ht="15.75" customHeight="1">
      <c r="A539" s="38"/>
      <c r="B539" s="39" t="s">
        <v>2934</v>
      </c>
      <c r="C539" s="38"/>
      <c r="D539" s="39" t="s">
        <v>3054</v>
      </c>
      <c r="E539" s="38"/>
      <c r="F539" s="39" t="s">
        <v>3081</v>
      </c>
      <c r="G539" s="38"/>
      <c r="H539" s="39" t="s">
        <v>3087</v>
      </c>
      <c r="I539" s="38"/>
      <c r="J539" s="39" t="s">
        <v>1584</v>
      </c>
      <c r="K539" s="39" t="s">
        <v>3088</v>
      </c>
      <c r="L539" s="38"/>
      <c r="M539" s="38"/>
      <c r="N539" s="38"/>
      <c r="O539" s="38"/>
      <c r="P539" s="39" t="s">
        <v>3089</v>
      </c>
      <c r="Q539" s="38"/>
      <c r="R539" s="38"/>
      <c r="S539" s="38"/>
      <c r="T539" s="39"/>
      <c r="U539" s="38"/>
      <c r="V539" s="38"/>
      <c r="W539" s="38"/>
      <c r="X539" s="39" t="s">
        <v>3090</v>
      </c>
      <c r="Y539" s="38"/>
      <c r="Z539" s="38"/>
      <c r="AA539" s="38"/>
      <c r="AB539" s="38"/>
      <c r="AC539" s="38"/>
      <c r="AD539" s="38"/>
      <c r="AE539" s="38"/>
      <c r="AF539" s="38"/>
      <c r="AG539" s="38"/>
      <c r="AH539" s="38"/>
      <c r="AI539" s="38"/>
      <c r="AJ539" s="38"/>
      <c r="AK539" s="38"/>
      <c r="AL539" s="18"/>
      <c r="AM539" s="18"/>
    </row>
    <row r="540" spans="1:39" ht="15.75" customHeight="1">
      <c r="A540" s="38"/>
      <c r="B540" s="39" t="s">
        <v>2934</v>
      </c>
      <c r="C540" s="38"/>
      <c r="D540" s="39" t="s">
        <v>3054</v>
      </c>
      <c r="E540" s="38"/>
      <c r="F540" s="39" t="s">
        <v>3094</v>
      </c>
      <c r="G540" s="38"/>
      <c r="H540" s="41" t="s">
        <v>3095</v>
      </c>
      <c r="I540" s="38"/>
      <c r="J540" s="39" t="s">
        <v>1249</v>
      </c>
      <c r="K540" s="39" t="s">
        <v>3096</v>
      </c>
      <c r="L540" s="38"/>
      <c r="M540" s="38"/>
      <c r="N540" s="38"/>
      <c r="O540" s="38"/>
      <c r="P540" s="39"/>
      <c r="Q540" s="38"/>
      <c r="R540" s="38"/>
      <c r="S540" s="38"/>
      <c r="T540" s="39"/>
      <c r="U540" s="38"/>
      <c r="V540" s="38"/>
      <c r="W540" s="38"/>
      <c r="X540" s="40" t="s">
        <v>3097</v>
      </c>
      <c r="Y540" s="38"/>
      <c r="Z540" s="38"/>
      <c r="AA540" s="38"/>
      <c r="AB540" s="38"/>
      <c r="AC540" s="38"/>
      <c r="AD540" s="38"/>
      <c r="AE540" s="38"/>
      <c r="AF540" s="38"/>
      <c r="AG540" s="38"/>
      <c r="AH540" s="38"/>
      <c r="AI540" s="38"/>
      <c r="AJ540" s="38"/>
      <c r="AK540" s="38"/>
      <c r="AL540" s="18"/>
      <c r="AM540" s="18"/>
    </row>
    <row r="541" spans="1:39" ht="15.75" customHeight="1">
      <c r="A541" s="38"/>
      <c r="B541" s="39" t="s">
        <v>2934</v>
      </c>
      <c r="C541" s="38"/>
      <c r="D541" s="39" t="s">
        <v>3054</v>
      </c>
      <c r="E541" s="38"/>
      <c r="F541" s="39" t="s">
        <v>3094</v>
      </c>
      <c r="G541" s="38"/>
      <c r="H541" s="39" t="s">
        <v>3099</v>
      </c>
      <c r="I541" s="38"/>
      <c r="J541" s="39" t="s">
        <v>1249</v>
      </c>
      <c r="K541" s="39" t="s">
        <v>3100</v>
      </c>
      <c r="L541" s="38"/>
      <c r="M541" s="38"/>
      <c r="N541" s="38"/>
      <c r="O541" s="38"/>
      <c r="P541" s="39"/>
      <c r="Q541" s="38"/>
      <c r="R541" s="38"/>
      <c r="S541" s="38"/>
      <c r="T541" s="39"/>
      <c r="U541" s="38"/>
      <c r="V541" s="38"/>
      <c r="W541" s="38"/>
      <c r="X541" s="40" t="s">
        <v>3101</v>
      </c>
      <c r="Y541" s="38"/>
      <c r="Z541" s="38"/>
      <c r="AA541" s="38"/>
      <c r="AB541" s="38"/>
      <c r="AC541" s="38"/>
      <c r="AD541" s="38"/>
      <c r="AE541" s="38"/>
      <c r="AF541" s="38"/>
      <c r="AG541" s="38"/>
      <c r="AH541" s="38"/>
      <c r="AI541" s="38"/>
      <c r="AJ541" s="38"/>
      <c r="AK541" s="38"/>
      <c r="AL541" s="18"/>
      <c r="AM541" s="18"/>
    </row>
    <row r="542" spans="1:39" ht="15.75" customHeight="1">
      <c r="A542" s="38"/>
      <c r="B542" s="39" t="s">
        <v>2934</v>
      </c>
      <c r="C542" s="38"/>
      <c r="D542" s="39" t="s">
        <v>3103</v>
      </c>
      <c r="E542" s="38"/>
      <c r="F542" s="39" t="s">
        <v>3105</v>
      </c>
      <c r="G542" s="38"/>
      <c r="H542" s="39" t="s">
        <v>3105</v>
      </c>
      <c r="I542" s="38"/>
      <c r="J542" s="39" t="s">
        <v>1249</v>
      </c>
      <c r="K542" s="39" t="s">
        <v>3106</v>
      </c>
      <c r="L542" s="38"/>
      <c r="M542" s="38"/>
      <c r="N542" s="38"/>
      <c r="O542" s="38"/>
      <c r="P542" s="39" t="s">
        <v>3107</v>
      </c>
      <c r="Q542" s="38"/>
      <c r="R542" s="38"/>
      <c r="S542" s="38"/>
      <c r="T542" s="39" t="s">
        <v>3108</v>
      </c>
      <c r="U542" s="38"/>
      <c r="V542" s="38"/>
      <c r="W542" s="38"/>
      <c r="X542" s="39" t="s">
        <v>3109</v>
      </c>
      <c r="Y542" s="38"/>
      <c r="Z542" s="38"/>
      <c r="AA542" s="38"/>
      <c r="AB542" s="38"/>
      <c r="AC542" s="38"/>
      <c r="AD542" s="38"/>
      <c r="AE542" s="38"/>
      <c r="AF542" s="38"/>
      <c r="AG542" s="38"/>
      <c r="AH542" s="38"/>
      <c r="AI542" s="38"/>
      <c r="AJ542" s="38"/>
      <c r="AK542" s="38"/>
      <c r="AL542" s="18"/>
      <c r="AM542" s="18"/>
    </row>
    <row r="543" spans="1:39" ht="15.75" customHeight="1">
      <c r="A543" s="38"/>
      <c r="B543" s="39" t="s">
        <v>2934</v>
      </c>
      <c r="C543" s="38"/>
      <c r="D543" s="39" t="s">
        <v>3113</v>
      </c>
      <c r="E543" s="38"/>
      <c r="F543" s="39" t="s">
        <v>3115</v>
      </c>
      <c r="G543" s="38"/>
      <c r="H543" s="39" t="s">
        <v>3116</v>
      </c>
      <c r="I543" s="38"/>
      <c r="J543" s="39" t="s">
        <v>3117</v>
      </c>
      <c r="K543" s="39" t="s">
        <v>3118</v>
      </c>
      <c r="L543" s="38"/>
      <c r="M543" s="38"/>
      <c r="N543" s="38"/>
      <c r="O543" s="38"/>
      <c r="P543" s="40" t="s">
        <v>3119</v>
      </c>
      <c r="Q543" s="38"/>
      <c r="R543" s="38"/>
      <c r="S543" s="38"/>
      <c r="T543" s="39" t="s">
        <v>2952</v>
      </c>
      <c r="U543" s="38"/>
      <c r="V543" s="38"/>
      <c r="W543" s="38"/>
      <c r="X543" s="39" t="s">
        <v>3120</v>
      </c>
      <c r="Y543" s="38"/>
      <c r="Z543" s="38"/>
      <c r="AA543" s="38"/>
      <c r="AB543" s="38"/>
      <c r="AC543" s="38"/>
      <c r="AD543" s="38"/>
      <c r="AE543" s="38"/>
      <c r="AF543" s="38"/>
      <c r="AG543" s="38"/>
      <c r="AH543" s="38"/>
      <c r="AI543" s="38"/>
      <c r="AJ543" s="38"/>
      <c r="AK543" s="38"/>
      <c r="AL543" s="18"/>
      <c r="AM543" s="18"/>
    </row>
    <row r="544" spans="1:39" ht="15.75" customHeight="1">
      <c r="A544" s="38"/>
      <c r="B544" s="39" t="s">
        <v>2934</v>
      </c>
      <c r="C544" s="38"/>
      <c r="D544" s="39" t="s">
        <v>3113</v>
      </c>
      <c r="E544" s="38"/>
      <c r="F544" s="39" t="s">
        <v>3115</v>
      </c>
      <c r="G544" s="38"/>
      <c r="H544" s="39" t="s">
        <v>3124</v>
      </c>
      <c r="I544" s="38"/>
      <c r="J544" s="39" t="s">
        <v>3117</v>
      </c>
      <c r="K544" s="39" t="s">
        <v>3118</v>
      </c>
      <c r="L544" s="38"/>
      <c r="M544" s="38"/>
      <c r="N544" s="38"/>
      <c r="O544" s="38"/>
      <c r="P544" s="40" t="s">
        <v>3119</v>
      </c>
      <c r="Q544" s="38"/>
      <c r="R544" s="38"/>
      <c r="S544" s="38"/>
      <c r="T544" s="39" t="s">
        <v>2952</v>
      </c>
      <c r="U544" s="38"/>
      <c r="V544" s="38"/>
      <c r="W544" s="38"/>
      <c r="X544" s="39">
        <v>99207.02</v>
      </c>
      <c r="Y544" s="38"/>
      <c r="Z544" s="38"/>
      <c r="AA544" s="38"/>
      <c r="AB544" s="38"/>
      <c r="AC544" s="38"/>
      <c r="AD544" s="38"/>
      <c r="AE544" s="38"/>
      <c r="AF544" s="38"/>
      <c r="AG544" s="38"/>
      <c r="AH544" s="38"/>
      <c r="AI544" s="38"/>
      <c r="AJ544" s="38"/>
      <c r="AK544" s="38"/>
      <c r="AL544" s="18"/>
      <c r="AM544" s="18"/>
    </row>
    <row r="545" spans="1:39" ht="15.75" customHeight="1">
      <c r="A545" s="38"/>
      <c r="B545" s="39" t="s">
        <v>2934</v>
      </c>
      <c r="C545" s="38"/>
      <c r="D545" s="39" t="s">
        <v>3113</v>
      </c>
      <c r="E545" s="38"/>
      <c r="F545" s="39" t="s">
        <v>3115</v>
      </c>
      <c r="G545" s="38"/>
      <c r="H545" s="39" t="s">
        <v>3127</v>
      </c>
      <c r="I545" s="38"/>
      <c r="J545" s="39" t="s">
        <v>3117</v>
      </c>
      <c r="K545" s="39" t="s">
        <v>3118</v>
      </c>
      <c r="L545" s="38"/>
      <c r="M545" s="38"/>
      <c r="N545" s="38"/>
      <c r="O545" s="38"/>
      <c r="P545" s="40" t="s">
        <v>3119</v>
      </c>
      <c r="Q545" s="38"/>
      <c r="R545" s="38"/>
      <c r="S545" s="38"/>
      <c r="T545" s="39" t="s">
        <v>2952</v>
      </c>
      <c r="U545" s="38"/>
      <c r="V545" s="38"/>
      <c r="W545" s="38"/>
      <c r="X545" s="39" t="s">
        <v>3128</v>
      </c>
      <c r="Y545" s="38"/>
      <c r="Z545" s="38"/>
      <c r="AA545" s="38"/>
      <c r="AB545" s="38"/>
      <c r="AC545" s="38"/>
      <c r="AD545" s="38"/>
      <c r="AE545" s="38"/>
      <c r="AF545" s="38"/>
      <c r="AG545" s="38"/>
      <c r="AH545" s="38"/>
      <c r="AI545" s="38"/>
      <c r="AJ545" s="38"/>
      <c r="AK545" s="38"/>
      <c r="AL545" s="18"/>
      <c r="AM545" s="18"/>
    </row>
    <row r="546" spans="1:39" ht="15.75" customHeight="1">
      <c r="A546" s="38"/>
      <c r="B546" s="39" t="s">
        <v>2934</v>
      </c>
      <c r="C546" s="38"/>
      <c r="D546" s="39" t="s">
        <v>3130</v>
      </c>
      <c r="E546" s="38"/>
      <c r="F546" s="39" t="s">
        <v>3132</v>
      </c>
      <c r="G546" s="38"/>
      <c r="H546" s="39" t="s">
        <v>3132</v>
      </c>
      <c r="I546" s="38"/>
      <c r="J546" s="39" t="s">
        <v>709</v>
      </c>
      <c r="K546" s="39" t="s">
        <v>3133</v>
      </c>
      <c r="L546" s="38"/>
      <c r="M546" s="38"/>
      <c r="N546" s="38"/>
      <c r="O546" s="38"/>
      <c r="P546" s="39" t="s">
        <v>498</v>
      </c>
      <c r="Q546" s="38"/>
      <c r="R546" s="38"/>
      <c r="S546" s="38"/>
      <c r="T546" s="39" t="s">
        <v>2952</v>
      </c>
      <c r="U546" s="38"/>
      <c r="V546" s="38"/>
      <c r="W546" s="38"/>
      <c r="X546" s="39" t="s">
        <v>3134</v>
      </c>
      <c r="Y546" s="38"/>
      <c r="Z546" s="38"/>
      <c r="AA546" s="38"/>
      <c r="AB546" s="38"/>
      <c r="AC546" s="38"/>
      <c r="AD546" s="38"/>
      <c r="AE546" s="38"/>
      <c r="AF546" s="38"/>
      <c r="AG546" s="38"/>
      <c r="AH546" s="38"/>
      <c r="AI546" s="38"/>
      <c r="AJ546" s="38"/>
      <c r="AK546" s="38"/>
      <c r="AL546" s="18"/>
      <c r="AM546" s="18"/>
    </row>
    <row r="547" spans="1:39" ht="15.75" customHeight="1">
      <c r="A547" s="38"/>
      <c r="B547" s="39" t="s">
        <v>2934</v>
      </c>
      <c r="C547" s="38"/>
      <c r="D547" s="39" t="s">
        <v>3130</v>
      </c>
      <c r="E547" s="38"/>
      <c r="F547" s="39" t="s">
        <v>3138</v>
      </c>
      <c r="G547" s="38"/>
      <c r="H547" s="39" t="s">
        <v>3138</v>
      </c>
      <c r="I547" s="38"/>
      <c r="J547" s="39" t="s">
        <v>709</v>
      </c>
      <c r="K547" s="39" t="s">
        <v>3139</v>
      </c>
      <c r="L547" s="38"/>
      <c r="M547" s="38"/>
      <c r="N547" s="38"/>
      <c r="O547" s="38"/>
      <c r="P547" s="39" t="s">
        <v>498</v>
      </c>
      <c r="Q547" s="38"/>
      <c r="R547" s="38"/>
      <c r="S547" s="38"/>
      <c r="T547" s="39"/>
      <c r="U547" s="38"/>
      <c r="V547" s="38"/>
      <c r="W547" s="38"/>
      <c r="X547" s="39" t="s">
        <v>3140</v>
      </c>
      <c r="Y547" s="38"/>
      <c r="Z547" s="38"/>
      <c r="AA547" s="38"/>
      <c r="AB547" s="38"/>
      <c r="AC547" s="38"/>
      <c r="AD547" s="38"/>
      <c r="AE547" s="38"/>
      <c r="AF547" s="38"/>
      <c r="AG547" s="38"/>
      <c r="AH547" s="38"/>
      <c r="AI547" s="38"/>
      <c r="AJ547" s="38"/>
      <c r="AK547" s="38"/>
      <c r="AL547" s="18"/>
      <c r="AM547" s="18"/>
    </row>
    <row r="548" spans="1:39" ht="15.75" customHeight="1">
      <c r="A548" s="38"/>
      <c r="B548" s="39" t="s">
        <v>2934</v>
      </c>
      <c r="C548" s="38"/>
      <c r="D548" s="39" t="s">
        <v>3130</v>
      </c>
      <c r="E548" s="38"/>
      <c r="F548" s="39" t="s">
        <v>3138</v>
      </c>
      <c r="G548" s="38"/>
      <c r="H548" s="39" t="s">
        <v>3142</v>
      </c>
      <c r="I548" s="38"/>
      <c r="J548" s="39" t="s">
        <v>709</v>
      </c>
      <c r="K548" s="39" t="s">
        <v>3143</v>
      </c>
      <c r="L548" s="38"/>
      <c r="M548" s="38"/>
      <c r="N548" s="38"/>
      <c r="O548" s="38"/>
      <c r="P548" s="39" t="s">
        <v>498</v>
      </c>
      <c r="Q548" s="38"/>
      <c r="R548" s="38"/>
      <c r="S548" s="38"/>
      <c r="T548" s="39" t="s">
        <v>2952</v>
      </c>
      <c r="U548" s="38"/>
      <c r="V548" s="38"/>
      <c r="W548" s="38"/>
      <c r="X548" s="39" t="s">
        <v>3144</v>
      </c>
      <c r="Y548" s="38"/>
      <c r="Z548" s="38"/>
      <c r="AA548" s="38"/>
      <c r="AB548" s="38"/>
      <c r="AC548" s="38"/>
      <c r="AD548" s="38"/>
      <c r="AE548" s="38"/>
      <c r="AF548" s="38"/>
      <c r="AG548" s="38"/>
      <c r="AH548" s="38"/>
      <c r="AI548" s="38"/>
      <c r="AJ548" s="38"/>
      <c r="AK548" s="38"/>
      <c r="AL548" s="18"/>
      <c r="AM548" s="18"/>
    </row>
    <row r="549" spans="1:39" ht="15.75" customHeight="1">
      <c r="A549" s="38"/>
      <c r="B549" s="39" t="s">
        <v>2934</v>
      </c>
      <c r="C549" s="38"/>
      <c r="D549" s="39" t="s">
        <v>3130</v>
      </c>
      <c r="E549" s="38"/>
      <c r="F549" s="39" t="s">
        <v>3147</v>
      </c>
      <c r="G549" s="38"/>
      <c r="H549" s="39" t="s">
        <v>3147</v>
      </c>
      <c r="I549" s="38"/>
      <c r="J549" s="39" t="s">
        <v>709</v>
      </c>
      <c r="K549" s="39" t="s">
        <v>3139</v>
      </c>
      <c r="L549" s="38"/>
      <c r="M549" s="38"/>
      <c r="N549" s="38"/>
      <c r="O549" s="38"/>
      <c r="P549" s="39" t="s">
        <v>498</v>
      </c>
      <c r="Q549" s="38"/>
      <c r="R549" s="38"/>
      <c r="S549" s="38"/>
      <c r="T549" s="39"/>
      <c r="U549" s="38"/>
      <c r="V549" s="38"/>
      <c r="W549" s="38"/>
      <c r="X549" s="39" t="s">
        <v>3140</v>
      </c>
      <c r="Y549" s="38"/>
      <c r="Z549" s="38"/>
      <c r="AA549" s="38"/>
      <c r="AB549" s="38"/>
      <c r="AC549" s="38"/>
      <c r="AD549" s="38"/>
      <c r="AE549" s="38"/>
      <c r="AF549" s="38"/>
      <c r="AG549" s="38"/>
      <c r="AH549" s="38"/>
      <c r="AI549" s="38"/>
      <c r="AJ549" s="38"/>
      <c r="AK549" s="38"/>
      <c r="AL549" s="18"/>
      <c r="AM549" s="18"/>
    </row>
    <row r="550" spans="1:39" ht="15.75" customHeight="1">
      <c r="A550" s="38"/>
      <c r="B550" s="39" t="s">
        <v>2934</v>
      </c>
      <c r="C550" s="38"/>
      <c r="D550" s="39" t="s">
        <v>3149</v>
      </c>
      <c r="E550" s="38"/>
      <c r="F550" s="39" t="s">
        <v>3151</v>
      </c>
      <c r="G550" s="38"/>
      <c r="H550" s="39" t="s">
        <v>3153</v>
      </c>
      <c r="I550" s="38"/>
      <c r="J550" s="39" t="s">
        <v>3154</v>
      </c>
      <c r="K550" s="39" t="s">
        <v>3155</v>
      </c>
      <c r="L550" s="38"/>
      <c r="M550" s="38"/>
      <c r="N550" s="38"/>
      <c r="O550" s="38"/>
      <c r="P550" s="39" t="s">
        <v>498</v>
      </c>
      <c r="Q550" s="38"/>
      <c r="R550" s="38"/>
      <c r="S550" s="38"/>
      <c r="T550" s="39" t="s">
        <v>2952</v>
      </c>
      <c r="U550" s="38"/>
      <c r="V550" s="38"/>
      <c r="W550" s="38"/>
      <c r="X550" s="42" t="s">
        <v>3156</v>
      </c>
      <c r="Y550" s="38"/>
      <c r="Z550" s="38"/>
      <c r="AA550" s="38"/>
      <c r="AB550" s="38"/>
      <c r="AC550" s="38"/>
      <c r="AD550" s="38"/>
      <c r="AE550" s="38"/>
      <c r="AF550" s="38"/>
      <c r="AG550" s="38"/>
      <c r="AH550" s="38"/>
      <c r="AI550" s="38"/>
      <c r="AJ550" s="38"/>
      <c r="AK550" s="38"/>
      <c r="AL550" s="18"/>
      <c r="AM550" s="18"/>
    </row>
    <row r="551" spans="1:39" ht="15.75" customHeight="1">
      <c r="A551" s="38"/>
      <c r="B551" s="39" t="s">
        <v>3246</v>
      </c>
      <c r="C551" s="38"/>
      <c r="D551" s="39" t="s">
        <v>3149</v>
      </c>
      <c r="E551" s="38"/>
      <c r="F551" s="39" t="s">
        <v>3151</v>
      </c>
      <c r="G551" s="38"/>
      <c r="H551" s="42" t="s">
        <v>3159</v>
      </c>
      <c r="I551" s="38"/>
      <c r="J551" s="39" t="s">
        <v>3154</v>
      </c>
      <c r="K551" s="39" t="s">
        <v>3160</v>
      </c>
      <c r="L551" s="38"/>
      <c r="M551" s="38"/>
      <c r="N551" s="38"/>
      <c r="O551" s="38"/>
      <c r="P551" s="39" t="s">
        <v>498</v>
      </c>
      <c r="Q551" s="38"/>
      <c r="R551" s="38"/>
      <c r="S551" s="38"/>
      <c r="T551" s="39" t="s">
        <v>2952</v>
      </c>
      <c r="U551" s="38"/>
      <c r="V551" s="38"/>
      <c r="W551" s="38"/>
      <c r="X551" s="39" t="s">
        <v>3161</v>
      </c>
      <c r="Y551" s="38"/>
      <c r="Z551" s="38"/>
      <c r="AA551" s="38"/>
      <c r="AB551" s="38"/>
      <c r="AC551" s="38"/>
      <c r="AD551" s="38"/>
      <c r="AE551" s="38"/>
      <c r="AF551" s="38"/>
      <c r="AG551" s="38"/>
      <c r="AH551" s="38"/>
      <c r="AI551" s="38"/>
      <c r="AJ551" s="38"/>
      <c r="AK551" s="38"/>
      <c r="AL551" s="18"/>
      <c r="AM551" s="18"/>
    </row>
    <row r="552" spans="1:39" ht="15.75" customHeight="1">
      <c r="A552" s="38"/>
      <c r="B552" s="39" t="s">
        <v>3246</v>
      </c>
      <c r="C552" s="38"/>
      <c r="D552" s="39" t="s">
        <v>3149</v>
      </c>
      <c r="E552" s="38"/>
      <c r="F552" s="39" t="s">
        <v>3164</v>
      </c>
      <c r="G552" s="38"/>
      <c r="H552" s="39" t="s">
        <v>3166</v>
      </c>
      <c r="I552" s="38"/>
      <c r="J552" s="39" t="s">
        <v>330</v>
      </c>
      <c r="K552" s="39" t="s">
        <v>3167</v>
      </c>
      <c r="L552" s="38"/>
      <c r="M552" s="38"/>
      <c r="N552" s="38"/>
      <c r="O552" s="38"/>
      <c r="P552" s="39" t="s">
        <v>498</v>
      </c>
      <c r="Q552" s="38"/>
      <c r="R552" s="38"/>
      <c r="S552" s="38"/>
      <c r="T552" s="39" t="s">
        <v>2952</v>
      </c>
      <c r="U552" s="38"/>
      <c r="V552" s="38"/>
      <c r="W552" s="38"/>
      <c r="X552" s="39" t="s">
        <v>3168</v>
      </c>
      <c r="Y552" s="38"/>
      <c r="Z552" s="38"/>
      <c r="AA552" s="38"/>
      <c r="AB552" s="38"/>
      <c r="AC552" s="38"/>
      <c r="AD552" s="38"/>
      <c r="AE552" s="38"/>
      <c r="AF552" s="38"/>
      <c r="AG552" s="38"/>
      <c r="AH552" s="38"/>
      <c r="AI552" s="38"/>
      <c r="AJ552" s="38"/>
      <c r="AK552" s="38"/>
      <c r="AL552" s="18"/>
      <c r="AM552" s="18"/>
    </row>
    <row r="553" spans="1:39" ht="15.75" customHeight="1">
      <c r="A553" s="38"/>
      <c r="B553" s="39" t="s">
        <v>2934</v>
      </c>
      <c r="C553" s="38"/>
      <c r="D553" s="39" t="s">
        <v>3149</v>
      </c>
      <c r="E553" s="38"/>
      <c r="F553" s="39" t="s">
        <v>3164</v>
      </c>
      <c r="G553" s="38"/>
      <c r="H553" s="39" t="s">
        <v>3171</v>
      </c>
      <c r="I553" s="38"/>
      <c r="J553" s="39" t="s">
        <v>330</v>
      </c>
      <c r="K553" s="39" t="s">
        <v>3172</v>
      </c>
      <c r="L553" s="38"/>
      <c r="M553" s="38"/>
      <c r="N553" s="38"/>
      <c r="O553" s="38"/>
      <c r="P553" s="39" t="s">
        <v>498</v>
      </c>
      <c r="Q553" s="38"/>
      <c r="R553" s="38"/>
      <c r="S553" s="38"/>
      <c r="T553" s="39" t="s">
        <v>2952</v>
      </c>
      <c r="U553" s="38"/>
      <c r="V553" s="38"/>
      <c r="W553" s="38"/>
      <c r="X553" s="39" t="s">
        <v>3173</v>
      </c>
      <c r="Y553" s="38"/>
      <c r="Z553" s="38"/>
      <c r="AA553" s="38"/>
      <c r="AB553" s="38"/>
      <c r="AC553" s="38"/>
      <c r="AD553" s="38"/>
      <c r="AE553" s="38"/>
      <c r="AF553" s="38"/>
      <c r="AG553" s="38"/>
      <c r="AH553" s="38"/>
      <c r="AI553" s="38"/>
      <c r="AJ553" s="38"/>
      <c r="AK553" s="38"/>
      <c r="AL553" s="18"/>
      <c r="AM553" s="18"/>
    </row>
    <row r="554" spans="1:39" ht="15.75" customHeight="1">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c r="AK554" s="43"/>
    </row>
    <row r="555" spans="1:39" ht="15.75" customHeight="1">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3"/>
    </row>
    <row r="556" spans="1:39" ht="15.75" customHeight="1">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3"/>
    </row>
    <row r="557" spans="1:39" ht="15.75" customHeight="1">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3"/>
    </row>
    <row r="558" spans="1:39" ht="15.75" customHeight="1">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3"/>
    </row>
    <row r="559" spans="1:39" ht="15.75" customHeight="1">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c r="AK559" s="43"/>
    </row>
    <row r="560" spans="1:39" ht="15.75" customHeight="1">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c r="AK560" s="43"/>
    </row>
    <row r="561" spans="1:37" ht="15.75" customHeight="1">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c r="AK561" s="43"/>
    </row>
    <row r="562" spans="1:37" ht="15.75" customHeight="1">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c r="AK562" s="43"/>
    </row>
    <row r="563" spans="1:37" ht="15.75" customHeight="1">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c r="AK563" s="43"/>
    </row>
    <row r="564" spans="1:37" ht="15.75" customHeight="1">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row>
    <row r="565" spans="1:37" ht="15.75" customHeight="1">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row>
    <row r="566" spans="1:37" ht="15.75" customHeight="1">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row>
    <row r="567" spans="1:37" ht="15.75" customHeight="1">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row>
    <row r="568" spans="1:37" ht="15.75" customHeight="1">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row>
    <row r="569" spans="1:37" ht="15.75" customHeight="1">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row>
    <row r="570" spans="1:37" ht="15.75" customHeight="1">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row>
    <row r="571" spans="1:37" ht="15.75" customHeight="1">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row>
    <row r="572" spans="1:37" ht="15.75" customHeight="1">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row>
    <row r="573" spans="1:37" ht="15.75" customHeight="1">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row>
    <row r="574" spans="1:37" ht="15.75" customHeight="1">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row>
    <row r="575" spans="1:37" ht="15.75" customHeight="1">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row>
    <row r="576" spans="1:37" ht="15.75" customHeight="1">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row>
    <row r="577" spans="1:37" ht="15.75" customHeight="1">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row>
    <row r="578" spans="1:37" ht="15.75" customHeight="1">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row>
    <row r="579" spans="1:37" ht="15.75" customHeight="1">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row>
    <row r="580" spans="1:37" ht="15.75" customHeight="1">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row>
    <row r="581" spans="1:37" ht="15.75" customHeight="1">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row>
    <row r="582" spans="1:37" ht="15.75" customHeight="1">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row>
    <row r="583" spans="1:37" ht="15.75" customHeight="1">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row>
    <row r="584" spans="1:37" ht="15.75" customHeight="1">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row>
    <row r="585" spans="1:37" ht="15.75" customHeight="1">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row>
    <row r="586" spans="1:37" ht="15.75" customHeight="1">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row>
    <row r="587" spans="1:37" ht="15.75" customHeight="1">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row>
    <row r="588" spans="1:37" ht="15.75" customHeight="1">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row>
    <row r="589" spans="1:37" ht="15.75" customHeight="1">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row>
    <row r="590" spans="1:37" ht="15.75" customHeight="1">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row>
    <row r="591" spans="1:37" ht="15.75" customHeight="1">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row>
    <row r="592" spans="1:37" ht="15.75" customHeight="1">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row>
    <row r="593" spans="1:37" ht="15.75" customHeight="1">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row>
    <row r="594" spans="1:37" ht="15.75" customHeight="1">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row>
    <row r="595" spans="1:37" ht="15.75" customHeight="1">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row>
    <row r="596" spans="1:37" ht="15.75" customHeight="1">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row>
    <row r="597" spans="1:37" ht="15.75" customHeight="1">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row>
    <row r="598" spans="1:37" ht="15.75" customHeight="1">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row>
    <row r="599" spans="1:37" ht="15.75" customHeight="1">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row>
    <row r="600" spans="1:37" ht="15.75" customHeight="1">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row>
    <row r="601" spans="1:37" ht="15.75" customHeight="1">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row>
    <row r="602" spans="1:37" ht="15.75" customHeight="1">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row>
    <row r="603" spans="1:37" ht="15.75" customHeight="1">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row>
    <row r="604" spans="1:37" ht="15.75" customHeight="1">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row>
    <row r="605" spans="1:37" ht="15.75" customHeight="1">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row>
    <row r="606" spans="1:37" ht="15.75" customHeight="1">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row>
    <row r="607" spans="1:37" ht="15.75" customHeight="1">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row>
    <row r="608" spans="1:37" ht="15.75" customHeight="1">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row>
    <row r="609" spans="1:37" ht="15.75" customHeight="1">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row>
    <row r="610" spans="1:37" ht="15.75" customHeight="1">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row>
    <row r="611" spans="1:37" ht="15.75" customHeight="1">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row>
    <row r="612" spans="1:37" ht="15.75" customHeight="1">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row>
    <row r="613" spans="1:37" ht="15.75" customHeight="1">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row>
    <row r="614" spans="1:37" ht="15.75" customHeight="1">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row>
    <row r="615" spans="1:37" ht="15.75" customHeight="1">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row>
    <row r="616" spans="1:37" ht="15.75" customHeight="1">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row>
    <row r="617" spans="1:37" ht="15.75" customHeight="1">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row>
    <row r="618" spans="1:37" ht="15.75" customHeight="1">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row>
    <row r="619" spans="1:37" ht="15.75" customHeight="1">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row>
    <row r="620" spans="1:37" ht="15.75" customHeight="1">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row>
    <row r="621" spans="1:37" ht="15.75" customHeight="1">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row>
    <row r="622" spans="1:37" ht="15.75" customHeight="1">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row>
    <row r="623" spans="1:37" ht="15.75" customHeight="1">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row>
    <row r="624" spans="1:37" ht="15.75" customHeight="1">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row>
    <row r="625" spans="1:37" ht="15.75" customHeight="1">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row>
    <row r="626" spans="1:37" ht="15.75" customHeight="1">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row>
    <row r="627" spans="1:37" ht="15.75" customHeight="1">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row>
    <row r="628" spans="1:37" ht="15.75" customHeight="1">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row>
    <row r="629" spans="1:37" ht="15.75" customHeight="1">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row>
    <row r="630" spans="1:37" ht="15.75" customHeight="1">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row>
    <row r="631" spans="1:37" ht="15.75" customHeight="1">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row>
    <row r="632" spans="1:37" ht="15.75" customHeight="1">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row>
    <row r="633" spans="1:37" ht="15.75" customHeight="1">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row>
    <row r="634" spans="1:37" ht="15.75" customHeight="1">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row>
    <row r="635" spans="1:37" ht="15.75" customHeight="1">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row>
    <row r="636" spans="1:37" ht="15.75" customHeight="1">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row>
    <row r="637" spans="1:37" ht="15.75" customHeight="1">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row>
    <row r="638" spans="1:37" ht="15.75" customHeight="1">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row>
    <row r="639" spans="1:37" ht="15.75" customHeight="1">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row>
    <row r="640" spans="1:37" ht="15.75" customHeight="1">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row>
    <row r="641" spans="1:37" ht="15.75" customHeight="1">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row>
    <row r="642" spans="1:37" ht="15.75" customHeight="1">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row>
    <row r="643" spans="1:37" ht="15.75" customHeight="1">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row>
    <row r="644" spans="1:37" ht="15.75" customHeight="1">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row>
    <row r="645" spans="1:37" ht="15.75" customHeight="1">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row>
    <row r="646" spans="1:37" ht="15.75" customHeight="1">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row>
    <row r="647" spans="1:37" ht="15.75" customHeight="1">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row>
    <row r="648" spans="1:37" ht="15.75" customHeight="1">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row>
    <row r="649" spans="1:37" ht="15.75" customHeight="1">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row>
    <row r="650" spans="1:37" ht="15.75" customHeight="1">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row>
    <row r="651" spans="1:37" ht="15.75" customHeight="1">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row>
    <row r="652" spans="1:37" ht="15.75" customHeight="1">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c r="AK652" s="43"/>
    </row>
    <row r="653" spans="1:37" ht="15.75" customHeight="1">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3"/>
    </row>
    <row r="654" spans="1:37" ht="15.75" customHeight="1">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row>
    <row r="655" spans="1:37" ht="15.75" customHeight="1">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c r="AK655" s="43"/>
    </row>
    <row r="656" spans="1:37" ht="15.75" customHeight="1">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c r="AK656" s="43"/>
    </row>
    <row r="657" spans="1:37" ht="15.75" customHeight="1">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row>
    <row r="658" spans="1:37" ht="15.75" customHeight="1">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row>
    <row r="659" spans="1:37" ht="15.75" customHeight="1">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c r="AK659" s="43"/>
    </row>
    <row r="660" spans="1:37" ht="15.75" customHeight="1">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c r="AK660" s="43"/>
    </row>
    <row r="661" spans="1:37" ht="15.75" customHeight="1">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c r="AK661" s="43"/>
    </row>
    <row r="662" spans="1:37" ht="15.75" customHeight="1">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c r="AK662" s="43"/>
    </row>
    <row r="663" spans="1:37" ht="15.75" customHeight="1">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3"/>
    </row>
    <row r="664" spans="1:37" ht="15.75" customHeight="1">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c r="AK664" s="43"/>
    </row>
    <row r="665" spans="1:37" ht="15.75" customHeight="1">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c r="AK665" s="43"/>
    </row>
    <row r="666" spans="1:37" ht="15.75" customHeight="1">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c r="AK666" s="43"/>
    </row>
    <row r="667" spans="1:37" ht="15.75" customHeight="1">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c r="AK667" s="43"/>
    </row>
    <row r="668" spans="1:37" ht="15.75" customHeight="1">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c r="AK668" s="43"/>
    </row>
    <row r="669" spans="1:37" ht="15.75" customHeight="1">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3"/>
    </row>
    <row r="670" spans="1:37" ht="15.75" customHeight="1">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3"/>
    </row>
    <row r="671" spans="1:37" ht="15.75" customHeight="1">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3"/>
    </row>
    <row r="672" spans="1:37" ht="15.75" customHeight="1">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3"/>
    </row>
    <row r="673" spans="1:37" ht="15.75" customHeight="1">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3"/>
    </row>
    <row r="674" spans="1:37" ht="15.75" customHeight="1">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3"/>
    </row>
    <row r="675" spans="1:37" ht="15.75" customHeight="1">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3"/>
    </row>
    <row r="676" spans="1:37" ht="15.75" customHeight="1">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3"/>
    </row>
    <row r="677" spans="1:37" ht="15.75" customHeight="1">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c r="AK677" s="43"/>
    </row>
    <row r="678" spans="1:37" ht="15.75" customHeight="1">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c r="AK678" s="43"/>
    </row>
    <row r="679" spans="1:37" ht="15.75" customHeight="1">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c r="AK679" s="43"/>
    </row>
    <row r="680" spans="1:37" ht="15.75" customHeight="1">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c r="AK680" s="43"/>
    </row>
    <row r="681" spans="1:37" ht="15.75" customHeight="1">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c r="AK681" s="43"/>
    </row>
    <row r="682" spans="1:37" ht="15.75" customHeight="1">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c r="AK682" s="43"/>
    </row>
    <row r="683" spans="1:37" ht="15.75" customHeight="1">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c r="AK683" s="43"/>
    </row>
    <row r="684" spans="1:37" ht="15.75" customHeight="1">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c r="AK684" s="43"/>
    </row>
    <row r="685" spans="1:37" ht="15.75" customHeight="1">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c r="AK685" s="43"/>
    </row>
    <row r="686" spans="1:37" ht="15.75" customHeight="1">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c r="AK686" s="43"/>
    </row>
    <row r="687" spans="1:37" ht="15.75" customHeight="1">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c r="AK687" s="43"/>
    </row>
    <row r="688" spans="1:37" ht="15.75" customHeight="1">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row>
    <row r="689" spans="1:37" ht="15.75" customHeight="1">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row>
    <row r="690" spans="1:37" ht="15.75" customHeight="1">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row>
    <row r="691" spans="1:37" ht="15.75" customHeight="1">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row>
    <row r="692" spans="1:37" ht="15.75" customHeight="1">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row>
    <row r="693" spans="1:37" ht="15.75" customHeight="1">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row>
    <row r="694" spans="1:37" ht="15.75" customHeight="1">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row>
    <row r="695" spans="1:37" ht="15.75" customHeight="1">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row>
    <row r="696" spans="1:37" ht="15.75" customHeight="1">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row>
    <row r="697" spans="1:37" ht="15.75" customHeight="1">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row>
    <row r="698" spans="1:37" ht="15.75" customHeight="1">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row>
    <row r="699" spans="1:37" ht="15.75" customHeight="1">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row>
    <row r="700" spans="1:37" ht="15.75" customHeight="1">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row>
    <row r="701" spans="1:37" ht="15.75" customHeight="1">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row>
    <row r="702" spans="1:37" ht="15.75" customHeight="1">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c r="AK702" s="43"/>
    </row>
    <row r="703" spans="1:37" ht="15.75" customHeight="1">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c r="AK703" s="43"/>
    </row>
    <row r="704" spans="1:37" ht="15.75" customHeight="1">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c r="AK704" s="43"/>
    </row>
    <row r="705" spans="1:37" ht="15.75" customHeight="1">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c r="AK705" s="43"/>
    </row>
    <row r="706" spans="1:37" ht="15.75" customHeight="1">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c r="AK706" s="43"/>
    </row>
    <row r="707" spans="1:37" ht="15.75" customHeight="1">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c r="AK707" s="43"/>
    </row>
    <row r="708" spans="1:37" ht="15.75" customHeight="1">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c r="AK708" s="43"/>
    </row>
    <row r="709" spans="1:37" ht="15.75" customHeight="1">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c r="AK709" s="43"/>
    </row>
    <row r="710" spans="1:37" ht="15.75" customHeight="1">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c r="AK710" s="43"/>
    </row>
    <row r="711" spans="1:37" ht="15.75" customHeight="1">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c r="AK711" s="43"/>
    </row>
    <row r="712" spans="1:37" ht="15.75" customHeight="1">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c r="AK712" s="43"/>
    </row>
    <row r="713" spans="1:37" ht="15.75" customHeight="1">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c r="AK713" s="43"/>
    </row>
    <row r="714" spans="1:37" ht="15.75" customHeight="1">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row>
    <row r="715" spans="1:37" ht="15.75" customHeight="1">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c r="AK715" s="43"/>
    </row>
    <row r="716" spans="1:37" ht="15.75" customHeight="1">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c r="AK716" s="43"/>
    </row>
    <row r="717" spans="1:37" ht="15.75" customHeight="1">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c r="AK717" s="43"/>
    </row>
    <row r="718" spans="1:37" ht="15.75" customHeight="1">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c r="AK718" s="43"/>
    </row>
    <row r="719" spans="1:37" ht="15.75" customHeight="1">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c r="AK719" s="43"/>
    </row>
    <row r="720" spans="1:37" ht="15.75" customHeight="1">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c r="AK720" s="43"/>
    </row>
    <row r="721" spans="1:37" ht="15.75" customHeight="1">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c r="AK721" s="43"/>
    </row>
    <row r="722" spans="1:37" ht="15.75" customHeight="1">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c r="AK722" s="43"/>
    </row>
    <row r="723" spans="1:37" ht="15.75" customHeight="1">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c r="AK723" s="43"/>
    </row>
    <row r="724" spans="1:37" ht="15.75" customHeight="1">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c r="AK724" s="43"/>
    </row>
    <row r="725" spans="1:37" ht="15.75" customHeight="1">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c r="AK725" s="43"/>
    </row>
    <row r="726" spans="1:37" ht="15.75" customHeight="1">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c r="AK726" s="43"/>
    </row>
    <row r="727" spans="1:37" ht="15.75" customHeight="1">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c r="AK727" s="43"/>
    </row>
    <row r="728" spans="1:37" ht="15.75" customHeight="1">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c r="AK728" s="43"/>
    </row>
    <row r="729" spans="1:37" ht="15.75" customHeight="1">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c r="AK729" s="43"/>
    </row>
    <row r="730" spans="1:37" ht="15.75" customHeight="1">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c r="AK730" s="43"/>
    </row>
    <row r="731" spans="1:37" ht="15.75" customHeight="1">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c r="AK731" s="43"/>
    </row>
    <row r="732" spans="1:37" ht="15.75" customHeight="1">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c r="AK732" s="43"/>
    </row>
    <row r="733" spans="1:37" ht="15.75" customHeight="1">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c r="AK733" s="43"/>
    </row>
    <row r="734" spans="1:37" ht="15.75" customHeight="1">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c r="AK734" s="43"/>
    </row>
    <row r="735" spans="1:37" ht="15.75" customHeight="1">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c r="AK735" s="43"/>
    </row>
    <row r="736" spans="1:37" ht="15.75" customHeight="1">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c r="AK736" s="43"/>
    </row>
    <row r="737" spans="1:37" ht="15.75" customHeight="1">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c r="AK737" s="43"/>
    </row>
    <row r="738" spans="1:37" ht="15.75" customHeight="1">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c r="AK738" s="43"/>
    </row>
    <row r="739" spans="1:37" ht="15.75" customHeight="1">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c r="AK739" s="43"/>
    </row>
    <row r="740" spans="1:37" ht="15.75" customHeight="1">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c r="AK740" s="43"/>
    </row>
    <row r="741" spans="1:37" ht="15.75" customHeight="1">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c r="AK741" s="43"/>
    </row>
    <row r="742" spans="1:37" ht="15.75" customHeight="1">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c r="AK742" s="43"/>
    </row>
    <row r="743" spans="1:37" ht="15.75" customHeight="1">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c r="AK743" s="43"/>
    </row>
    <row r="744" spans="1:37" ht="15.75" customHeight="1">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c r="AK744" s="43"/>
    </row>
    <row r="745" spans="1:37" ht="15.75" customHeight="1">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c r="AK745" s="43"/>
    </row>
    <row r="746" spans="1:37" ht="15.75" customHeight="1">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c r="AK746" s="43"/>
    </row>
    <row r="747" spans="1:37" ht="15.75" customHeight="1">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c r="AK747" s="43"/>
    </row>
    <row r="748" spans="1:37" ht="15.75" customHeight="1">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c r="AK748" s="43"/>
    </row>
    <row r="749" spans="1:37" ht="15.75" customHeight="1">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c r="AK749" s="43"/>
    </row>
    <row r="750" spans="1:37" ht="15.75" customHeight="1">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c r="AK750" s="43"/>
    </row>
    <row r="751" spans="1:37" ht="15.75" customHeight="1">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c r="AK751" s="43"/>
    </row>
    <row r="752" spans="1:37" ht="15.75" customHeight="1">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c r="AK752" s="43"/>
    </row>
    <row r="753" spans="1:37" ht="15.75" customHeight="1">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c r="AK753" s="43"/>
    </row>
    <row r="754" spans="1:37" ht="15.75" customHeight="1">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c r="AK754" s="43"/>
    </row>
    <row r="755" spans="1:37" ht="15.75" customHeight="1">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c r="AK755" s="43"/>
    </row>
    <row r="756" spans="1:37" ht="15.75" customHeight="1">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c r="AK756" s="43"/>
    </row>
    <row r="757" spans="1:37" ht="15.75" customHeight="1">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c r="AK757" s="43"/>
    </row>
    <row r="758" spans="1:37" ht="15.75" customHeight="1">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c r="AK758" s="43"/>
    </row>
    <row r="759" spans="1:37" ht="15.75" customHeight="1">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c r="AK759" s="43"/>
    </row>
    <row r="760" spans="1:37" ht="15.75" customHeight="1">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c r="AK760" s="43"/>
    </row>
    <row r="761" spans="1:37" ht="15.75" customHeight="1">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c r="AK761" s="43"/>
    </row>
    <row r="762" spans="1:37" ht="15.75" customHeight="1">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c r="AK762" s="43"/>
    </row>
    <row r="763" spans="1:37" ht="15.75" customHeight="1">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row>
    <row r="764" spans="1:37" ht="15.75" customHeight="1">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row>
    <row r="765" spans="1:37" ht="15.75" customHeight="1">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row>
    <row r="766" spans="1:37" ht="15.75" customHeight="1">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row>
    <row r="767" spans="1:37" ht="15.75" customHeight="1">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c r="AK767" s="43"/>
    </row>
    <row r="768" spans="1:37" ht="15.75" customHeight="1">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c r="AK768" s="43"/>
    </row>
    <row r="769" spans="1:37" ht="15.75" customHeight="1">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c r="AK769" s="43"/>
    </row>
    <row r="770" spans="1:37" ht="15.75" customHeight="1">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c r="AK770" s="43"/>
    </row>
    <row r="771" spans="1:37" ht="15.75" customHeight="1">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c r="AK771" s="43"/>
    </row>
    <row r="772" spans="1:37" ht="15.75" customHeight="1">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c r="AK772" s="43"/>
    </row>
    <row r="773" spans="1:37" ht="15.75" customHeight="1">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c r="AK773" s="43"/>
    </row>
    <row r="774" spans="1:37" ht="15.75" customHeight="1">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c r="AK774" s="43"/>
    </row>
    <row r="775" spans="1:37" ht="15.75" customHeight="1">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c r="AK775" s="43"/>
    </row>
    <row r="776" spans="1:37" ht="15.75" customHeight="1">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c r="AK776" s="43"/>
    </row>
    <row r="777" spans="1:37" ht="15.75" customHeight="1">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c r="AK777" s="43"/>
    </row>
    <row r="778" spans="1:37" ht="15.75" customHeight="1">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c r="AK778" s="43"/>
    </row>
    <row r="779" spans="1:37" ht="15.75" customHeight="1">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c r="AK779" s="43"/>
    </row>
    <row r="780" spans="1:37" ht="15.75" customHeight="1">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c r="AK780" s="43"/>
    </row>
    <row r="781" spans="1:37" ht="15.75" customHeight="1">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c r="AK781" s="43"/>
    </row>
    <row r="782" spans="1:37" ht="15.75" customHeight="1">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c r="AK782" s="43"/>
    </row>
    <row r="783" spans="1:37" ht="15.75" customHeight="1">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c r="AK783" s="43"/>
    </row>
    <row r="784" spans="1:37" ht="15.75" customHeight="1">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c r="AK784" s="43"/>
    </row>
    <row r="785" spans="1:37" ht="15.75" customHeight="1">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c r="AK785" s="43"/>
    </row>
    <row r="786" spans="1:37" ht="15.75" customHeight="1">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c r="AK786" s="43"/>
    </row>
    <row r="787" spans="1:37" ht="15.75" customHeight="1">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c r="AK787" s="43"/>
    </row>
    <row r="788" spans="1:37" ht="15.75" customHeight="1">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c r="AK788" s="43"/>
    </row>
    <row r="789" spans="1:37" ht="15.75" customHeight="1">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c r="AK789" s="43"/>
    </row>
    <row r="790" spans="1:37" ht="15.75" customHeight="1">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c r="AK790" s="43"/>
    </row>
    <row r="791" spans="1:37" ht="15.75" customHeight="1">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c r="AK791" s="43"/>
    </row>
    <row r="792" spans="1:37" ht="15.75" customHeight="1">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c r="AK792" s="43"/>
    </row>
    <row r="793" spans="1:37" ht="15.75" customHeight="1">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c r="AK793" s="43"/>
    </row>
    <row r="794" spans="1:37" ht="15.75" customHeight="1">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c r="AK794" s="43"/>
    </row>
    <row r="795" spans="1:37" ht="15.75" customHeight="1">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c r="AK795" s="43"/>
    </row>
    <row r="796" spans="1:37" ht="15.75" customHeight="1">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c r="AK796" s="43"/>
    </row>
    <row r="797" spans="1:37" ht="15.75" customHeight="1">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c r="AK797" s="43"/>
    </row>
    <row r="798" spans="1:37" ht="15.75" customHeight="1">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c r="AK798" s="43"/>
    </row>
    <row r="799" spans="1:37" ht="15.75" customHeight="1">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c r="AK799" s="43"/>
    </row>
    <row r="800" spans="1:37" ht="15.75" customHeight="1">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c r="AK800" s="43"/>
    </row>
    <row r="801" spans="1:37" ht="15.75" customHeight="1">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c r="AK801" s="43"/>
    </row>
    <row r="802" spans="1:37" ht="15.75" customHeight="1">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c r="AK802" s="43"/>
    </row>
    <row r="803" spans="1:37" ht="15.75" customHeight="1">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c r="AK803" s="43"/>
    </row>
    <row r="804" spans="1:37" ht="15.75" customHeight="1">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c r="AK804" s="43"/>
    </row>
    <row r="805" spans="1:37" ht="15.75" customHeight="1">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c r="AK805" s="43"/>
    </row>
    <row r="806" spans="1:37" ht="15.75" customHeight="1">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c r="AK806" s="43"/>
    </row>
    <row r="807" spans="1:37" ht="15.75" customHeight="1">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c r="AK807" s="43"/>
    </row>
    <row r="808" spans="1:37" ht="15.75" customHeight="1">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c r="AK808" s="43"/>
    </row>
    <row r="809" spans="1:37" ht="15.75" customHeight="1">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c r="AK809" s="43"/>
    </row>
    <row r="810" spans="1:37" ht="15.75" customHeight="1">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c r="AK810" s="43"/>
    </row>
    <row r="811" spans="1:37" ht="15.75" customHeight="1">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c r="AK811" s="43"/>
    </row>
    <row r="812" spans="1:37" ht="15.75" customHeight="1">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c r="AK812" s="43"/>
    </row>
    <row r="813" spans="1:37" ht="15.75" customHeight="1">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c r="AK813" s="43"/>
    </row>
    <row r="814" spans="1:37" ht="15.75" customHeight="1">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c r="AK814" s="43"/>
    </row>
    <row r="815" spans="1:37" ht="15.75" customHeight="1">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c r="AK815" s="43"/>
    </row>
    <row r="816" spans="1:37" ht="15.75" customHeight="1">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c r="AK816" s="43"/>
    </row>
    <row r="817" spans="1:37" ht="15.75" customHeight="1">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c r="AK817" s="43"/>
    </row>
    <row r="818" spans="1:37" ht="15.75" customHeight="1">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c r="AK818" s="43"/>
    </row>
    <row r="819" spans="1:37" ht="15.75" customHeight="1">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c r="AK819" s="43"/>
    </row>
    <row r="820" spans="1:37" ht="15.75" customHeight="1">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c r="AK820" s="43"/>
    </row>
    <row r="821" spans="1:37" ht="15.75" customHeight="1">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c r="AK821" s="43"/>
    </row>
    <row r="822" spans="1:37" ht="15.75" customHeight="1">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c r="AK822" s="43"/>
    </row>
    <row r="823" spans="1:37" ht="15.75" customHeight="1">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c r="AK823" s="43"/>
    </row>
    <row r="824" spans="1:37" ht="15.75" customHeight="1">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c r="AK824" s="43"/>
    </row>
    <row r="825" spans="1:37" ht="15.75" customHeight="1">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c r="AK825" s="43"/>
    </row>
    <row r="826" spans="1:37" ht="15.75" customHeight="1">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c r="AK826" s="43"/>
    </row>
    <row r="827" spans="1:37" ht="15.75" customHeight="1">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c r="AK827" s="43"/>
    </row>
    <row r="828" spans="1:37" ht="15.75" customHeight="1">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c r="AK828" s="43"/>
    </row>
    <row r="829" spans="1:37" ht="15.75" customHeight="1">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c r="AK829" s="43"/>
    </row>
    <row r="830" spans="1:37" ht="15.75" customHeight="1">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c r="AK830" s="43"/>
    </row>
    <row r="831" spans="1:37" ht="15.75" customHeight="1">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c r="AK831" s="43"/>
    </row>
    <row r="832" spans="1:37" ht="15.75" customHeight="1">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c r="AK832" s="43"/>
    </row>
    <row r="833" spans="1:37" ht="15.75" customHeight="1">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c r="AK833" s="43"/>
    </row>
    <row r="834" spans="1:37" ht="15.75" customHeight="1">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c r="AK834" s="43"/>
    </row>
    <row r="835" spans="1:37" ht="15.75" customHeight="1">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c r="AK835" s="43"/>
    </row>
    <row r="836" spans="1:37" ht="15.75" customHeight="1">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c r="AK836" s="43"/>
    </row>
    <row r="837" spans="1:37" ht="15.75" customHeight="1">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c r="AK837" s="43"/>
    </row>
    <row r="838" spans="1:37" ht="15.75" customHeight="1">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c r="AK838" s="43"/>
    </row>
    <row r="839" spans="1:37" ht="15.75" customHeight="1">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c r="AK839" s="43"/>
    </row>
    <row r="840" spans="1:37" ht="15.75" customHeight="1">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c r="AK840" s="43"/>
    </row>
    <row r="841" spans="1:37" ht="15.75" customHeight="1">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c r="AK841" s="43"/>
    </row>
    <row r="842" spans="1:37" ht="15.75" customHeight="1">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c r="AK842" s="43"/>
    </row>
    <row r="843" spans="1:37" ht="15.75" customHeight="1">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c r="AK843" s="43"/>
    </row>
    <row r="844" spans="1:37" ht="15.75" customHeight="1">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c r="AK844" s="43"/>
    </row>
    <row r="845" spans="1:37" ht="15.75" customHeight="1">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c r="AK845" s="43"/>
    </row>
    <row r="846" spans="1:37" ht="15.75" customHeight="1">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c r="AK846" s="43"/>
    </row>
    <row r="847" spans="1:37" ht="15.75" customHeight="1">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c r="AK847" s="43"/>
    </row>
    <row r="848" spans="1:37" ht="15.75" customHeight="1">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c r="AK848" s="43"/>
    </row>
    <row r="849" spans="1:37" ht="15.75" customHeight="1">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c r="AK849" s="43"/>
    </row>
    <row r="850" spans="1:37" ht="15.75" customHeight="1">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c r="AK850" s="43"/>
    </row>
    <row r="851" spans="1:37" ht="15.75" customHeight="1">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c r="AK851" s="43"/>
    </row>
    <row r="852" spans="1:37" ht="15.75" customHeight="1">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c r="AK852" s="43"/>
    </row>
    <row r="853" spans="1:37" ht="15.75" customHeight="1">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c r="AK853" s="43"/>
    </row>
    <row r="854" spans="1:37" ht="15.75" customHeight="1">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c r="AK854" s="43"/>
    </row>
    <row r="855" spans="1:37" ht="15.75" customHeight="1">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c r="AK855" s="43"/>
    </row>
    <row r="856" spans="1:37" ht="15.75" customHeight="1">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c r="AK856" s="43"/>
    </row>
    <row r="857" spans="1:37" ht="15.75" customHeight="1">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c r="AK857" s="43"/>
    </row>
    <row r="858" spans="1:37" ht="15.75" customHeight="1">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c r="AK858" s="43"/>
    </row>
    <row r="859" spans="1:37" ht="15.75" customHeight="1">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c r="AK859" s="43"/>
    </row>
    <row r="860" spans="1:37" ht="15.75" customHeight="1">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c r="AK860" s="43"/>
    </row>
    <row r="861" spans="1:37" ht="15.75" customHeight="1">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c r="AK861" s="43"/>
    </row>
    <row r="862" spans="1:37" ht="15.75" customHeight="1">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c r="AK862" s="43"/>
    </row>
    <row r="863" spans="1:37" ht="15.75" customHeight="1">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c r="AK863" s="43"/>
    </row>
    <row r="864" spans="1:37" ht="15.75" customHeight="1">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c r="AK864" s="43"/>
    </row>
    <row r="865" spans="1:37" ht="15.75" customHeight="1">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c r="AK865" s="43"/>
    </row>
    <row r="866" spans="1:37" ht="15.75" customHeight="1">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c r="AK866" s="43"/>
    </row>
    <row r="867" spans="1:37" ht="15.75" customHeight="1">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c r="AK867" s="43"/>
    </row>
    <row r="868" spans="1:37" ht="15.75" customHeight="1">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c r="AK868" s="43"/>
    </row>
    <row r="869" spans="1:37" ht="15.75" customHeight="1">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c r="AK869" s="43"/>
    </row>
    <row r="870" spans="1:37" ht="15.75" customHeight="1">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c r="AK870" s="43"/>
    </row>
    <row r="871" spans="1:37" ht="15.75" customHeight="1">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c r="AK871" s="43"/>
    </row>
    <row r="872" spans="1:37" ht="15.75" customHeight="1">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c r="AK872" s="43"/>
    </row>
    <row r="873" spans="1:37" ht="15.75" customHeight="1">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c r="AK873" s="43"/>
    </row>
    <row r="874" spans="1:37" ht="15.75" customHeight="1">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c r="AK874" s="43"/>
    </row>
    <row r="875" spans="1:37" ht="15.75" customHeight="1">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c r="AK875" s="43"/>
    </row>
    <row r="876" spans="1:37" ht="15.75" customHeight="1">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c r="AK876" s="43"/>
    </row>
    <row r="877" spans="1:37" ht="15.75" customHeight="1">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c r="AK877" s="43"/>
    </row>
    <row r="878" spans="1:37" ht="15.75" customHeight="1">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c r="AK878" s="43"/>
    </row>
    <row r="879" spans="1:37" ht="15.75" customHeight="1">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c r="AK879" s="43"/>
    </row>
    <row r="880" spans="1:37" ht="15.75" customHeight="1">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c r="AK880" s="43"/>
    </row>
    <row r="881" spans="1:37" ht="15.75" customHeight="1">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c r="AK881" s="43"/>
    </row>
    <row r="882" spans="1:37" ht="15.75" customHeight="1">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c r="AK882" s="43"/>
    </row>
    <row r="883" spans="1:37" ht="15.75" customHeight="1">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c r="AK883" s="43"/>
    </row>
    <row r="884" spans="1:37" ht="15.75" customHeight="1">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c r="AK884" s="43"/>
    </row>
    <row r="885" spans="1:37" ht="15.75" customHeight="1">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c r="AK885" s="43"/>
    </row>
    <row r="886" spans="1:37" ht="15.75" customHeight="1">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c r="AK886" s="43"/>
    </row>
    <row r="887" spans="1:37" ht="15.75" customHeight="1">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c r="AK887" s="43"/>
    </row>
    <row r="888" spans="1:37" ht="15.75" customHeight="1">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c r="AK888" s="43"/>
    </row>
    <row r="889" spans="1:37" ht="15.75" customHeight="1">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c r="AK889" s="43"/>
    </row>
    <row r="890" spans="1:37" ht="15.75" customHeight="1">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c r="AK890" s="43"/>
    </row>
    <row r="891" spans="1:37" ht="15.75" customHeight="1">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c r="AK891" s="43"/>
    </row>
    <row r="892" spans="1:37" ht="15.75" customHeight="1">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c r="AK892" s="43"/>
    </row>
    <row r="893" spans="1:37" ht="15.75" customHeight="1">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c r="AK893" s="43"/>
    </row>
    <row r="894" spans="1:37" ht="15.75" customHeight="1">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c r="AK894" s="43"/>
    </row>
    <row r="895" spans="1:37" ht="15.75" customHeight="1">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c r="AK895" s="43"/>
    </row>
    <row r="896" spans="1:37" ht="15.75" customHeight="1">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c r="AK896" s="43"/>
    </row>
    <row r="897" spans="1:37" ht="15.75" customHeight="1">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c r="AK897" s="43"/>
    </row>
    <row r="898" spans="1:37" ht="15.75" customHeight="1">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c r="AK898" s="43"/>
    </row>
    <row r="899" spans="1:37" ht="15.75" customHeight="1">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c r="AK899" s="43"/>
    </row>
    <row r="900" spans="1:37" ht="15.75" customHeight="1">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c r="AK900" s="43"/>
    </row>
    <row r="901" spans="1:37" ht="15.75" customHeight="1">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c r="AK901" s="43"/>
    </row>
    <row r="902" spans="1:37" ht="15.75" customHeight="1">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c r="AK902" s="43"/>
    </row>
    <row r="903" spans="1:37" ht="15.75" customHeight="1">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c r="AK903" s="43"/>
    </row>
    <row r="904" spans="1:37" ht="15.75" customHeight="1">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c r="AK904" s="43"/>
    </row>
    <row r="905" spans="1:37" ht="15.75" customHeight="1">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c r="AK905" s="43"/>
    </row>
    <row r="906" spans="1:37" ht="15.75" customHeight="1">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c r="AK906" s="43"/>
    </row>
    <row r="907" spans="1:37" ht="15.75" customHeight="1">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c r="AK907" s="43"/>
    </row>
    <row r="908" spans="1:37" ht="15.75" customHeight="1">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c r="AK908" s="43"/>
    </row>
    <row r="909" spans="1:37" ht="15.75" customHeight="1">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c r="AK909" s="43"/>
    </row>
    <row r="910" spans="1:37" ht="15.75" customHeight="1">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c r="AK910" s="43"/>
    </row>
    <row r="911" spans="1:37" ht="15.75" customHeight="1">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c r="AK911" s="43"/>
    </row>
    <row r="912" spans="1:37" ht="15.75" customHeight="1">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c r="AK912" s="43"/>
    </row>
    <row r="913" spans="1:37" ht="15.75" customHeight="1">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c r="AK913" s="43"/>
    </row>
    <row r="914" spans="1:37" ht="15.75" customHeight="1">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c r="AK914" s="43"/>
    </row>
    <row r="915" spans="1:37" ht="15.75" customHeight="1">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c r="AK915" s="43"/>
    </row>
    <row r="916" spans="1:37" ht="15.75" customHeight="1">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c r="AK916" s="43"/>
    </row>
    <row r="917" spans="1:37" ht="15.75" customHeight="1">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c r="AK917" s="43"/>
    </row>
    <row r="918" spans="1:37" ht="15.75" customHeight="1">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c r="AK918" s="43"/>
    </row>
    <row r="919" spans="1:37" ht="15.75" customHeight="1">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c r="AK919" s="43"/>
    </row>
    <row r="920" spans="1:37" ht="15.75" customHeight="1">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c r="AK920" s="43"/>
    </row>
    <row r="921" spans="1:37" ht="15.75" customHeight="1">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c r="AK921" s="43"/>
    </row>
    <row r="922" spans="1:37" ht="15.75" customHeight="1">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c r="AK922" s="43"/>
    </row>
    <row r="923" spans="1:37" ht="15.75" customHeight="1">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c r="AK923" s="43"/>
    </row>
    <row r="924" spans="1:37" ht="15.75" customHeight="1">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c r="AK924" s="43"/>
    </row>
    <row r="925" spans="1:37" ht="15.75" customHeight="1">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c r="AK925" s="43"/>
    </row>
    <row r="926" spans="1:37" ht="15.75" customHeight="1">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c r="AK926" s="43"/>
    </row>
    <row r="927" spans="1:37" ht="15.75" customHeight="1">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c r="AK927" s="43"/>
    </row>
    <row r="928" spans="1:37" ht="15.75" customHeight="1">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c r="AK928" s="43"/>
    </row>
    <row r="929" spans="1:37" ht="15.75" customHeight="1">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c r="AK929" s="43"/>
    </row>
    <row r="930" spans="1:37" ht="15.75" customHeight="1">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c r="AK930" s="43"/>
    </row>
    <row r="931" spans="1:37" ht="15.75" customHeight="1">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c r="AK931" s="43"/>
    </row>
    <row r="932" spans="1:37" ht="15.75" customHeight="1">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c r="AK932" s="43"/>
    </row>
    <row r="933" spans="1:37" ht="15.75" customHeight="1">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c r="AK933" s="43"/>
    </row>
    <row r="934" spans="1:37" ht="15.75" customHeight="1">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c r="AK934" s="43"/>
    </row>
    <row r="935" spans="1:37" ht="15.75" customHeight="1">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c r="AK935" s="43"/>
    </row>
    <row r="936" spans="1:37" ht="15.75" customHeight="1">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c r="AK936" s="43"/>
    </row>
    <row r="937" spans="1:37" ht="15.75" customHeight="1">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c r="AK937" s="43"/>
    </row>
    <row r="938" spans="1:37" ht="15.75" customHeight="1">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c r="AK938" s="43"/>
    </row>
    <row r="939" spans="1:37" ht="15.75" customHeight="1">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c r="AK939" s="43"/>
    </row>
    <row r="940" spans="1:37" ht="15.75" customHeight="1">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c r="AK940" s="43"/>
    </row>
    <row r="941" spans="1:37" ht="15.75" customHeight="1">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c r="AK941" s="43"/>
    </row>
    <row r="942" spans="1:37" ht="15.75" customHeight="1">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c r="AK942" s="43"/>
    </row>
    <row r="943" spans="1:37" ht="15.75" customHeight="1">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c r="AK943" s="43"/>
    </row>
    <row r="944" spans="1:37" ht="15.75" customHeight="1">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c r="AK944" s="43"/>
    </row>
    <row r="945" spans="1:37" ht="15.75" customHeight="1">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c r="AK945" s="43"/>
    </row>
    <row r="946" spans="1:37" ht="15.75" customHeight="1">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c r="AK946" s="43"/>
    </row>
    <row r="947" spans="1:37" ht="15.75" customHeight="1">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c r="AK947" s="43"/>
    </row>
    <row r="948" spans="1:37" ht="15.75" customHeight="1">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c r="AK948" s="43"/>
    </row>
    <row r="949" spans="1:37" ht="15.75" customHeight="1">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c r="AK949" s="43"/>
    </row>
    <row r="950" spans="1:37" ht="15.75" customHeight="1">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c r="AK950" s="43"/>
    </row>
    <row r="951" spans="1:37" ht="15.75" customHeight="1">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c r="AK951" s="43"/>
    </row>
    <row r="952" spans="1:37" ht="15.75" customHeight="1">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c r="AK952" s="43"/>
    </row>
    <row r="953" spans="1:37" ht="15.75" customHeight="1">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c r="AK953" s="43"/>
    </row>
    <row r="954" spans="1:37" ht="15.75" customHeight="1">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c r="AK954" s="43"/>
    </row>
    <row r="955" spans="1:37" ht="15.75" customHeight="1">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c r="AK955" s="43"/>
    </row>
    <row r="956" spans="1:37" ht="15.75" customHeight="1">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c r="AK956" s="43"/>
    </row>
    <row r="957" spans="1:37" ht="15.75" customHeight="1">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c r="AK957" s="43"/>
    </row>
    <row r="958" spans="1:37" ht="15.75" customHeight="1">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c r="AK958" s="43"/>
    </row>
    <row r="959" spans="1:37" ht="15.75" customHeight="1">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c r="AK959" s="43"/>
    </row>
    <row r="960" spans="1:37" ht="15.75" customHeight="1">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c r="AK960" s="43"/>
    </row>
    <row r="961" spans="1:37" ht="15.75" customHeight="1">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c r="AK961" s="43"/>
    </row>
    <row r="962" spans="1:37" ht="15.75" customHeight="1">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c r="AK962" s="43"/>
    </row>
    <row r="963" spans="1:37" ht="15.75" customHeight="1">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c r="AK963" s="43"/>
    </row>
    <row r="964" spans="1:37" ht="15.75" customHeight="1">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c r="AK964" s="43"/>
    </row>
    <row r="965" spans="1:37" ht="15.75" customHeight="1">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c r="AK965" s="43"/>
    </row>
    <row r="966" spans="1:37" ht="15.75" customHeight="1">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c r="AK966" s="43"/>
    </row>
    <row r="967" spans="1:37" ht="15.75" customHeight="1">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c r="AK967" s="43"/>
    </row>
    <row r="968" spans="1:37" ht="15.75" customHeight="1">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c r="AK968" s="43"/>
    </row>
    <row r="969" spans="1:37" ht="15.75" customHeight="1">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c r="AK969" s="43"/>
    </row>
    <row r="970" spans="1:37" ht="15.75" customHeight="1">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c r="AK970" s="43"/>
    </row>
    <row r="971" spans="1:37" ht="15.75" customHeight="1">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c r="AK971" s="43"/>
    </row>
    <row r="972" spans="1:37" ht="15.75" customHeight="1">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c r="AK972" s="43"/>
    </row>
    <row r="973" spans="1:37" ht="15.75" customHeight="1">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c r="AK973" s="43"/>
    </row>
    <row r="974" spans="1:37" ht="15.75" customHeight="1">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c r="AK974" s="43"/>
    </row>
    <row r="975" spans="1:37" ht="15.75" customHeight="1">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c r="AK975" s="43"/>
    </row>
    <row r="976" spans="1:37" ht="15.75" customHeight="1">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c r="AK976" s="43"/>
    </row>
    <row r="977" spans="1:37" ht="15.75" customHeight="1">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c r="AK977" s="43"/>
    </row>
    <row r="978" spans="1:37" ht="15.75" customHeight="1">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c r="AK978" s="43"/>
    </row>
    <row r="979" spans="1:37" ht="15.75" customHeight="1">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c r="AK979" s="43"/>
    </row>
    <row r="980" spans="1:37" ht="15.75" customHeight="1">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c r="AK980" s="43"/>
    </row>
    <row r="981" spans="1:37" ht="15.75" customHeight="1">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c r="AA981" s="43"/>
      <c r="AB981" s="43"/>
      <c r="AC981" s="43"/>
      <c r="AD981" s="43"/>
      <c r="AE981" s="43"/>
      <c r="AF981" s="43"/>
      <c r="AG981" s="43"/>
      <c r="AH981" s="43"/>
      <c r="AI981" s="43"/>
      <c r="AJ981" s="43"/>
      <c r="AK981" s="43"/>
    </row>
    <row r="982" spans="1:37" ht="15.75" customHeight="1">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c r="AA982" s="43"/>
      <c r="AB982" s="43"/>
      <c r="AC982" s="43"/>
      <c r="AD982" s="43"/>
      <c r="AE982" s="43"/>
      <c r="AF982" s="43"/>
      <c r="AG982" s="43"/>
      <c r="AH982" s="43"/>
      <c r="AI982" s="43"/>
      <c r="AJ982" s="43"/>
      <c r="AK982" s="43"/>
    </row>
    <row r="983" spans="1:37" ht="15.75" customHeight="1">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c r="AA983" s="43"/>
      <c r="AB983" s="43"/>
      <c r="AC983" s="43"/>
      <c r="AD983" s="43"/>
      <c r="AE983" s="43"/>
      <c r="AF983" s="43"/>
      <c r="AG983" s="43"/>
      <c r="AH983" s="43"/>
      <c r="AI983" s="43"/>
      <c r="AJ983" s="43"/>
      <c r="AK983" s="43"/>
    </row>
    <row r="984" spans="1:37" ht="15.75" customHeight="1">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c r="AA984" s="43"/>
      <c r="AB984" s="43"/>
      <c r="AC984" s="43"/>
      <c r="AD984" s="43"/>
      <c r="AE984" s="43"/>
      <c r="AF984" s="43"/>
      <c r="AG984" s="43"/>
      <c r="AH984" s="43"/>
      <c r="AI984" s="43"/>
      <c r="AJ984" s="43"/>
      <c r="AK984" s="43"/>
    </row>
    <row r="985" spans="1:37" ht="15.75" customHeight="1">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c r="AA985" s="43"/>
      <c r="AB985" s="43"/>
      <c r="AC985" s="43"/>
      <c r="AD985" s="43"/>
      <c r="AE985" s="43"/>
      <c r="AF985" s="43"/>
      <c r="AG985" s="43"/>
      <c r="AH985" s="43"/>
      <c r="AI985" s="43"/>
      <c r="AJ985" s="43"/>
      <c r="AK985" s="43"/>
    </row>
    <row r="986" spans="1:37" ht="15.75" customHeight="1">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c r="AA986" s="43"/>
      <c r="AB986" s="43"/>
      <c r="AC986" s="43"/>
      <c r="AD986" s="43"/>
      <c r="AE986" s="43"/>
      <c r="AF986" s="43"/>
      <c r="AG986" s="43"/>
      <c r="AH986" s="43"/>
      <c r="AI986" s="43"/>
      <c r="AJ986" s="43"/>
      <c r="AK986" s="43"/>
    </row>
    <row r="987" spans="1:37" ht="15.75" customHeight="1">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c r="AA987" s="43"/>
      <c r="AB987" s="43"/>
      <c r="AC987" s="43"/>
      <c r="AD987" s="43"/>
      <c r="AE987" s="43"/>
      <c r="AF987" s="43"/>
      <c r="AG987" s="43"/>
      <c r="AH987" s="43"/>
      <c r="AI987" s="43"/>
      <c r="AJ987" s="43"/>
      <c r="AK987" s="43"/>
    </row>
    <row r="988" spans="1:37" ht="15.75" customHeight="1">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c r="AA988" s="43"/>
      <c r="AB988" s="43"/>
      <c r="AC988" s="43"/>
      <c r="AD988" s="43"/>
      <c r="AE988" s="43"/>
      <c r="AF988" s="43"/>
      <c r="AG988" s="43"/>
      <c r="AH988" s="43"/>
      <c r="AI988" s="43"/>
      <c r="AJ988" s="43"/>
      <c r="AK988" s="43"/>
    </row>
    <row r="989" spans="1:37" ht="15.75" customHeight="1">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c r="AA989" s="43"/>
      <c r="AB989" s="43"/>
      <c r="AC989" s="43"/>
      <c r="AD989" s="43"/>
      <c r="AE989" s="43"/>
      <c r="AF989" s="43"/>
      <c r="AG989" s="43"/>
      <c r="AH989" s="43"/>
      <c r="AI989" s="43"/>
      <c r="AJ989" s="43"/>
      <c r="AK989" s="43"/>
    </row>
    <row r="990" spans="1:37" ht="15.75" customHeight="1">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c r="AA990" s="43"/>
      <c r="AB990" s="43"/>
      <c r="AC990" s="43"/>
      <c r="AD990" s="43"/>
      <c r="AE990" s="43"/>
      <c r="AF990" s="43"/>
      <c r="AG990" s="43"/>
      <c r="AH990" s="43"/>
      <c r="AI990" s="43"/>
      <c r="AJ990" s="43"/>
      <c r="AK990" s="43"/>
    </row>
    <row r="991" spans="1:37" ht="15.75" customHeight="1">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c r="AA991" s="43"/>
      <c r="AB991" s="43"/>
      <c r="AC991" s="43"/>
      <c r="AD991" s="43"/>
      <c r="AE991" s="43"/>
      <c r="AF991" s="43"/>
      <c r="AG991" s="43"/>
      <c r="AH991" s="43"/>
      <c r="AI991" s="43"/>
      <c r="AJ991" s="43"/>
      <c r="AK991" s="43"/>
    </row>
    <row r="992" spans="1:37" ht="15.75" customHeight="1">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c r="AA992" s="43"/>
      <c r="AB992" s="43"/>
      <c r="AC992" s="43"/>
      <c r="AD992" s="43"/>
      <c r="AE992" s="43"/>
      <c r="AF992" s="43"/>
      <c r="AG992" s="43"/>
      <c r="AH992" s="43"/>
      <c r="AI992" s="43"/>
      <c r="AJ992" s="43"/>
      <c r="AK992" s="43"/>
    </row>
    <row r="993" spans="1:37" ht="15.75" customHeight="1">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c r="AA993" s="43"/>
      <c r="AB993" s="43"/>
      <c r="AC993" s="43"/>
      <c r="AD993" s="43"/>
      <c r="AE993" s="43"/>
      <c r="AF993" s="43"/>
      <c r="AG993" s="43"/>
      <c r="AH993" s="43"/>
      <c r="AI993" s="43"/>
      <c r="AJ993" s="43"/>
      <c r="AK993" s="43"/>
    </row>
    <row r="994" spans="1:37" ht="15.75" customHeight="1">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c r="AA994" s="43"/>
      <c r="AB994" s="43"/>
      <c r="AC994" s="43"/>
      <c r="AD994" s="43"/>
      <c r="AE994" s="43"/>
      <c r="AF994" s="43"/>
      <c r="AG994" s="43"/>
      <c r="AH994" s="43"/>
      <c r="AI994" s="43"/>
      <c r="AJ994" s="43"/>
      <c r="AK994" s="43"/>
    </row>
    <row r="995" spans="1:37" ht="15.75" customHeight="1">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c r="AA995" s="43"/>
      <c r="AB995" s="43"/>
      <c r="AC995" s="43"/>
      <c r="AD995" s="43"/>
      <c r="AE995" s="43"/>
      <c r="AF995" s="43"/>
      <c r="AG995" s="43"/>
      <c r="AH995" s="43"/>
      <c r="AI995" s="43"/>
      <c r="AJ995" s="43"/>
      <c r="AK995" s="43"/>
    </row>
    <row r="996" spans="1:37" ht="15.75" customHeight="1">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c r="AA996" s="43"/>
      <c r="AB996" s="43"/>
      <c r="AC996" s="43"/>
      <c r="AD996" s="43"/>
      <c r="AE996" s="43"/>
      <c r="AF996" s="43"/>
      <c r="AG996" s="43"/>
      <c r="AH996" s="43"/>
      <c r="AI996" s="43"/>
      <c r="AJ996" s="43"/>
      <c r="AK996" s="43"/>
    </row>
    <row r="997" spans="1:37" ht="15.75" customHeight="1">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c r="AA997" s="43"/>
      <c r="AB997" s="43"/>
      <c r="AC997" s="43"/>
      <c r="AD997" s="43"/>
      <c r="AE997" s="43"/>
      <c r="AF997" s="43"/>
      <c r="AG997" s="43"/>
      <c r="AH997" s="43"/>
      <c r="AI997" s="43"/>
      <c r="AJ997" s="43"/>
      <c r="AK997" s="43"/>
    </row>
    <row r="998" spans="1:37" ht="15.75" customHeight="1">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c r="AA998" s="43"/>
      <c r="AB998" s="43"/>
      <c r="AC998" s="43"/>
      <c r="AD998" s="43"/>
      <c r="AE998" s="43"/>
      <c r="AF998" s="43"/>
      <c r="AG998" s="43"/>
      <c r="AH998" s="43"/>
      <c r="AI998" s="43"/>
      <c r="AJ998" s="43"/>
      <c r="AK998" s="43"/>
    </row>
    <row r="999" spans="1:37" ht="15.75" customHeight="1">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c r="AA999" s="43"/>
      <c r="AB999" s="43"/>
      <c r="AC999" s="43"/>
      <c r="AD999" s="43"/>
      <c r="AE999" s="43"/>
      <c r="AF999" s="43"/>
      <c r="AG999" s="43"/>
      <c r="AH999" s="43"/>
      <c r="AI999" s="43"/>
      <c r="AJ999" s="43"/>
      <c r="AK999" s="43"/>
    </row>
    <row r="1000" spans="1:37" ht="15.75" customHeight="1">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c r="AA1000" s="43"/>
      <c r="AB1000" s="43"/>
      <c r="AC1000" s="43"/>
      <c r="AD1000" s="43"/>
      <c r="AE1000" s="43"/>
      <c r="AF1000" s="43"/>
      <c r="AG1000" s="43"/>
      <c r="AH1000" s="43"/>
      <c r="AI1000" s="43"/>
      <c r="AJ1000" s="43"/>
      <c r="AK1000" s="43"/>
    </row>
  </sheetData>
  <autoFilter ref="A1:AM553" xr:uid="{00000000-0009-0000-0000-000006000000}"/>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Sheet 1</vt:lpstr>
      <vt:lpstr>MOYOBAMBA</vt:lpstr>
      <vt:lpstr>1 NIVEL </vt:lpstr>
      <vt:lpstr>2 NIVEL</vt:lpstr>
      <vt:lpstr>IPRESS VPH</vt:lpstr>
      <vt:lpstr>INDICADORES SANITARIOS</vt:lpstr>
      <vt:lpstr>DATOS</vt:lpstr>
      <vt:lpstr>Foglio2</vt:lpstr>
      <vt:lpstr>Sheet 1 (3)</vt:lpstr>
      <vt:lpstr>Sheet 1 (2)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LISBETH MONZON VEGA</dc:creator>
  <cp:lastModifiedBy>Estadistica</cp:lastModifiedBy>
  <cp:lastPrinted>2024-04-12T15:00:49Z</cp:lastPrinted>
  <dcterms:created xsi:type="dcterms:W3CDTF">2020-02-10T16:28:00Z</dcterms:created>
  <dcterms:modified xsi:type="dcterms:W3CDTF">2024-04-15T12:30:06Z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