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2.10\ueis\ESTADISTICA\INDICADORES\2024\INDICADORES SANITARIOS 2024\METAS INDICADORES 2024\"/>
    </mc:Choice>
  </mc:AlternateContent>
  <xr:revisionPtr revIDLastSave="0" documentId="13_ncr:1_{EED90FAF-0EEA-4DB1-BA19-BB30DFC70852}" xr6:coauthVersionLast="47" xr6:coauthVersionMax="47" xr10:uidLastSave="{00000000-0000-0000-0000-000000000000}"/>
  <bookViews>
    <workbookView xWindow="14295" yWindow="0" windowWidth="14610" windowHeight="15585" firstSheet="2" activeTab="3" xr2:uid="{00000000-000D-0000-FFFF-FFFF00000000}"/>
  </bookViews>
  <sheets>
    <sheet name="Metas DIT MOYO-DIRES 24 (2)" sheetId="6" r:id="rId1"/>
    <sheet name="EVN" sheetId="1" r:id="rId2"/>
    <sheet name="ESI" sheetId="3" r:id="rId3"/>
    <sheet name="ESAN" sheetId="5" r:id="rId4"/>
    <sheet name="Hoja1" sheetId="7" r:id="rId5"/>
    <sheet name="PROMSA DIT" sheetId="4" r:id="rId6"/>
  </sheets>
  <definedNames>
    <definedName name="_xlnm._FilterDatabase" localSheetId="3" hidden="1">ESAN!$A$5:$FK$46</definedName>
    <definedName name="_xlnm._FilterDatabase" localSheetId="2" hidden="1">ESI!$A$5:$FF$45</definedName>
    <definedName name="_xlnm._FilterDatabase" localSheetId="1" hidden="1">EVN!$A$5:$IC$45</definedName>
    <definedName name="_xlnm._FilterDatabase" localSheetId="0" hidden="1">'Metas DIT MOYO-DIRES 24 (2)'!$A$5:$IE$45</definedName>
    <definedName name="_xlnm._FilterDatabase" localSheetId="5" hidden="1">'PROMSA DIT'!$A$5:$FF$45</definedName>
    <definedName name="_xlnm.Print_Area" localSheetId="3">ESAN!$A$1:$P$50</definedName>
    <definedName name="_xlnm.Print_Area" localSheetId="2">ESI!$A$1:$L$46</definedName>
    <definedName name="_xlnm.Print_Area" localSheetId="1">EVN!$A$1:$CH$48</definedName>
    <definedName name="_xlnm.Print_Area" localSheetId="0">'Metas DIT MOYO-DIRES 24 (2)'!$A$1:$CJ$48</definedName>
    <definedName name="_xlnm.Print_Area" localSheetId="5">'PROMSA DIT'!$A$1:$N$50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F6" i="7"/>
  <c r="E6" i="7"/>
  <c r="H7" i="5"/>
  <c r="E47" i="5"/>
  <c r="H8" i="5" l="1"/>
  <c r="H16" i="5"/>
  <c r="H9" i="5"/>
  <c r="H10" i="5"/>
  <c r="H11" i="5"/>
  <c r="H12" i="5"/>
  <c r="H13" i="5"/>
  <c r="H14" i="5"/>
  <c r="H15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6" i="5"/>
  <c r="H37" i="5"/>
  <c r="H38" i="5"/>
  <c r="H39" i="5"/>
  <c r="H40" i="5"/>
  <c r="H41" i="5"/>
  <c r="H42" i="5"/>
  <c r="H43" i="5"/>
  <c r="H44" i="5"/>
  <c r="H45" i="5"/>
  <c r="H46" i="5"/>
  <c r="H6" i="5"/>
  <c r="M46" i="4"/>
  <c r="BG46" i="6"/>
  <c r="CI46" i="6"/>
  <c r="CG46" i="6"/>
  <c r="CE46" i="6"/>
  <c r="CD46" i="6"/>
  <c r="CC46" i="6"/>
  <c r="CB46" i="6"/>
  <c r="BV46" i="6"/>
  <c r="BU46" i="6"/>
  <c r="BT46" i="6"/>
  <c r="BR46" i="6"/>
  <c r="BP46" i="6"/>
  <c r="BO46" i="6"/>
  <c r="BN46" i="6"/>
  <c r="BM46" i="6"/>
  <c r="BL46" i="6"/>
  <c r="BK46" i="6"/>
  <c r="BJ46" i="6"/>
  <c r="BI46" i="6"/>
  <c r="BD46" i="6"/>
  <c r="BC46" i="6"/>
  <c r="BE46" i="6" s="1"/>
  <c r="BB46" i="6"/>
  <c r="AZ46" i="6"/>
  <c r="AY46" i="6"/>
  <c r="BA46" i="6" s="1"/>
  <c r="BF46" i="6" s="1"/>
  <c r="AX46" i="6"/>
  <c r="AV46" i="6"/>
  <c r="AU46" i="6"/>
  <c r="AT46" i="6"/>
  <c r="AS46" i="6"/>
  <c r="AW46" i="6" s="1"/>
  <c r="AP46" i="6"/>
  <c r="AO46" i="6"/>
  <c r="AM46" i="6"/>
  <c r="AL46" i="6"/>
  <c r="AK46" i="6"/>
  <c r="AH46" i="6"/>
  <c r="AG46" i="6"/>
  <c r="AF46" i="6"/>
  <c r="AD46" i="6"/>
  <c r="AC46" i="6"/>
  <c r="AB46" i="6"/>
  <c r="AA46" i="6"/>
  <c r="Z46" i="6"/>
  <c r="Y46" i="6"/>
  <c r="CJ45" i="6"/>
  <c r="CH45" i="6"/>
  <c r="CE45" i="6"/>
  <c r="BW45" i="6"/>
  <c r="BQ45" i="6"/>
  <c r="BE45" i="6"/>
  <c r="BA45" i="6"/>
  <c r="BF45" i="6" s="1"/>
  <c r="AW45" i="6"/>
  <c r="AQ45" i="6"/>
  <c r="AN45" i="6"/>
  <c r="AI45" i="6"/>
  <c r="AE45" i="6"/>
  <c r="Y45" i="6"/>
  <c r="CJ44" i="6"/>
  <c r="CH44" i="6"/>
  <c r="CE44" i="6"/>
  <c r="BW44" i="6"/>
  <c r="BQ44" i="6"/>
  <c r="BE44" i="6"/>
  <c r="BA44" i="6"/>
  <c r="BF44" i="6" s="1"/>
  <c r="AW44" i="6"/>
  <c r="AQ44" i="6"/>
  <c r="AN44" i="6"/>
  <c r="AR44" i="6" s="1"/>
  <c r="AI44" i="6"/>
  <c r="AE44" i="6"/>
  <c r="Y44" i="6"/>
  <c r="CJ43" i="6"/>
  <c r="CH43" i="6"/>
  <c r="CE43" i="6"/>
  <c r="BW43" i="6"/>
  <c r="BQ43" i="6"/>
  <c r="BE43" i="6"/>
  <c r="BA43" i="6"/>
  <c r="BF43" i="6" s="1"/>
  <c r="AW43" i="6"/>
  <c r="AQ43" i="6"/>
  <c r="AN43" i="6"/>
  <c r="AI43" i="6"/>
  <c r="AE43" i="6"/>
  <c r="Y43" i="6"/>
  <c r="CJ42" i="6"/>
  <c r="CH42" i="6"/>
  <c r="CE42" i="6"/>
  <c r="BW42" i="6"/>
  <c r="BQ42" i="6"/>
  <c r="BE42" i="6"/>
  <c r="BA42" i="6"/>
  <c r="BF42" i="6" s="1"/>
  <c r="AW42" i="6"/>
  <c r="AQ42" i="6"/>
  <c r="AN42" i="6"/>
  <c r="AR42" i="6" s="1"/>
  <c r="AI42" i="6"/>
  <c r="AE42" i="6"/>
  <c r="Y42" i="6"/>
  <c r="CJ41" i="6"/>
  <c r="CH41" i="6"/>
  <c r="CE41" i="6"/>
  <c r="BW41" i="6"/>
  <c r="BQ41" i="6"/>
  <c r="BE41" i="6"/>
  <c r="BA41" i="6"/>
  <c r="BF41" i="6" s="1"/>
  <c r="AW41" i="6"/>
  <c r="AQ41" i="6"/>
  <c r="AN41" i="6"/>
  <c r="AI41" i="6"/>
  <c r="AE41" i="6"/>
  <c r="AJ41" i="6" s="1"/>
  <c r="Y41" i="6"/>
  <c r="CJ40" i="6"/>
  <c r="CH40" i="6"/>
  <c r="CE40" i="6"/>
  <c r="BW40" i="6"/>
  <c r="BQ40" i="6"/>
  <c r="BE40" i="6"/>
  <c r="BA40" i="6"/>
  <c r="BF40" i="6" s="1"/>
  <c r="AW40" i="6"/>
  <c r="AQ40" i="6"/>
  <c r="AN40" i="6"/>
  <c r="AR40" i="6" s="1"/>
  <c r="AI40" i="6"/>
  <c r="AE40" i="6"/>
  <c r="Y40" i="6"/>
  <c r="CJ39" i="6"/>
  <c r="CH39" i="6"/>
  <c r="CE39" i="6"/>
  <c r="BW39" i="6"/>
  <c r="CF39" i="6" s="1"/>
  <c r="BQ39" i="6"/>
  <c r="BE39" i="6"/>
  <c r="BA39" i="6"/>
  <c r="BF39" i="6" s="1"/>
  <c r="AW39" i="6"/>
  <c r="AQ39" i="6"/>
  <c r="AN39" i="6"/>
  <c r="AR39" i="6" s="1"/>
  <c r="AI39" i="6"/>
  <c r="AE39" i="6"/>
  <c r="AJ39" i="6" s="1"/>
  <c r="Y39" i="6"/>
  <c r="CJ38" i="6"/>
  <c r="CH38" i="6"/>
  <c r="CE38" i="6"/>
  <c r="BW38" i="6"/>
  <c r="BQ38" i="6"/>
  <c r="BE38" i="6"/>
  <c r="BA38" i="6"/>
  <c r="BF38" i="6" s="1"/>
  <c r="AW38" i="6"/>
  <c r="AQ38" i="6"/>
  <c r="AN38" i="6"/>
  <c r="AI38" i="6"/>
  <c r="AE38" i="6"/>
  <c r="Y38" i="6"/>
  <c r="CJ37" i="6"/>
  <c r="CH37" i="6"/>
  <c r="CE37" i="6"/>
  <c r="BW37" i="6"/>
  <c r="BQ37" i="6"/>
  <c r="BE37" i="6"/>
  <c r="BA37" i="6"/>
  <c r="BF37" i="6" s="1"/>
  <c r="AW37" i="6"/>
  <c r="AQ37" i="6"/>
  <c r="AN37" i="6"/>
  <c r="AI37" i="6"/>
  <c r="AE37" i="6"/>
  <c r="Y37" i="6"/>
  <c r="CJ36" i="6"/>
  <c r="CH36" i="6"/>
  <c r="CE36" i="6"/>
  <c r="BW36" i="6"/>
  <c r="CF36" i="6" s="1"/>
  <c r="BQ36" i="6"/>
  <c r="BE36" i="6"/>
  <c r="BA36" i="6"/>
  <c r="BF36" i="6" s="1"/>
  <c r="AW36" i="6"/>
  <c r="AQ36" i="6"/>
  <c r="AN36" i="6"/>
  <c r="AR36" i="6" s="1"/>
  <c r="AI36" i="6"/>
  <c r="AE36" i="6"/>
  <c r="AJ36" i="6" s="1"/>
  <c r="Y36" i="6"/>
  <c r="CJ35" i="6"/>
  <c r="CH35" i="6"/>
  <c r="CE35" i="6"/>
  <c r="BW35" i="6"/>
  <c r="BQ35" i="6"/>
  <c r="BE35" i="6"/>
  <c r="BA35" i="6"/>
  <c r="BF35" i="6" s="1"/>
  <c r="AW35" i="6"/>
  <c r="AQ35" i="6"/>
  <c r="AN35" i="6"/>
  <c r="AI35" i="6"/>
  <c r="AE35" i="6"/>
  <c r="AJ35" i="6" s="1"/>
  <c r="Y35" i="6"/>
  <c r="CJ34" i="6"/>
  <c r="CH34" i="6"/>
  <c r="CE34" i="6"/>
  <c r="BW34" i="6"/>
  <c r="BQ34" i="6"/>
  <c r="BE34" i="6"/>
  <c r="BA34" i="6"/>
  <c r="BF34" i="6" s="1"/>
  <c r="AW34" i="6"/>
  <c r="AQ34" i="6"/>
  <c r="AN34" i="6"/>
  <c r="AI34" i="6"/>
  <c r="AE34" i="6"/>
  <c r="AJ34" i="6" s="1"/>
  <c r="Y34" i="6"/>
  <c r="CJ33" i="6"/>
  <c r="CH33" i="6"/>
  <c r="CE33" i="6"/>
  <c r="BW33" i="6"/>
  <c r="BQ33" i="6"/>
  <c r="BE33" i="6"/>
  <c r="BA33" i="6"/>
  <c r="BF33" i="6" s="1"/>
  <c r="AW33" i="6"/>
  <c r="AQ33" i="6"/>
  <c r="AN33" i="6"/>
  <c r="AI33" i="6"/>
  <c r="AE33" i="6"/>
  <c r="Y33" i="6"/>
  <c r="CJ32" i="6"/>
  <c r="CH32" i="6"/>
  <c r="CE32" i="6"/>
  <c r="BW32" i="6"/>
  <c r="BQ32" i="6"/>
  <c r="BE32" i="6"/>
  <c r="BA32" i="6"/>
  <c r="BF32" i="6" s="1"/>
  <c r="AW32" i="6"/>
  <c r="AQ32" i="6"/>
  <c r="AN32" i="6"/>
  <c r="AR32" i="6" s="1"/>
  <c r="AI32" i="6"/>
  <c r="AE32" i="6"/>
  <c r="Y32" i="6"/>
  <c r="CJ31" i="6"/>
  <c r="CH31" i="6"/>
  <c r="CE31" i="6"/>
  <c r="BW31" i="6"/>
  <c r="BQ31" i="6"/>
  <c r="BE31" i="6"/>
  <c r="BA31" i="6"/>
  <c r="BF31" i="6" s="1"/>
  <c r="AW31" i="6"/>
  <c r="AQ31" i="6"/>
  <c r="AN31" i="6"/>
  <c r="AI31" i="6"/>
  <c r="AE31" i="6"/>
  <c r="Y31" i="6"/>
  <c r="CJ30" i="6"/>
  <c r="CH30" i="6"/>
  <c r="CE30" i="6"/>
  <c r="BW30" i="6"/>
  <c r="CF30" i="6" s="1"/>
  <c r="BQ30" i="6"/>
  <c r="BE30" i="6"/>
  <c r="BA30" i="6"/>
  <c r="BF30" i="6" s="1"/>
  <c r="AW30" i="6"/>
  <c r="AQ30" i="6"/>
  <c r="AN30" i="6"/>
  <c r="AI30" i="6"/>
  <c r="AE30" i="6"/>
  <c r="Y30" i="6"/>
  <c r="CJ29" i="6"/>
  <c r="CH29" i="6"/>
  <c r="CE29" i="6"/>
  <c r="BW29" i="6"/>
  <c r="BQ29" i="6"/>
  <c r="BE29" i="6"/>
  <c r="BA29" i="6"/>
  <c r="BF29" i="6" s="1"/>
  <c r="AW29" i="6"/>
  <c r="AQ29" i="6"/>
  <c r="AN29" i="6"/>
  <c r="AI29" i="6"/>
  <c r="AE29" i="6"/>
  <c r="Y29" i="6"/>
  <c r="CJ28" i="6"/>
  <c r="CH28" i="6"/>
  <c r="CE28" i="6"/>
  <c r="BW28" i="6"/>
  <c r="BQ28" i="6"/>
  <c r="BE28" i="6"/>
  <c r="BA28" i="6"/>
  <c r="BF28" i="6" s="1"/>
  <c r="AW28" i="6"/>
  <c r="AQ28" i="6"/>
  <c r="AN28" i="6"/>
  <c r="AI28" i="6"/>
  <c r="AE28" i="6"/>
  <c r="Y28" i="6"/>
  <c r="CJ27" i="6"/>
  <c r="CH27" i="6"/>
  <c r="CE27" i="6"/>
  <c r="BW27" i="6"/>
  <c r="CF27" i="6" s="1"/>
  <c r="BQ27" i="6"/>
  <c r="BE27" i="6"/>
  <c r="BA27" i="6"/>
  <c r="BF27" i="6" s="1"/>
  <c r="AW27" i="6"/>
  <c r="AQ27" i="6"/>
  <c r="AN27" i="6"/>
  <c r="AI27" i="6"/>
  <c r="AE27" i="6"/>
  <c r="Y27" i="6"/>
  <c r="CJ26" i="6"/>
  <c r="CH26" i="6"/>
  <c r="CE26" i="6"/>
  <c r="BW26" i="6"/>
  <c r="CF26" i="6" s="1"/>
  <c r="BQ26" i="6"/>
  <c r="BE26" i="6"/>
  <c r="BA26" i="6"/>
  <c r="BF26" i="6" s="1"/>
  <c r="AW26" i="6"/>
  <c r="AQ26" i="6"/>
  <c r="AN26" i="6"/>
  <c r="AI26" i="6"/>
  <c r="AE26" i="6"/>
  <c r="Y26" i="6"/>
  <c r="CJ25" i="6"/>
  <c r="CH25" i="6"/>
  <c r="CE25" i="6"/>
  <c r="BW25" i="6"/>
  <c r="BQ25" i="6"/>
  <c r="BE25" i="6"/>
  <c r="BA25" i="6"/>
  <c r="BF25" i="6" s="1"/>
  <c r="AW25" i="6"/>
  <c r="AQ25" i="6"/>
  <c r="AN25" i="6"/>
  <c r="AI25" i="6"/>
  <c r="AE25" i="6"/>
  <c r="Y25" i="6"/>
  <c r="CJ24" i="6"/>
  <c r="CH24" i="6"/>
  <c r="CE24" i="6"/>
  <c r="BW24" i="6"/>
  <c r="BQ24" i="6"/>
  <c r="BE24" i="6"/>
  <c r="BA24" i="6"/>
  <c r="BF24" i="6" s="1"/>
  <c r="AW24" i="6"/>
  <c r="AQ24" i="6"/>
  <c r="AN24" i="6"/>
  <c r="AI24" i="6"/>
  <c r="AE24" i="6"/>
  <c r="Y24" i="6"/>
  <c r="CJ23" i="6"/>
  <c r="CH23" i="6"/>
  <c r="CE23" i="6"/>
  <c r="BW23" i="6"/>
  <c r="BQ23" i="6"/>
  <c r="BE23" i="6"/>
  <c r="BA23" i="6"/>
  <c r="BF23" i="6" s="1"/>
  <c r="AW23" i="6"/>
  <c r="AQ23" i="6"/>
  <c r="AN23" i="6"/>
  <c r="AI23" i="6"/>
  <c r="AE23" i="6"/>
  <c r="Y23" i="6"/>
  <c r="CJ22" i="6"/>
  <c r="CH22" i="6"/>
  <c r="CE22" i="6"/>
  <c r="BW22" i="6"/>
  <c r="BQ22" i="6"/>
  <c r="BE22" i="6"/>
  <c r="BA22" i="6"/>
  <c r="BF22" i="6" s="1"/>
  <c r="AW22" i="6"/>
  <c r="AQ22" i="6"/>
  <c r="AN22" i="6"/>
  <c r="AI22" i="6"/>
  <c r="AE22" i="6"/>
  <c r="Y22" i="6"/>
  <c r="CJ21" i="6"/>
  <c r="CH21" i="6"/>
  <c r="CE21" i="6"/>
  <c r="BW21" i="6"/>
  <c r="BQ21" i="6"/>
  <c r="BE21" i="6"/>
  <c r="BA21" i="6"/>
  <c r="BF21" i="6" s="1"/>
  <c r="AW21" i="6"/>
  <c r="AQ21" i="6"/>
  <c r="AN21" i="6"/>
  <c r="AI21" i="6"/>
  <c r="AE21" i="6"/>
  <c r="Y21" i="6"/>
  <c r="CJ20" i="6"/>
  <c r="CH20" i="6"/>
  <c r="CE20" i="6"/>
  <c r="BW20" i="6"/>
  <c r="BQ20" i="6"/>
  <c r="BE20" i="6"/>
  <c r="BA20" i="6"/>
  <c r="BF20" i="6" s="1"/>
  <c r="AW20" i="6"/>
  <c r="AQ20" i="6"/>
  <c r="AN20" i="6"/>
  <c r="AI20" i="6"/>
  <c r="AE20" i="6"/>
  <c r="Y20" i="6"/>
  <c r="CJ19" i="6"/>
  <c r="CH19" i="6"/>
  <c r="CE19" i="6"/>
  <c r="BW19" i="6"/>
  <c r="BQ19" i="6"/>
  <c r="BE19" i="6"/>
  <c r="BA19" i="6"/>
  <c r="BF19" i="6" s="1"/>
  <c r="AW19" i="6"/>
  <c r="AQ19" i="6"/>
  <c r="AN19" i="6"/>
  <c r="AR19" i="6" s="1"/>
  <c r="AI19" i="6"/>
  <c r="AE19" i="6"/>
  <c r="Y19" i="6"/>
  <c r="CJ18" i="6"/>
  <c r="CH18" i="6"/>
  <c r="CE18" i="6"/>
  <c r="BW18" i="6"/>
  <c r="BQ18" i="6"/>
  <c r="BE18" i="6"/>
  <c r="BA18" i="6"/>
  <c r="BF18" i="6" s="1"/>
  <c r="AW18" i="6"/>
  <c r="AQ18" i="6"/>
  <c r="AN18" i="6"/>
  <c r="AI18" i="6"/>
  <c r="AE18" i="6"/>
  <c r="Y18" i="6"/>
  <c r="CJ17" i="6"/>
  <c r="CH17" i="6"/>
  <c r="CE17" i="6"/>
  <c r="BW17" i="6"/>
  <c r="BQ17" i="6"/>
  <c r="BE17" i="6"/>
  <c r="BA17" i="6"/>
  <c r="BF17" i="6" s="1"/>
  <c r="AW17" i="6"/>
  <c r="AQ17" i="6"/>
  <c r="AN17" i="6"/>
  <c r="AI17" i="6"/>
  <c r="AE17" i="6"/>
  <c r="Y17" i="6"/>
  <c r="CJ16" i="6"/>
  <c r="CH16" i="6"/>
  <c r="CE16" i="6"/>
  <c r="BW16" i="6"/>
  <c r="BQ16" i="6"/>
  <c r="BE16" i="6"/>
  <c r="BA16" i="6"/>
  <c r="BF16" i="6" s="1"/>
  <c r="AW16" i="6"/>
  <c r="AQ16" i="6"/>
  <c r="AN16" i="6"/>
  <c r="AI16" i="6"/>
  <c r="AE16" i="6"/>
  <c r="Y16" i="6"/>
  <c r="CJ15" i="6"/>
  <c r="CH15" i="6"/>
  <c r="CE15" i="6"/>
  <c r="BW15" i="6"/>
  <c r="CF15" i="6" s="1"/>
  <c r="BQ15" i="6"/>
  <c r="BE15" i="6"/>
  <c r="BA15" i="6"/>
  <c r="BF15" i="6" s="1"/>
  <c r="AW15" i="6"/>
  <c r="AQ15" i="6"/>
  <c r="AN15" i="6"/>
  <c r="AI15" i="6"/>
  <c r="AE15" i="6"/>
  <c r="Y15" i="6"/>
  <c r="CJ14" i="6"/>
  <c r="CH14" i="6"/>
  <c r="CE14" i="6"/>
  <c r="BW14" i="6"/>
  <c r="BQ14" i="6"/>
  <c r="BE14" i="6"/>
  <c r="BA14" i="6"/>
  <c r="BF14" i="6" s="1"/>
  <c r="AW14" i="6"/>
  <c r="AQ14" i="6"/>
  <c r="AN14" i="6"/>
  <c r="AI14" i="6"/>
  <c r="AE14" i="6"/>
  <c r="Y14" i="6"/>
  <c r="CJ13" i="6"/>
  <c r="CH13" i="6"/>
  <c r="CE13" i="6"/>
  <c r="BW13" i="6"/>
  <c r="BQ13" i="6"/>
  <c r="BE13" i="6"/>
  <c r="BA13" i="6"/>
  <c r="BF13" i="6" s="1"/>
  <c r="AW13" i="6"/>
  <c r="AQ13" i="6"/>
  <c r="AN13" i="6"/>
  <c r="AR13" i="6" s="1"/>
  <c r="AI13" i="6"/>
  <c r="AE13" i="6"/>
  <c r="Y13" i="6"/>
  <c r="CJ12" i="6"/>
  <c r="CH12" i="6"/>
  <c r="CE12" i="6"/>
  <c r="BW12" i="6"/>
  <c r="BQ12" i="6"/>
  <c r="BE12" i="6"/>
  <c r="BA12" i="6"/>
  <c r="BF12" i="6" s="1"/>
  <c r="AW12" i="6"/>
  <c r="AQ12" i="6"/>
  <c r="AN12" i="6"/>
  <c r="AI12" i="6"/>
  <c r="AE12" i="6"/>
  <c r="Y12" i="6"/>
  <c r="CJ11" i="6"/>
  <c r="CH11" i="6"/>
  <c r="CE11" i="6"/>
  <c r="BW11" i="6"/>
  <c r="BQ11" i="6"/>
  <c r="BE11" i="6"/>
  <c r="BA11" i="6"/>
  <c r="BF11" i="6" s="1"/>
  <c r="AW11" i="6"/>
  <c r="AQ11" i="6"/>
  <c r="AN11" i="6"/>
  <c r="AI11" i="6"/>
  <c r="AE11" i="6"/>
  <c r="Y11" i="6"/>
  <c r="CJ10" i="6"/>
  <c r="CH10" i="6"/>
  <c r="CE10" i="6"/>
  <c r="BW10" i="6"/>
  <c r="BQ10" i="6"/>
  <c r="BE10" i="6"/>
  <c r="BA10" i="6"/>
  <c r="BF10" i="6" s="1"/>
  <c r="AW10" i="6"/>
  <c r="AQ10" i="6"/>
  <c r="AN10" i="6"/>
  <c r="AI10" i="6"/>
  <c r="AE10" i="6"/>
  <c r="AJ10" i="6" s="1"/>
  <c r="Y10" i="6"/>
  <c r="CJ9" i="6"/>
  <c r="CH9" i="6"/>
  <c r="CE9" i="6"/>
  <c r="BW9" i="6"/>
  <c r="CF9" i="6" s="1"/>
  <c r="BQ9" i="6"/>
  <c r="BE9" i="6"/>
  <c r="BA9" i="6"/>
  <c r="BF9" i="6" s="1"/>
  <c r="AW9" i="6"/>
  <c r="AQ9" i="6"/>
  <c r="AN9" i="6"/>
  <c r="AI9" i="6"/>
  <c r="AE9" i="6"/>
  <c r="Y9" i="6"/>
  <c r="CJ8" i="6"/>
  <c r="CH8" i="6"/>
  <c r="CE8" i="6"/>
  <c r="BW8" i="6"/>
  <c r="BQ8" i="6"/>
  <c r="BE8" i="6"/>
  <c r="BA8" i="6"/>
  <c r="BF8" i="6" s="1"/>
  <c r="AW8" i="6"/>
  <c r="AQ8" i="6"/>
  <c r="AN8" i="6"/>
  <c r="AI8" i="6"/>
  <c r="AE8" i="6"/>
  <c r="Y8" i="6"/>
  <c r="CJ7" i="6"/>
  <c r="CH7" i="6"/>
  <c r="CE7" i="6"/>
  <c r="BW7" i="6"/>
  <c r="BQ7" i="6"/>
  <c r="BE7" i="6"/>
  <c r="BA7" i="6"/>
  <c r="BF7" i="6" s="1"/>
  <c r="AW7" i="6"/>
  <c r="AQ7" i="6"/>
  <c r="AN7" i="6"/>
  <c r="AR7" i="6" s="1"/>
  <c r="AI7" i="6"/>
  <c r="AE7" i="6"/>
  <c r="Y7" i="6"/>
  <c r="CJ6" i="6"/>
  <c r="CH6" i="6"/>
  <c r="BW6" i="6"/>
  <c r="BQ6" i="6"/>
  <c r="BE6" i="6"/>
  <c r="BA6" i="6"/>
  <c r="BF6" i="6" s="1"/>
  <c r="AW6" i="6"/>
  <c r="AQ6" i="6"/>
  <c r="AN6" i="6"/>
  <c r="AI6" i="6"/>
  <c r="AE6" i="6"/>
  <c r="BS4" i="6"/>
  <c r="BQ4" i="1"/>
  <c r="G47" i="5"/>
  <c r="F47" i="5"/>
  <c r="D47" i="5"/>
  <c r="H47" i="5" s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7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6" i="1"/>
  <c r="AS46" i="1"/>
  <c r="AW46" i="1" s="1"/>
  <c r="AJ33" i="6" l="1"/>
  <c r="AR10" i="6"/>
  <c r="AJ25" i="6"/>
  <c r="AR38" i="6"/>
  <c r="AJ29" i="6"/>
  <c r="CF34" i="6"/>
  <c r="CF35" i="6"/>
  <c r="AR26" i="6"/>
  <c r="AR8" i="6"/>
  <c r="AR20" i="6"/>
  <c r="CF16" i="6"/>
  <c r="AR22" i="6"/>
  <c r="AJ24" i="6"/>
  <c r="CF24" i="6"/>
  <c r="AR30" i="6"/>
  <c r="CF32" i="6"/>
  <c r="AR45" i="6"/>
  <c r="CF12" i="6"/>
  <c r="AR27" i="6"/>
  <c r="AJ13" i="6"/>
  <c r="AJ42" i="6"/>
  <c r="CF42" i="6"/>
  <c r="CF11" i="6"/>
  <c r="AJ17" i="6"/>
  <c r="CF17" i="6"/>
  <c r="CF20" i="6"/>
  <c r="CF23" i="6"/>
  <c r="AJ31" i="6"/>
  <c r="AJ43" i="6"/>
  <c r="CF10" i="6"/>
  <c r="CF18" i="6"/>
  <c r="CF28" i="6"/>
  <c r="CF31" i="6"/>
  <c r="AR34" i="6"/>
  <c r="AJ37" i="6"/>
  <c r="CF8" i="6"/>
  <c r="AR14" i="6"/>
  <c r="AR15" i="6"/>
  <c r="AJ16" i="6"/>
  <c r="AR18" i="6"/>
  <c r="AJ19" i="6"/>
  <c r="AR21" i="6"/>
  <c r="AJ22" i="6"/>
  <c r="AR31" i="6"/>
  <c r="AR35" i="6"/>
  <c r="CF45" i="6"/>
  <c r="AJ7" i="6"/>
  <c r="AR9" i="6"/>
  <c r="AR16" i="6"/>
  <c r="CF19" i="6"/>
  <c r="AJ23" i="6"/>
  <c r="AJ26" i="6"/>
  <c r="AR28" i="6"/>
  <c r="AJ30" i="6"/>
  <c r="CF40" i="6"/>
  <c r="AR43" i="6"/>
  <c r="CH46" i="6"/>
  <c r="AJ11" i="6"/>
  <c r="AJ12" i="6"/>
  <c r="AJ15" i="6"/>
  <c r="AJ18" i="6"/>
  <c r="CF22" i="6"/>
  <c r="AJ27" i="6"/>
  <c r="AR29" i="6"/>
  <c r="CF29" i="6"/>
  <c r="AR33" i="6"/>
  <c r="AJ38" i="6"/>
  <c r="AR41" i="6"/>
  <c r="CF41" i="6"/>
  <c r="AE46" i="6"/>
  <c r="CJ46" i="6"/>
  <c r="AR11" i="6"/>
  <c r="CF37" i="6"/>
  <c r="CF7" i="6"/>
  <c r="AJ14" i="6"/>
  <c r="AR17" i="6"/>
  <c r="CF43" i="6"/>
  <c r="AJ44" i="6"/>
  <c r="AI46" i="6"/>
  <c r="AJ6" i="6"/>
  <c r="BQ46" i="6"/>
  <c r="AJ9" i="6"/>
  <c r="AR12" i="6"/>
  <c r="CF13" i="6"/>
  <c r="AJ20" i="6"/>
  <c r="CF21" i="6"/>
  <c r="AR23" i="6"/>
  <c r="AR25" i="6"/>
  <c r="AJ28" i="6"/>
  <c r="CF38" i="6"/>
  <c r="AJ45" i="6"/>
  <c r="BW46" i="6"/>
  <c r="CF46" i="6" s="1"/>
  <c r="CF44" i="6"/>
  <c r="AJ8" i="6"/>
  <c r="AN46" i="6"/>
  <c r="AQ46" i="6"/>
  <c r="CF6" i="6"/>
  <c r="CF14" i="6"/>
  <c r="AJ21" i="6"/>
  <c r="AR24" i="6"/>
  <c r="CF25" i="6"/>
  <c r="AJ32" i="6"/>
  <c r="CF33" i="6"/>
  <c r="AR37" i="6"/>
  <c r="AJ40" i="6"/>
  <c r="AR6" i="6"/>
  <c r="L16" i="4"/>
  <c r="L21" i="4"/>
  <c r="L22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6" i="4"/>
  <c r="G7" i="4"/>
  <c r="L7" i="4" s="1"/>
  <c r="G8" i="4"/>
  <c r="L8" i="4" s="1"/>
  <c r="G9" i="4"/>
  <c r="L9" i="4" s="1"/>
  <c r="G10" i="4"/>
  <c r="L10" i="4" s="1"/>
  <c r="G11" i="4"/>
  <c r="L11" i="4" s="1"/>
  <c r="G12" i="4"/>
  <c r="L12" i="4" s="1"/>
  <c r="G13" i="4"/>
  <c r="L13" i="4" s="1"/>
  <c r="G14" i="4"/>
  <c r="L14" i="4" s="1"/>
  <c r="G15" i="4"/>
  <c r="L15" i="4" s="1"/>
  <c r="G16" i="4"/>
  <c r="G17" i="4"/>
  <c r="L17" i="4" s="1"/>
  <c r="G18" i="4"/>
  <c r="L18" i="4" s="1"/>
  <c r="G19" i="4"/>
  <c r="L19" i="4" s="1"/>
  <c r="G20" i="4"/>
  <c r="L20" i="4" s="1"/>
  <c r="G21" i="4"/>
  <c r="G22" i="4"/>
  <c r="G23" i="4"/>
  <c r="L23" i="4" s="1"/>
  <c r="G24" i="4"/>
  <c r="L24" i="4" s="1"/>
  <c r="G25" i="4"/>
  <c r="L25" i="4" s="1"/>
  <c r="G26" i="4"/>
  <c r="L26" i="4" s="1"/>
  <c r="G27" i="4"/>
  <c r="L27" i="4" s="1"/>
  <c r="G28" i="4"/>
  <c r="L28" i="4" s="1"/>
  <c r="G29" i="4"/>
  <c r="L29" i="4" s="1"/>
  <c r="G30" i="4"/>
  <c r="L30" i="4" s="1"/>
  <c r="G31" i="4"/>
  <c r="L31" i="4" s="1"/>
  <c r="G32" i="4"/>
  <c r="L32" i="4" s="1"/>
  <c r="G33" i="4"/>
  <c r="L33" i="4" s="1"/>
  <c r="G34" i="4"/>
  <c r="L34" i="4" s="1"/>
  <c r="G35" i="4"/>
  <c r="L35" i="4" s="1"/>
  <c r="G36" i="4"/>
  <c r="L36" i="4" s="1"/>
  <c r="G37" i="4"/>
  <c r="L37" i="4" s="1"/>
  <c r="G38" i="4"/>
  <c r="L38" i="4" s="1"/>
  <c r="G39" i="4"/>
  <c r="L39" i="4" s="1"/>
  <c r="G40" i="4"/>
  <c r="L40" i="4" s="1"/>
  <c r="G41" i="4"/>
  <c r="L41" i="4" s="1"/>
  <c r="G42" i="4"/>
  <c r="L42" i="4" s="1"/>
  <c r="G43" i="4"/>
  <c r="L43" i="4" s="1"/>
  <c r="G44" i="4"/>
  <c r="L44" i="4" s="1"/>
  <c r="G45" i="4"/>
  <c r="L45" i="4" s="1"/>
  <c r="G6" i="4"/>
  <c r="L6" i="4" s="1"/>
  <c r="J46" i="4"/>
  <c r="I46" i="4"/>
  <c r="K46" i="4" s="1"/>
  <c r="H46" i="4"/>
  <c r="F46" i="4"/>
  <c r="E46" i="4"/>
  <c r="G46" i="4" s="1"/>
  <c r="L46" i="4" s="1"/>
  <c r="D46" i="4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6" i="1"/>
  <c r="BA7" i="1"/>
  <c r="BF7" i="1" s="1"/>
  <c r="BA8" i="1"/>
  <c r="BF8" i="1" s="1"/>
  <c r="BA9" i="1"/>
  <c r="BF9" i="1" s="1"/>
  <c r="BA10" i="1"/>
  <c r="BF10" i="1" s="1"/>
  <c r="BA11" i="1"/>
  <c r="BF11" i="1" s="1"/>
  <c r="BA12" i="1"/>
  <c r="BF12" i="1" s="1"/>
  <c r="BA13" i="1"/>
  <c r="BF13" i="1" s="1"/>
  <c r="BA14" i="1"/>
  <c r="BF14" i="1" s="1"/>
  <c r="BA15" i="1"/>
  <c r="BF15" i="1" s="1"/>
  <c r="BA16" i="1"/>
  <c r="BF16" i="1" s="1"/>
  <c r="BA17" i="1"/>
  <c r="BF17" i="1" s="1"/>
  <c r="BA18" i="1"/>
  <c r="BF18" i="1" s="1"/>
  <c r="BA19" i="1"/>
  <c r="BF19" i="1" s="1"/>
  <c r="BA20" i="1"/>
  <c r="BF20" i="1" s="1"/>
  <c r="BA21" i="1"/>
  <c r="BF21" i="1" s="1"/>
  <c r="BA22" i="1"/>
  <c r="BF22" i="1" s="1"/>
  <c r="BA23" i="1"/>
  <c r="BF23" i="1" s="1"/>
  <c r="BA24" i="1"/>
  <c r="BF24" i="1" s="1"/>
  <c r="BA25" i="1"/>
  <c r="BF25" i="1" s="1"/>
  <c r="BA26" i="1"/>
  <c r="BF26" i="1" s="1"/>
  <c r="BA27" i="1"/>
  <c r="BF27" i="1" s="1"/>
  <c r="BA28" i="1"/>
  <c r="BF28" i="1" s="1"/>
  <c r="BA29" i="1"/>
  <c r="BF29" i="1" s="1"/>
  <c r="BA30" i="1"/>
  <c r="BF30" i="1" s="1"/>
  <c r="BA31" i="1"/>
  <c r="BF31" i="1" s="1"/>
  <c r="BA32" i="1"/>
  <c r="BF32" i="1" s="1"/>
  <c r="BA33" i="1"/>
  <c r="BF33" i="1" s="1"/>
  <c r="BA34" i="1"/>
  <c r="BF34" i="1" s="1"/>
  <c r="BA35" i="1"/>
  <c r="BF35" i="1" s="1"/>
  <c r="BA36" i="1"/>
  <c r="BF36" i="1" s="1"/>
  <c r="BA37" i="1"/>
  <c r="BF37" i="1" s="1"/>
  <c r="BA38" i="1"/>
  <c r="BF38" i="1" s="1"/>
  <c r="BA39" i="1"/>
  <c r="BF39" i="1" s="1"/>
  <c r="BA40" i="1"/>
  <c r="BF40" i="1" s="1"/>
  <c r="BA41" i="1"/>
  <c r="BF41" i="1" s="1"/>
  <c r="BA42" i="1"/>
  <c r="BF42" i="1" s="1"/>
  <c r="BA43" i="1"/>
  <c r="BF43" i="1" s="1"/>
  <c r="BA44" i="1"/>
  <c r="BF44" i="1" s="1"/>
  <c r="BA45" i="1"/>
  <c r="BF45" i="1" s="1"/>
  <c r="BA6" i="1"/>
  <c r="BF6" i="1" s="1"/>
  <c r="AX46" i="1"/>
  <c r="AY46" i="1"/>
  <c r="BA46" i="1" s="1"/>
  <c r="BF46" i="1" s="1"/>
  <c r="AZ46" i="1"/>
  <c r="BB46" i="1"/>
  <c r="BC46" i="1"/>
  <c r="BE46" i="1" s="1"/>
  <c r="BD46" i="1"/>
  <c r="AJ46" i="6" l="1"/>
  <c r="AR46" i="6"/>
  <c r="K46" i="3"/>
  <c r="J46" i="3"/>
  <c r="I46" i="3"/>
  <c r="H46" i="3"/>
  <c r="G46" i="3"/>
  <c r="F46" i="3"/>
  <c r="E46" i="3"/>
  <c r="D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BN46" i="1"/>
  <c r="BM46" i="1"/>
  <c r="BL46" i="1"/>
  <c r="BK46" i="1"/>
  <c r="BJ46" i="1"/>
  <c r="BI46" i="1"/>
  <c r="BH46" i="1"/>
  <c r="BG46" i="1"/>
  <c r="BO45" i="1"/>
  <c r="BO44" i="1"/>
  <c r="BO43" i="1"/>
  <c r="BO42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O6" i="1"/>
  <c r="BU7" i="1"/>
  <c r="CD7" i="1" s="1"/>
  <c r="BU8" i="1"/>
  <c r="CD8" i="1" s="1"/>
  <c r="BU9" i="1"/>
  <c r="CD9" i="1" s="1"/>
  <c r="BU10" i="1"/>
  <c r="CD10" i="1" s="1"/>
  <c r="BU11" i="1"/>
  <c r="CD11" i="1" s="1"/>
  <c r="BU12" i="1"/>
  <c r="CD12" i="1" s="1"/>
  <c r="BU13" i="1"/>
  <c r="CD13" i="1" s="1"/>
  <c r="BU14" i="1"/>
  <c r="CD14" i="1" s="1"/>
  <c r="BU15" i="1"/>
  <c r="CD15" i="1" s="1"/>
  <c r="BU16" i="1"/>
  <c r="CD16" i="1" s="1"/>
  <c r="BU17" i="1"/>
  <c r="CD17" i="1" s="1"/>
  <c r="BU18" i="1"/>
  <c r="CD18" i="1" s="1"/>
  <c r="BU19" i="1"/>
  <c r="CD19" i="1" s="1"/>
  <c r="BU20" i="1"/>
  <c r="CD20" i="1" s="1"/>
  <c r="BU21" i="1"/>
  <c r="CD21" i="1" s="1"/>
  <c r="BU22" i="1"/>
  <c r="CD22" i="1" s="1"/>
  <c r="BU23" i="1"/>
  <c r="CD23" i="1" s="1"/>
  <c r="BU24" i="1"/>
  <c r="CD24" i="1" s="1"/>
  <c r="BU25" i="1"/>
  <c r="CD25" i="1" s="1"/>
  <c r="BU26" i="1"/>
  <c r="CD26" i="1" s="1"/>
  <c r="BU27" i="1"/>
  <c r="CD27" i="1" s="1"/>
  <c r="BU28" i="1"/>
  <c r="CD28" i="1" s="1"/>
  <c r="BU29" i="1"/>
  <c r="CD29" i="1" s="1"/>
  <c r="BU30" i="1"/>
  <c r="CD30" i="1" s="1"/>
  <c r="BU31" i="1"/>
  <c r="CD31" i="1" s="1"/>
  <c r="BU32" i="1"/>
  <c r="CD32" i="1" s="1"/>
  <c r="BU33" i="1"/>
  <c r="CD33" i="1" s="1"/>
  <c r="BU34" i="1"/>
  <c r="CD34" i="1" s="1"/>
  <c r="BU35" i="1"/>
  <c r="CD35" i="1" s="1"/>
  <c r="BU36" i="1"/>
  <c r="CD36" i="1" s="1"/>
  <c r="BU37" i="1"/>
  <c r="CD37" i="1" s="1"/>
  <c r="BU38" i="1"/>
  <c r="CD38" i="1" s="1"/>
  <c r="BU39" i="1"/>
  <c r="CD39" i="1" s="1"/>
  <c r="BU40" i="1"/>
  <c r="CD40" i="1" s="1"/>
  <c r="BU41" i="1"/>
  <c r="CD41" i="1" s="1"/>
  <c r="BU42" i="1"/>
  <c r="CD42" i="1" s="1"/>
  <c r="BU43" i="1"/>
  <c r="CD43" i="1" s="1"/>
  <c r="BU44" i="1"/>
  <c r="CD44" i="1" s="1"/>
  <c r="BU45" i="1"/>
  <c r="CD45" i="1" s="1"/>
  <c r="BU6" i="1"/>
  <c r="CD6" i="1" s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R27" i="1" s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R45" i="1" s="1"/>
  <c r="AN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6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7" i="1"/>
  <c r="AE8" i="1"/>
  <c r="AE6" i="1"/>
  <c r="CF8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6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45" i="1"/>
  <c r="CF7" i="1"/>
  <c r="CF6" i="1"/>
  <c r="BP46" i="1"/>
  <c r="BR46" i="1"/>
  <c r="BS46" i="1"/>
  <c r="BT46" i="1"/>
  <c r="BZ46" i="1"/>
  <c r="CA46" i="1"/>
  <c r="CB46" i="1"/>
  <c r="CE46" i="1"/>
  <c r="CG46" i="1"/>
  <c r="AK46" i="1"/>
  <c r="AL46" i="1"/>
  <c r="AM46" i="1"/>
  <c r="AO46" i="1"/>
  <c r="AP46" i="1"/>
  <c r="AT46" i="1"/>
  <c r="AU46" i="1"/>
  <c r="AV46" i="1"/>
  <c r="AF46" i="1"/>
  <c r="AG46" i="1"/>
  <c r="AH46" i="1"/>
  <c r="Z46" i="1"/>
  <c r="AA46" i="1"/>
  <c r="AB46" i="1"/>
  <c r="AC46" i="1"/>
  <c r="AD46" i="1"/>
  <c r="AJ41" i="1" l="1"/>
  <c r="AJ35" i="1"/>
  <c r="AJ29" i="1"/>
  <c r="AJ23" i="1"/>
  <c r="AJ17" i="1"/>
  <c r="AJ11" i="1"/>
  <c r="AR9" i="1"/>
  <c r="AR28" i="1"/>
  <c r="AR39" i="1"/>
  <c r="AJ44" i="1"/>
  <c r="AJ38" i="1"/>
  <c r="AJ26" i="1"/>
  <c r="AJ20" i="1"/>
  <c r="AJ14" i="1"/>
  <c r="AR44" i="1"/>
  <c r="AR38" i="1"/>
  <c r="AR32" i="1"/>
  <c r="AR26" i="1"/>
  <c r="AR20" i="1"/>
  <c r="AR14" i="1"/>
  <c r="AR8" i="1"/>
  <c r="AR42" i="1"/>
  <c r="AR30" i="1"/>
  <c r="AR24" i="1"/>
  <c r="AR18" i="1"/>
  <c r="AR12" i="1"/>
  <c r="AJ43" i="1"/>
  <c r="AJ37" i="1"/>
  <c r="AJ31" i="1"/>
  <c r="AJ25" i="1"/>
  <c r="AJ19" i="1"/>
  <c r="AJ13" i="1"/>
  <c r="AR43" i="1"/>
  <c r="AR37" i="1"/>
  <c r="AR31" i="1"/>
  <c r="AR25" i="1"/>
  <c r="AR19" i="1"/>
  <c r="AR13" i="1"/>
  <c r="AR7" i="1"/>
  <c r="AJ8" i="1"/>
  <c r="AR6" i="1"/>
  <c r="AR22" i="1"/>
  <c r="AR10" i="1"/>
  <c r="AR40" i="1"/>
  <c r="AR16" i="1"/>
  <c r="AR21" i="1"/>
  <c r="AR15" i="1"/>
  <c r="AR34" i="1"/>
  <c r="AR33" i="1"/>
  <c r="AJ32" i="1"/>
  <c r="AR36" i="1"/>
  <c r="AR41" i="1"/>
  <c r="AR35" i="1"/>
  <c r="AR29" i="1"/>
  <c r="AR23" i="1"/>
  <c r="AR17" i="1"/>
  <c r="AR11" i="1"/>
  <c r="AJ6" i="1"/>
  <c r="AJ42" i="1"/>
  <c r="AJ36" i="1"/>
  <c r="AJ30" i="1"/>
  <c r="AJ24" i="1"/>
  <c r="AJ18" i="1"/>
  <c r="AJ12" i="1"/>
  <c r="AI46" i="1"/>
  <c r="AQ46" i="1"/>
  <c r="BO46" i="1"/>
  <c r="AJ7" i="1"/>
  <c r="AJ40" i="1"/>
  <c r="AJ34" i="1"/>
  <c r="AJ28" i="1"/>
  <c r="AJ22" i="1"/>
  <c r="AJ16" i="1"/>
  <c r="AJ10" i="1"/>
  <c r="AJ45" i="1"/>
  <c r="AJ39" i="1"/>
  <c r="AJ33" i="1"/>
  <c r="AJ27" i="1"/>
  <c r="AJ21" i="1"/>
  <c r="AJ15" i="1"/>
  <c r="AJ9" i="1"/>
  <c r="L46" i="3"/>
  <c r="BU46" i="1"/>
  <c r="CD46" i="1" s="1"/>
  <c r="AN46" i="1"/>
  <c r="AE46" i="1"/>
  <c r="CH46" i="1"/>
  <c r="CF46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AR46" i="1" l="1"/>
  <c r="AJ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ESMILA HUAYANAY JESUS</author>
  </authors>
  <commentList>
    <comment ref="O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es igual a la  metas fisicas del subproducto  : 4427067 Monitoreo de los productos de la función Salud del PPOR DIT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1 semestral 1 anual</t>
        </r>
      </text>
    </comment>
    <comment ref="J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Red de Salud: 01 informe anual por cada tecnología implementada en cada unidad operativa (U.E, EESS o distrito) según corresponda a la tecnología.
</t>
        </r>
      </text>
    </comment>
    <comment ref="K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Para DIRESA, GERESA, DIRIS , Redes que son unidades ejecutoras. 
La meta fisica del subproducto: 3324408 Implementación de tecnologías.</t>
        </r>
      </text>
    </comment>
    <comment ref="M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2 informes al año (uno por semestre) de actividades de implementacion de documentos normativos incluye los procesos de adecuacion si corresponde.</t>
        </r>
      </text>
    </comment>
    <comment ref="N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La meta fisica de la actividad es igual a la meta fisica del subproducto; 3324702 Implementación de documentos técnicos normativos</t>
        </r>
      </text>
    </comment>
    <comment ref="O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Se programará  cuatro (04) informes por año ( 01 infrome trimestral)</t>
        </r>
      </text>
    </comment>
    <comment ref="P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Se programará dos (02) informes de evaluación (semestral y anual) </t>
        </r>
      </text>
    </comment>
    <comment ref="Q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Se programará  cuatro (04) informes de supervisión (01 informe trimestral)</t>
        </r>
      </text>
    </comment>
    <comment ref="S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01 Informe anual (consolidando todas intervenciones de cadena de frio) </t>
        </r>
      </text>
    </comment>
    <comment ref="T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LUCIA ESMILA HUAYANAY JESUS:
El calculo de la meta de la actividad es igual a la  metas fisicas del subproducto  : 4427067 Monitoreo de los productos de la función Salud del PPOR DIT</t>
        </r>
      </text>
    </comment>
    <comment ref="U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física del producto es igual  a la meta de la actividad de 50044246 Monitoreo , supervision, evaluación y control del programa articulado nutricional</t>
        </r>
      </text>
    </comment>
    <comment ref="Y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física de la actividad es igual a la meta fisica del subproducto: 3325801 Inspección a establecimientos que almacenan, preparan y/o distribuyen alimentos para programas sociales.</t>
        </r>
      </text>
    </comment>
    <comment ref="AE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es igual a la sumatoria de las metas físicas de los sub productos de:
 - 3331101 Infección respiratoria aguda no complicada
 -  3331102 Faringoamigdalitis Purulenta Aguda (FAPA)
 - 3331103 Otitis Media Aguda (OMA) 
 - 3331104 Sinusitis Aguda
  - 3331105 Neumonía sin Complicaciones y otros.
</t>
        </r>
      </text>
    </comment>
    <comment ref="AI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 es igual a la sumatoria de las metas físicas de los sub productos de:
 - 3331201 EDA acuosa no complicada.
 - 3331203 EDA disentérica 
 -3331204 EDA persistente
</t>
        </r>
      </text>
    </comment>
    <comment ref="AJ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sumatoria de las metas físicas de las actividades de :
5000027  Y 5000028</t>
        </r>
      </text>
    </comment>
    <comment ref="AN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sumatoria de las metas físicas de los subprodutos de:
 - 3331301 Infecciones Respiratorias Agudas con Complicaciones.
 - 3331302 Neumonía Grave o Enfermedad muy Grave en niños menores de 2 meses.
 - 3331305 Neumonía y Enfermedad Muy Grave en Niños de 2 meses a 4 años. </t>
        </r>
      </text>
    </comment>
    <comment ref="AQ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sumatoria de las metas físicas de los subprodutos de:
  - 3331401 Atención EDA con algún grado de deshidratación
 -3331402 Atención EDA con deshidratación grave sin y con shock</t>
        </r>
      </text>
    </comment>
    <comment ref="AR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sumatoria de las metas físicas de las actividades de:
 - 5000029 Atender a niños con diagnóstico de infecciones respiratorias agudas con complicaciones.
 - 5000030 Atender a niños con diagnóstico de enfermedad diarreica aguda complicada.</t>
        </r>
      </text>
    </comment>
    <comment ref="AW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 es igual a la  meta fisica del subproducto: 3331501 Anemia</t>
        </r>
      </text>
    </comment>
    <comment ref="BA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3325111  Familias con niños menores de 12 meses reciben acompañamiento a  través de la consejeria </t>
        </r>
      </text>
    </comment>
    <comment ref="BE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3325102 Actores sociales capacitados para la promoción del cuidado infantil, lactancia materna exclusiva y la adecuada alimentación y protección del menor de 36 meses del distrito</t>
        </r>
      </text>
    </comment>
    <comment ref="BF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del producto es igual a la meta fisica de la actividad de 5000014 Familias con niños/as menores de 36 meses desarrollan prácticas saludables</t>
        </r>
      </text>
    </comment>
    <comment ref="BQ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sumatoria de meta fisica de todos los subproductos excepto el subproducto: 3325408 Atención de las reacciones adversas a las vacunas y 3325407 Vacunación de niño de madre VIH
La meta fisica del subproducto: 3325404 Vacunación niño recién nacido; solo correpondea a la  meta de la actividad para el 2do y 3er nivel de atención</t>
        </r>
      </text>
    </comment>
    <comment ref="BW5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 3325510 Niños menores de 36 meses con controles CRED completo para su edad.</t>
        </r>
      </text>
    </comment>
    <comment ref="CE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 3325512 :  Niños menores de 36 meses con suplemento de hierro y otros micronutrientes.</t>
        </r>
      </text>
    </comment>
    <comment ref="CF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metas físicas de las actividades de: 
5000018 Atención a niños con crecimiento y desarrollo - CRED completo para su edad y 
5000019 Administrar suplemento de hierro y vitamina  A</t>
        </r>
      </text>
    </comment>
    <comment ref="T46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es igual a la  metas fisicas del subproducto  : 4427067 Monitoreo de los productos de la función Salud del PPOR DIT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ESMILA HUAYANAY JESUS</author>
  </authors>
  <commentList>
    <comment ref="O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es igual a la  metas fisicas del subproducto  : 4427067 Monitoreo de los productos de la función Salud del PPOR DIT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1 semestral 1 anual</t>
        </r>
      </text>
    </comment>
    <comment ref="J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Red de Salud: 01 informe anual por cada tecnología implementada en cada unidad operativa (U.E, EESS o distrito) según corresponda a la tecnología.
</t>
        </r>
      </text>
    </comment>
    <comment ref="K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Para DIRESA, GERESA, DIRIS , Redes que son unidades ejecutoras. 
La meta fisica del subproducto: 3324408 Implementación de tecnologías.</t>
        </r>
      </text>
    </comment>
    <comment ref="M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2 informes al año (uno por semestre) de actividades de implementacion de documentos normativos incluye los procesos de adecuacion si corresponde.</t>
        </r>
      </text>
    </comment>
    <comment ref="N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La meta fisica de la actividad es igual a la meta fisica del subproducto; 3324702 Implementación de documentos técnicos normativos</t>
        </r>
      </text>
    </comment>
    <comment ref="O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Se programará  cuatro (04) informes por año ( 01 infrome trimestral)</t>
        </r>
      </text>
    </comment>
    <comment ref="P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Se programará dos (02) informes de evaluación (semestral y anual) </t>
        </r>
      </text>
    </comment>
    <comment ref="Q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Se programará  cuatro (04) informes de supervisión (01 informe trimestral)</t>
        </r>
      </text>
    </comment>
    <comment ref="S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01 Informe anual (consolidando todas intervenciones de cadena de frio) </t>
        </r>
      </text>
    </comment>
    <comment ref="T5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LUCIA ESMILA HUAYANAY JESUS:
El calculo de la meta de la actividad es igual a la  metas fisicas del subproducto  : 4427067 Monitoreo de los productos de la función Salud del PPOR DIT</t>
        </r>
      </text>
    </comment>
    <comment ref="U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física del producto es igual  a la meta de la actividad de 50044246 Monitoreo , supervision, evaluación y control del programa articulado nutricional</t>
        </r>
      </text>
    </comment>
    <comment ref="Y5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física de la actividad es igual a la meta fisica del subproducto: 3325801 Inspección a establecimientos que almacenan, preparan y/o distribuyen alimentos para programas sociales.</t>
        </r>
      </text>
    </comment>
    <comment ref="AE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es igual a la sumatoria de las metas físicas de los sub productos de:
 - 3331101 Infección respiratoria aguda no complicada
 -  3331102 Faringoamigdalitis Purulenta Aguda (FAPA)
 - 3331103 Otitis Media Aguda (OMA) 
 - 3331104 Sinusitis Aguda
  - 3331105 Neumonía sin Complicaciones y otros.
</t>
        </r>
      </text>
    </comment>
    <comment ref="AI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 es igual a la sumatoria de las metas físicas de los sub productos de:
 - 3331201 EDA acuosa no complicada.
 - 3331203 EDA disentérica 
 -3331204 EDA persistente
</t>
        </r>
      </text>
    </comment>
    <comment ref="AJ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sumatoria de las metas físicas de las actividades de :
5000027  Y 5000028</t>
        </r>
      </text>
    </comment>
    <comment ref="AN5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sumatoria de las metas físicas de los subprodutos de:
 - 3331301 Infecciones Respiratorias Agudas con Complicaciones.
 - 3331302 Neumonía Grave o Enfermedad muy Grave en niños menores de 2 meses.
 - 3331305 Neumonía y Enfermedad Muy Grave en Niños de 2 meses a 4 años. </t>
        </r>
      </text>
    </comment>
    <comment ref="AQ5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sumatoria de las metas físicas de los subprodutos de:
  - 3331401 Atención EDA con algún grado de deshidratación
 -3331402 Atención EDA con deshidratación grave sin y con shock</t>
        </r>
      </text>
    </comment>
    <comment ref="AR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sumatoria de las metas físicas de las actividades de:
 - 5000029 Atender a niños con diagnóstico de infecciones respiratorias agudas con complicaciones.
 - 5000030 Atender a niños con diagnóstico de enfermedad diarreica aguda complicada.</t>
        </r>
      </text>
    </comment>
    <comment ref="AW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 es igual a la  meta fisica del subproducto: 3331501 Anemia</t>
        </r>
      </text>
    </comment>
    <comment ref="BA5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3325111  Familias con niños menores de 12 meses reciben acompañamiento a  través de la consejeria </t>
        </r>
      </text>
    </comment>
    <comment ref="BE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3325102 Actores sociales capacitados para la promoción del cuidado infantil, lactancia materna exclusiva y la adecuada alimentación y protección del menor de 36 meses del distrito</t>
        </r>
      </text>
    </comment>
    <comment ref="BF5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del producto es igual a la meta fisica de la actividad de 5000014 Familias con niños/as menores de 36 meses desarrollan prácticas saludables</t>
        </r>
      </text>
    </comment>
    <comment ref="BO5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sumatoria de meta fisica de todos los subproductos excepto el subproducto: 3325408 Atención de las reacciones adversas a las vacunas y 3325407 Vacunación de niño de madre VIH
La meta fisica del subproducto: 3325404 Vacunación niño recién nacido; solo correpondea a la  meta de la actividad para el 2do y 3er nivel de atención</t>
        </r>
      </text>
    </comment>
    <comment ref="BU5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 3325510 Niños menores de 36 meses con controles CRED completo para su edad.</t>
        </r>
      </text>
    </comment>
    <comment ref="CC5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 3325512 :  Niños menores de 36 meses con suplemento de hierro y otros micronutrientes.</t>
        </r>
      </text>
    </comment>
    <comment ref="CD5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 metas físicas de las actividades de: 
5000018 Atención a niños con crecimiento y desarrollo - CRED completo para su edad y 
5000019 Administrar suplemento de hierro y vitamina  A</t>
        </r>
      </text>
    </comment>
    <comment ref="T46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El calculo de la meta de la actividad es igual a la  metas fisicas del subproducto  : 4427067 Monitoreo de los productos de la función Salud del PPOR DIT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ESMILA HUAYANAY JESUS</author>
  </authors>
  <commentList>
    <comment ref="L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sumatoria de meta fisica de todos los subproductos excepto el subproducto: 3325408 Atención de las reacciones adversas a las vacunas y 3325407 Vacunación de niño de madre VIH
La meta fisica del subproducto: 3325404 Vacunación niño recién nacido; solo correpondea a la  meta de la actividad para el 2do y 3er nivel de atención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ESMILA HUAYANAY JESUS</author>
  </authors>
  <commentList>
    <comment ref="H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 es igual a la  meta fisica del subproducto: 3331501 Anemia</t>
        </r>
      </text>
    </comment>
    <comment ref="P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 3325512 :  Niños menores de 36 meses con suplemento de hierro y otros micronutrientes.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ESMILA HUAYANAY JESUS</author>
  </authors>
  <commentList>
    <comment ref="G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3325111  Familias con niños menores de 12 meses reciben acompañamiento a  través de la consejeria </t>
        </r>
      </text>
    </comment>
    <comment ref="K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 la actividad es igual a la meta fisica del subproducto: 3325102 Actores sociales capacitados para la promoción del cuidado infantil, lactancia materna exclusiva y la adecuada alimentación y protección del menor de 36 meses del distrito</t>
        </r>
      </text>
    </comment>
    <comment ref="L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LUCIA ESMILA HUAYANAY JESUS:</t>
        </r>
        <r>
          <rPr>
            <sz val="9"/>
            <color indexed="81"/>
            <rFont val="Tahoma"/>
            <family val="2"/>
          </rPr>
          <t xml:space="preserve">
La meta fisica del producto es igual a la meta fisica de la actividad de 5000014 Familias con niños/as menores de 36 meses desarrollan prácticas saludables</t>
        </r>
      </text>
    </comment>
  </commentList>
</comments>
</file>

<file path=xl/sharedStrings.xml><?xml version="1.0" encoding="utf-8"?>
<sst xmlns="http://schemas.openxmlformats.org/spreadsheetml/2006/main" count="906" uniqueCount="178">
  <si>
    <t>DESARROLLO INFANTIL TEMPRANO</t>
  </si>
  <si>
    <t>N°</t>
  </si>
  <si>
    <t>PRODUCTOS</t>
  </si>
  <si>
    <t>3000001 ACCIONES COMUNES</t>
  </si>
  <si>
    <t>3000608  SERVICIOS DE CUIDADO DIURNO ACCEDEN A CONTROL DE CALIDAD NUTRICIONAL DE LOS ALIMENTOS</t>
  </si>
  <si>
    <t>3000876 ATENCION DE ENFERMEDADES DIARREICAS AGUDAS E INFECCIONES RESPIRATORIAS AGUDAS</t>
  </si>
  <si>
    <t>3000877 ATENCIÓN DE ENFERMEDADES DIARREICAS AGUDA E INFECCIONES RESPIRATORIAS AGUDAS CON COMPLICACIONES</t>
  </si>
  <si>
    <t>3033878 NIÑOS Y NIÑAS CON ATENCION
DE LA ANEMIA POR DEFICIENCIA
DE HIERRO</t>
  </si>
  <si>
    <t xml:space="preserve">3033251 FAMILIAS SALUDABLES CON CONOCIMIENTOS PARA EL CUIDADO INFANTIL, LACTANCIA MATERNA EXCLUSIVA Y LA ADECUADA ALIMENTACION Y PROTECCION DEL MENOR DE 36 MESES </t>
  </si>
  <si>
    <t xml:space="preserve">3033254 NIÑOS Y NIÑAS CON VACUNA COMPLETA </t>
  </si>
  <si>
    <t xml:space="preserve">3033255 NIÑOS CON CRED COMPLETO SEGÚN EDAD </t>
  </si>
  <si>
    <t>3033414 ATENCION DE NIÑOS Y NIÑAS CON PARASITOSIS INTESTINAL</t>
  </si>
  <si>
    <t xml:space="preserve">3033315  ATENCION DE OTRAS ENFERMEDADES PREVALENTES </t>
  </si>
  <si>
    <t>ACTIVIDADES</t>
  </si>
  <si>
    <t>5004424 Vigilancia, Investigación y Tecnologicas en Nutrición</t>
  </si>
  <si>
    <t>5004425 Desarrollo de Normas y Guias Tecnicas en Nutrición</t>
  </si>
  <si>
    <t>5004426 Monitoreo, Supervisión, Evaluación y control del programa articulado nutricional</t>
  </si>
  <si>
    <t>META FISICA DEL PRODUCTO</t>
  </si>
  <si>
    <t>5004427 Control de calidad nutricional de los alimentos</t>
  </si>
  <si>
    <t xml:space="preserve">5000028 Atender a Niños con Enfermedades Diarreicas Agudas </t>
  </si>
  <si>
    <t>5000029 Atender a niños con Diagnostico de Infecciones Respiratorias Agudas con Complicaciones.</t>
  </si>
  <si>
    <t>5006270 BRINDAR ATENCION A NIÑOS CON DIAGNOSTICO DE
ANEMIA POR DEFICIENCIA DE HIERRO</t>
  </si>
  <si>
    <t>META FISICA DE LA ACTIVIDAD /PRODUCTO</t>
  </si>
  <si>
    <t>5000014 Familias con niños/as menores de 36 meses desarrollan prácticas saludables.</t>
  </si>
  <si>
    <t>5005982 Capacitación a actores sociales que promueven el cuidado infantil, lactancia materna exclusiva y la adecuada alimentación y protección del menor de 36 meses.</t>
  </si>
  <si>
    <t>5000017 Aplicación de vacunas completas</t>
  </si>
  <si>
    <t>5000018 Atención a niños con Crecimiento y desarrollo - CRED completo para su edad.</t>
  </si>
  <si>
    <t>5000019ADMINISTRAR SUPLEMENTO DE HIERRO Y VITAMINA</t>
  </si>
  <si>
    <t>5000031 Brindar Atención a otras Enfermedades Prevalentes</t>
  </si>
  <si>
    <t>SUB PRODUCTOS</t>
  </si>
  <si>
    <t>3324401 VIGILANCIA DEL ESTADO NUTRICIONAL DEL NIÑO</t>
  </si>
  <si>
    <t>3324403 EJECUCIÓN DE INVESTIGACIONES TRANSVERSALES</t>
  </si>
  <si>
    <t>3324405 EJECUCIÓN DE REVISIONES SISTEMÁTICAS DE EVIDENCIAS</t>
  </si>
  <si>
    <t>3324406 DESARROLLO DE TECNOLOGÍAS PARA MEJORAR LAS INTERVENCIONES EN ALIMENTACIÓN Y NUTRICIÓN</t>
  </si>
  <si>
    <t>3324407 TRANSFERENCIA DE TECNOLOGÍAS</t>
  </si>
  <si>
    <t>3324408 IMPLEMENTACIÓN DE TECNOLOGÍAS</t>
  </si>
  <si>
    <t>META FISICA DE LA ACTIVIDAD</t>
  </si>
  <si>
    <t>3324701 DESARROLLO DE DOCUMENTOS TECNICOS NORMATIVOS</t>
  </si>
  <si>
    <t>3324702 IMPLEMENTACION DE DOCUMENTOS TECNICOS NORMATIVOS</t>
  </si>
  <si>
    <t>4427605 EVALUACIÓN DE DIAGNOSTICO ESPECIALIZADO</t>
  </si>
  <si>
    <t xml:space="preserve">3325801 INSPECCION A ESTABLECIMIENTOS QUE ALMACENAN, PREPARAN Y/O DISTRIBUYEN ALIMENTOS PARA </t>
  </si>
  <si>
    <t xml:space="preserve">3325802 EVALUACION NUTRICIONAL A ESTABLECIMIENTOS QUE PREPARAN Y/O DISTRIBUYEN ALIMENTOS PARA </t>
  </si>
  <si>
    <t>3325803 ENSAYOS DE LABORATORIO DE MUESTRAS DE ALIMENTOS DE LOS PROGRAMAS SOCIALES</t>
  </si>
  <si>
    <t>3331101 INFECCION RESPIRATORIA AGUDA (IRA) NO COMPLICADA</t>
  </si>
  <si>
    <t xml:space="preserve">3331102 FARINGOAMIGDALITIS AGUDA </t>
  </si>
  <si>
    <t>3331103 OTITIS MEDIA AGUDA (OMA)</t>
  </si>
  <si>
    <t>3331104 SINUSITIS AGUDA</t>
  </si>
  <si>
    <t>3331105 NEUMONIA SIN COMPLICACIONES</t>
  </si>
  <si>
    <t>3331201 EDA ACUOSA NO COMPLICADA</t>
  </si>
  <si>
    <t>3331203 EDA DISENTERICA</t>
  </si>
  <si>
    <t>3331204 EDA PERSISTENTE</t>
  </si>
  <si>
    <t>3331301 NEUMONIA</t>
  </si>
  <si>
    <t>3331302 NEUMONIA GRAVE O ENFERMEDAD MUY GRAVE EN NIÑOS MENORES DE 2 MESES</t>
  </si>
  <si>
    <t>3331305 NEUMONIA Y ENFERMEDAD MUY GRAVE EN NIÑOS DE 2 MESES A 4 AÑOS</t>
  </si>
  <si>
    <t>3331401 ATENCION EDA CON ALGUN GRADO DE DESHIDRATACION</t>
  </si>
  <si>
    <t>3331402 ATENCION EDA CON DESHIDRATACION GRAVE SIN Y  CON SHOCK</t>
  </si>
  <si>
    <t>3331501 ANEMIA</t>
  </si>
  <si>
    <t>MEN 1AÑO CON ANEMIA</t>
  </si>
  <si>
    <t xml:space="preserve">     1 AÑO CON ANEMIA</t>
  </si>
  <si>
    <t>2 AÑOS CON ANEMIA</t>
  </si>
  <si>
    <t>3325110 Familias con niño(as) menores de 12 meses y gestantes reciben acompañamiento a través de sesiones demostrativas en preparación de alimentos</t>
  </si>
  <si>
    <t xml:space="preserve">3325111 Familias con niños menores de 12 meses reciben acompañamiento a  través de la consejeria </t>
  </si>
  <si>
    <t xml:space="preserve">3325112 Familias con niños (as) menores de 12 meses y gestantes reciben acompañamiento a través de grupos de apoyo comunal </t>
  </si>
  <si>
    <t>3325101
COMITES MULTISECTORIALES CAPACITADOS PARA LA PROMOCIÓN DEL CUIDADO INFANTIL, LACTANCIA  MATERNA EXCLUSIVA Y LA ADECUADA ALIMENTACIÓN Y PROTECCIÓN DEL MENOR DE 36 MESES EN SU DISTRITO.</t>
  </si>
  <si>
    <t>3325102 ACTORES SOCIALES CAPACITADOS PARA LA PROMOCIÓN DEL CUIDADO INFANTIL, LACTANCIA MATERNA EXCLUSIVA Y LA ADECUADA ALIMENTACIÓN Y PROTECCIÓN DEL MENOR DE 36 MESES DEL DISTRITO</t>
  </si>
  <si>
    <t>3325108 PROMOTORES EDUCATIVOS CAPACITADOS PARA LA PROMOCIÓN DEL CUIDADO INFANTIL, LACTANCIA MATERNA EXCLUSIVA Y LA ADECUADA ALIMENTACIÓN Y PROTECCIÓN DEL MENOR DE 36 MESES A FAMILIAS DEL PRONOEI</t>
  </si>
  <si>
    <t>3325401 VACUNACION NIÑO &lt; 1 AÑO</t>
  </si>
  <si>
    <t>3325402 VACUNACION NIÑO = 1 AÑOS</t>
  </si>
  <si>
    <t>3325403 VACUNACION NIÑO = 4 AÑOS</t>
  </si>
  <si>
    <t>3325404 VACUNACION NIÑO RECIEN NACIDO</t>
  </si>
  <si>
    <t>3325405 VACUNACION NIÑO = 2 AÑOS</t>
  </si>
  <si>
    <t>3325406 VACUNACION NIÑO = 3 AÑOS</t>
  </si>
  <si>
    <t>3325407 VACUNACION NIÑO DE MADRE VIH</t>
  </si>
  <si>
    <t>3325408 ATENCION DE LAS REACCIONES ADVERSAS A LAS VACUNAS</t>
  </si>
  <si>
    <t>3325512 Niños menores de 36 meses con con suplemento de hierro y otros micronutrientes.</t>
  </si>
  <si>
    <t>3325513  Niño menor de 5 años con  suplemento de Vitamina A.</t>
  </si>
  <si>
    <t>3325607 DOSAJE DE HEMOGLOBINA</t>
  </si>
  <si>
    <t>NIÑO MENOR DE 1AÑO SUPLEMENTADO</t>
  </si>
  <si>
    <t>NIÑO DE 1AÑO SUPLEMENTADO</t>
  </si>
  <si>
    <t>NIÑO DE 2AÑOS SUPLEMENTADO</t>
  </si>
  <si>
    <t>3341401 PARASITOSIS INTESTINAL</t>
  </si>
  <si>
    <t>3331502 SOB/ASMA</t>
  </si>
  <si>
    <t>CATEG</t>
  </si>
  <si>
    <t>UNIDAD DE MEDIDA</t>
  </si>
  <si>
    <t>INFORME</t>
  </si>
  <si>
    <t>NORMA</t>
  </si>
  <si>
    <t>INFORME TECNICO</t>
  </si>
  <si>
    <t>SERVICIO</t>
  </si>
  <si>
    <t>REPORTE TECNICO</t>
  </si>
  <si>
    <t>CASO TRATADO</t>
  </si>
  <si>
    <t>FAMILIA</t>
  </si>
  <si>
    <t>MUNICIPIO</t>
  </si>
  <si>
    <t>PERSONA CAPACITADA</t>
  </si>
  <si>
    <t>NIÑO PROTEGIDO</t>
  </si>
  <si>
    <t>RECIEN NACIDO ATENDIDO</t>
  </si>
  <si>
    <t>NIÑO CONTROLADO</t>
  </si>
  <si>
    <t>PERSONA TAMIZADA</t>
  </si>
  <si>
    <t>NIÑO ATENDIDO</t>
  </si>
  <si>
    <t>NIÑO SUPLEMENTADO</t>
  </si>
  <si>
    <t xml:space="preserve">NIÑO </t>
  </si>
  <si>
    <t>II-1</t>
  </si>
  <si>
    <t>HOSPITAL MOYOBAMBA</t>
  </si>
  <si>
    <t>I-3</t>
  </si>
  <si>
    <t>C.S. LLUYLLUCUCHA</t>
  </si>
  <si>
    <t>I-1</t>
  </si>
  <si>
    <t>P.S. MARONA</t>
  </si>
  <si>
    <t xml:space="preserve">I-2 </t>
  </si>
  <si>
    <t>P.S. LA PRIMAVERA</t>
  </si>
  <si>
    <t>P.S. QUILLOALLPA</t>
  </si>
  <si>
    <t>I-2</t>
  </si>
  <si>
    <t>P.S. SUGLLAQUIRO</t>
  </si>
  <si>
    <t>P.S. TAHUISHCO</t>
  </si>
  <si>
    <t>P.S. SAN MATEO</t>
  </si>
  <si>
    <t>P.S. CORDILLERA ANDINA</t>
  </si>
  <si>
    <t>P.S. LA FLOR DE LA PRIMAVERA</t>
  </si>
  <si>
    <t>P.S. EL CONDOR</t>
  </si>
  <si>
    <t>C.S. JERILLO</t>
  </si>
  <si>
    <t>P.S. RAMIREZ</t>
  </si>
  <si>
    <t>P.S. LA HUARPIA</t>
  </si>
  <si>
    <t>P.S. YANTALO</t>
  </si>
  <si>
    <t>P.S. BUENOS AIRES</t>
  </si>
  <si>
    <t>P.S. CAÑABRAVA</t>
  </si>
  <si>
    <t>P.S. LOS ANGELES</t>
  </si>
  <si>
    <t>P.S. HABANA</t>
  </si>
  <si>
    <t>I-4</t>
  </si>
  <si>
    <t>C.S. SORITOR</t>
  </si>
  <si>
    <t>P.S. ALTO PERU</t>
  </si>
  <si>
    <t>P.S. ALTO SAN MARTIN</t>
  </si>
  <si>
    <t>P.S. JERICOB</t>
  </si>
  <si>
    <t>P.S. SAN MARCOS</t>
  </si>
  <si>
    <t>C.S. JEPELACIO</t>
  </si>
  <si>
    <t>P.S. CARRIZAL</t>
  </si>
  <si>
    <t>P.S. SHUCSHUYACU</t>
  </si>
  <si>
    <t>P.S. NUEVO SAN MIGUEL</t>
  </si>
  <si>
    <t>P.S. PACAYPITE</t>
  </si>
  <si>
    <t>C.S. ROQUE ALONSO DE ALVARADO</t>
  </si>
  <si>
    <t>P.S. ALAN GARCIA</t>
  </si>
  <si>
    <t>P.S. PORVENIR DEL NORTE</t>
  </si>
  <si>
    <t>C.S. CALZADA</t>
  </si>
  <si>
    <t>P.S. OCHAME</t>
  </si>
  <si>
    <t>P.S. SANTA ROSA DE OROMINA</t>
  </si>
  <si>
    <t>P.S. SANTA ROSA BAJO TANGUMI</t>
  </si>
  <si>
    <t>C.S. PUEBLO LIBRE</t>
  </si>
  <si>
    <t>P.S. MORROYACU</t>
  </si>
  <si>
    <t>P.S. SHIMPIYACU</t>
  </si>
  <si>
    <t>P.S. NUEVA HUANCABAMBA</t>
  </si>
  <si>
    <t>RED MOYOBAMBA2024</t>
  </si>
  <si>
    <t>VISITAS DOMICILIARIAS</t>
  </si>
  <si>
    <t xml:space="preserve">3325608 Seguimiento del cumplimiento de la Suplementación  con Hierro y micronutriente en el niño y niña menor de 12 meses </t>
  </si>
  <si>
    <t>RED MOYOBAMBA 2024</t>
  </si>
  <si>
    <t>4427607  MONITOREO DE LOS PRODUCTOS DE LA FUNCIÓN SALUD DEL PPOR DIT</t>
  </si>
  <si>
    <t>4427608  EVALUACIÓN DE LOS PRODUCTOS DE LA FUNCIÓN SALUD DEL PPOR DIT</t>
  </si>
  <si>
    <t>4427609 SUPERVISIÓN DE LOS PRODUCTOS DE LA FUNCIÓN SALUD DEL PPOR DIT</t>
  </si>
  <si>
    <t>4427606 EVALUACION DE LOS EQUIPOS DE CADENA DE FRÍO PARA VACUNA.</t>
  </si>
  <si>
    <t>3325110 FAMILIAS CON NIÑO(AS) MENORES DE 12 MESES Y GESTANTES RECIBEN ACOMPAÑAMIENTO A TRAVÉS DE SESIONES DEMOSTRATIVAS EN PREPARACIÓN DE ALIMENTOS</t>
  </si>
  <si>
    <t xml:space="preserve">3325111 FAMILIAS CON NIÑOS MENORES DE 12 MESES RECIBEN ACOMPAÑAMIENTO A  TRAVÉS DE LA CONSEJERIA </t>
  </si>
  <si>
    <t xml:space="preserve">3325112 FAMILIAS CON NIÑOS (AS) MENORES DE 12 MESES Y GESTANTES RECIBEN ACOMPAÑAMIENTO A TRAVÉS DE GRUPOS DE APOYO COMUNAL </t>
  </si>
  <si>
    <t>3325509 RECIÉN NACIDO CON CONTROLES CRED COMPLETO</t>
  </si>
  <si>
    <t>3325510 NIÑOS MENORES DE 36 MESES CON CONTROLES CRED COMPLETO PARA SU EDAD.</t>
  </si>
  <si>
    <t xml:space="preserve">3325511 NIÑOS MENORES DE 36 MESES CON TEST DE GRAHAM Y EXAMEN SERIADO </t>
  </si>
  <si>
    <t>3325508 SEGUIMIENTO DE NIÑOS Y NIÑAS DE ALTO RIESGO</t>
  </si>
  <si>
    <t>3325512 NIÑOS MENORES DE 36 MESES CON CON SUPLEMENTO DE HIERRO Y OTROS MICRONUTRIENTES.</t>
  </si>
  <si>
    <t>3325513  NIÑO MENOR DE 5 AÑOS CON  SUPLEMENTO DE VITAMINA A.</t>
  </si>
  <si>
    <t xml:space="preserve">3325608 SEGUIMIENTO DEL CUMPLIMIENTO DE LA SUPLEMENTACIÓN  CON HIERRO Y MICRONUTRIENTE EN EL NIÑO Y NIÑA MENOR DE 12 MESES </t>
  </si>
  <si>
    <t xml:space="preserve">5000027 Atender a niños con infecciones respiratorias agudas(IRA) </t>
  </si>
  <si>
    <t xml:space="preserve">5000030 Atender a niños con diagnóstico de enfermedad diarreica aguda complicada.
</t>
  </si>
  <si>
    <t>5006270 Brindar atención a niños con diagnóstico de
anemia por deficiencia de hierro</t>
  </si>
  <si>
    <t>5000019 Administrar suplemento de hierro y vitamina</t>
  </si>
  <si>
    <t xml:space="preserve">5000035 Atender a niños y niñas con diagnostico de parasitosis </t>
  </si>
  <si>
    <t>ESAN/PROMSA</t>
  </si>
  <si>
    <t>EVN/PROMSA</t>
  </si>
  <si>
    <t>MEN 1AÑO CON ANEMIA (77.9%)</t>
  </si>
  <si>
    <t xml:space="preserve">     1 AÑO CON ANEMIA (49.3%)</t>
  </si>
  <si>
    <t>NIÑO MENOR DE 1AÑO SUPLEMENTADO (22.1%)</t>
  </si>
  <si>
    <t>NIÑO DE 1AÑO SUPLEMENTADO (50.7%)</t>
  </si>
  <si>
    <t>2 AÑOS CON ANEMIA (27.7%)</t>
  </si>
  <si>
    <t>NIÑO DE 2AÑOS SUPLEMENTADO (72.3%)</t>
  </si>
  <si>
    <t>P.S. POTRERILLO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</si>
</sst>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#,##0_ ;\-#,##0\ 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 Narrow"/>
      <family val="2"/>
    </font>
    <font>
      <sz val="1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  <font>
      <sz val="11"/>
      <color theme="1"/>
      <name val="Arial Narrow"/>
      <family val="2"/>
    </font>
    <font>
      <sz val="11"/>
      <color theme="0"/>
      <name val="SansSerif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SansSerif"/>
    </font>
    <font>
      <b/>
      <sz val="11"/>
      <name val="Arial"/>
      <family val="2"/>
    </font>
    <font>
      <sz val="7"/>
      <color theme="1"/>
      <name val="Arial Narrow"/>
      <family val="2"/>
    </font>
    <font>
      <sz val="7"/>
      <color theme="0"/>
      <name val="SansSerif"/>
    </font>
    <font>
      <sz val="10"/>
      <color rgb="FF000000"/>
      <name val="Arial Narrow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name val="Arial Narrow"/>
      <family val="2"/>
    </font>
    <font>
      <sz val="10"/>
      <color rgb="FF000000"/>
      <name val="Arial"/>
      <family val="2"/>
    </font>
    <font>
      <sz val="11"/>
      <color rgb="FF000000"/>
      <name val="Arial Narrow"/>
      <family val="2"/>
    </font>
    <font>
      <b/>
      <sz val="10"/>
      <color rgb="FF000000"/>
      <name val="Arial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b/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9"/>
      <color theme="1"/>
      <name val="Arial Narrow"/>
      <family val="2"/>
    </font>
    <font>
      <b/>
      <sz val="12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name val="Arial Narrow"/>
      <family val="2"/>
    </font>
    <font>
      <b/>
      <sz val="7"/>
      <color theme="1"/>
      <name val="Arial Narrow"/>
      <family val="2"/>
    </font>
    <font>
      <sz val="7"/>
      <name val="Arial Narrow"/>
      <family val="2"/>
    </font>
    <font>
      <sz val="7"/>
      <color theme="1"/>
      <name val="SansSerif"/>
    </font>
    <font>
      <b/>
      <sz val="7"/>
      <name val="Arial"/>
      <family val="2"/>
    </font>
    <font>
      <b/>
      <sz val="10"/>
      <color theme="0"/>
      <name val="Arial Narrow"/>
      <family val="2"/>
    </font>
    <font>
      <b/>
      <sz val="9"/>
      <name val="Arial"/>
      <family val="2"/>
    </font>
    <font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03D1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AA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DB1C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2BCC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3B0B9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5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14" borderId="2" xfId="0" applyFont="1" applyFill="1" applyBorder="1" applyAlignment="1">
      <alignment horizontal="center" vertical="top" wrapText="1"/>
    </xf>
    <xf numFmtId="0" fontId="10" fillId="14" borderId="2" xfId="0" applyFont="1" applyFill="1" applyBorder="1" applyAlignment="1">
      <alignment horizontal="center" vertical="top" wrapText="1"/>
    </xf>
    <xf numFmtId="0" fontId="9" fillId="14" borderId="2" xfId="0" applyFont="1" applyFill="1" applyBorder="1" applyAlignment="1">
      <alignment horizontal="center" vertical="top" wrapText="1"/>
    </xf>
    <xf numFmtId="0" fontId="11" fillId="14" borderId="2" xfId="0" applyFont="1" applyFill="1" applyBorder="1" applyAlignment="1">
      <alignment horizontal="center" vertical="top" wrapText="1"/>
    </xf>
    <xf numFmtId="0" fontId="9" fillId="16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3" fillId="2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4" fillId="18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8" fillId="14" borderId="0" xfId="0" applyFont="1" applyFill="1" applyAlignment="1">
      <alignment horizontal="center" vertical="center" wrapText="1"/>
    </xf>
    <xf numFmtId="1" fontId="19" fillId="3" borderId="2" xfId="1" applyNumberFormat="1" applyFont="1" applyFill="1" applyBorder="1" applyAlignment="1">
      <alignment horizontal="center" vertical="center" wrapText="1"/>
    </xf>
    <xf numFmtId="1" fontId="19" fillId="17" borderId="2" xfId="1" applyNumberFormat="1" applyFont="1" applyFill="1" applyBorder="1" applyAlignment="1">
      <alignment horizontal="center" vertical="center" wrapText="1"/>
    </xf>
    <xf numFmtId="0" fontId="20" fillId="1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0" fontId="4" fillId="19" borderId="2" xfId="0" applyFont="1" applyFill="1" applyBorder="1" applyAlignment="1">
      <alignment horizontal="center" vertical="center"/>
    </xf>
    <xf numFmtId="3" fontId="2" fillId="19" borderId="2" xfId="0" applyNumberFormat="1" applyFont="1" applyFill="1" applyBorder="1" applyAlignment="1">
      <alignment horizontal="center" vertical="center"/>
    </xf>
    <xf numFmtId="3" fontId="23" fillId="6" borderId="2" xfId="0" applyNumberFormat="1" applyFont="1" applyFill="1" applyBorder="1" applyAlignment="1">
      <alignment horizontal="center" vertical="center"/>
    </xf>
    <xf numFmtId="0" fontId="24" fillId="19" borderId="2" xfId="0" applyFont="1" applyFill="1" applyBorder="1" applyAlignment="1">
      <alignment horizontal="center" vertical="center"/>
    </xf>
    <xf numFmtId="3" fontId="23" fillId="19" borderId="2" xfId="0" applyNumberFormat="1" applyFont="1" applyFill="1" applyBorder="1" applyAlignment="1">
      <alignment horizontal="center" vertical="center"/>
    </xf>
    <xf numFmtId="0" fontId="25" fillId="19" borderId="2" xfId="0" applyFont="1" applyFill="1" applyBorder="1" applyAlignment="1">
      <alignment horizontal="center" vertical="center"/>
    </xf>
    <xf numFmtId="3" fontId="23" fillId="22" borderId="2" xfId="0" applyNumberFormat="1" applyFont="1" applyFill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2" fillId="19" borderId="2" xfId="0" applyNumberFormat="1" applyFont="1" applyFill="1" applyBorder="1"/>
    <xf numFmtId="0" fontId="28" fillId="19" borderId="2" xfId="0" applyFont="1" applyFill="1" applyBorder="1" applyAlignment="1">
      <alignment horizontal="center" vertical="center"/>
    </xf>
    <xf numFmtId="0" fontId="29" fillId="0" borderId="0" xfId="0" applyFont="1"/>
    <xf numFmtId="0" fontId="2" fillId="19" borderId="2" xfId="0" applyFont="1" applyFill="1" applyBorder="1" applyAlignment="1">
      <alignment horizontal="center" vertical="center"/>
    </xf>
    <xf numFmtId="0" fontId="23" fillId="19" borderId="2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3" fontId="4" fillId="19" borderId="2" xfId="0" applyNumberFormat="1" applyFont="1" applyFill="1" applyBorder="1"/>
    <xf numFmtId="3" fontId="30" fillId="19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2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3" fontId="32" fillId="2" borderId="0" xfId="0" applyNumberFormat="1" applyFont="1" applyFill="1" applyAlignment="1">
      <alignment horizontal="center" vertical="center"/>
    </xf>
    <xf numFmtId="0" fontId="4" fillId="23" borderId="2" xfId="0" applyFont="1" applyFill="1" applyBorder="1" applyAlignment="1">
      <alignment horizontal="center" vertical="center"/>
    </xf>
    <xf numFmtId="0" fontId="4" fillId="23" borderId="2" xfId="0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/>
    </xf>
    <xf numFmtId="3" fontId="22" fillId="23" borderId="2" xfId="0" applyNumberFormat="1" applyFont="1" applyFill="1" applyBorder="1"/>
    <xf numFmtId="3" fontId="4" fillId="23" borderId="2" xfId="0" applyNumberFormat="1" applyFont="1" applyFill="1" applyBorder="1"/>
    <xf numFmtId="3" fontId="4" fillId="0" borderId="0" xfId="0" applyNumberFormat="1" applyFont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4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25" borderId="2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27" borderId="2" xfId="0" applyFont="1" applyFill="1" applyBorder="1" applyAlignment="1">
      <alignment horizontal="center" vertical="center"/>
    </xf>
    <xf numFmtId="0" fontId="4" fillId="28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4" fillId="12" borderId="2" xfId="0" applyFont="1" applyFill="1" applyBorder="1" applyAlignment="1">
      <alignment horizontal="center" vertical="center" wrapText="1"/>
    </xf>
    <xf numFmtId="3" fontId="24" fillId="12" borderId="2" xfId="0" applyNumberFormat="1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14" fillId="13" borderId="2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 vertical="center"/>
    </xf>
    <xf numFmtId="0" fontId="4" fillId="29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3" fontId="4" fillId="23" borderId="2" xfId="0" applyNumberFormat="1" applyFont="1" applyFill="1" applyBorder="1" applyAlignment="1">
      <alignment horizontal="center" vertical="center"/>
    </xf>
    <xf numFmtId="3" fontId="33" fillId="2" borderId="2" xfId="0" applyNumberFormat="1" applyFont="1" applyFill="1" applyBorder="1" applyAlignment="1">
      <alignment horizontal="center" vertical="center"/>
    </xf>
    <xf numFmtId="3" fontId="4" fillId="19" borderId="2" xfId="0" applyNumberFormat="1" applyFont="1" applyFill="1" applyBorder="1" applyAlignment="1">
      <alignment horizontal="center" vertical="center"/>
    </xf>
    <xf numFmtId="3" fontId="33" fillId="3" borderId="2" xfId="0" applyNumberFormat="1" applyFont="1" applyFill="1" applyBorder="1" applyAlignment="1">
      <alignment horizontal="center" vertical="center"/>
    </xf>
    <xf numFmtId="3" fontId="37" fillId="0" borderId="2" xfId="0" applyNumberFormat="1" applyFont="1" applyBorder="1" applyAlignment="1">
      <alignment horizontal="center" vertical="center"/>
    </xf>
    <xf numFmtId="3" fontId="36" fillId="24" borderId="2" xfId="0" applyNumberFormat="1" applyFont="1" applyFill="1" applyBorder="1" applyAlignment="1">
      <alignment horizontal="center" vertical="center" wrapText="1"/>
    </xf>
    <xf numFmtId="3" fontId="36" fillId="25" borderId="2" xfId="0" applyNumberFormat="1" applyFont="1" applyFill="1" applyBorder="1" applyAlignment="1">
      <alignment horizontal="center" vertical="center" wrapText="1"/>
    </xf>
    <xf numFmtId="3" fontId="33" fillId="26" borderId="2" xfId="0" applyNumberFormat="1" applyFont="1" applyFill="1" applyBorder="1" applyAlignment="1">
      <alignment horizontal="center" vertical="center"/>
    </xf>
    <xf numFmtId="3" fontId="37" fillId="23" borderId="2" xfId="0" applyNumberFormat="1" applyFont="1" applyFill="1" applyBorder="1" applyAlignment="1">
      <alignment horizontal="center" vertical="center"/>
    </xf>
    <xf numFmtId="0" fontId="37" fillId="22" borderId="2" xfId="0" applyFont="1" applyFill="1" applyBorder="1" applyAlignment="1">
      <alignment horizontal="center" vertical="center"/>
    </xf>
    <xf numFmtId="3" fontId="36" fillId="27" borderId="2" xfId="0" applyNumberFormat="1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/>
    </xf>
    <xf numFmtId="3" fontId="4" fillId="21" borderId="2" xfId="0" applyNumberFormat="1" applyFont="1" applyFill="1" applyBorder="1" applyAlignment="1">
      <alignment horizontal="center" vertical="center"/>
    </xf>
    <xf numFmtId="3" fontId="33" fillId="29" borderId="2" xfId="0" applyNumberFormat="1" applyFont="1" applyFill="1" applyBorder="1" applyAlignment="1">
      <alignment horizontal="center" vertical="center"/>
    </xf>
    <xf numFmtId="0" fontId="36" fillId="20" borderId="2" xfId="0" applyFont="1" applyFill="1" applyBorder="1" applyAlignment="1">
      <alignment horizontal="center" vertical="center"/>
    </xf>
    <xf numFmtId="3" fontId="33" fillId="20" borderId="2" xfId="0" applyNumberFormat="1" applyFont="1" applyFill="1" applyBorder="1" applyAlignment="1">
      <alignment horizontal="center" vertical="center"/>
    </xf>
    <xf numFmtId="3" fontId="36" fillId="12" borderId="2" xfId="0" applyNumberFormat="1" applyFont="1" applyFill="1" applyBorder="1" applyAlignment="1">
      <alignment horizontal="center" vertical="center" wrapText="1"/>
    </xf>
    <xf numFmtId="3" fontId="36" fillId="13" borderId="5" xfId="0" applyNumberFormat="1" applyFont="1" applyFill="1" applyBorder="1" applyAlignment="1">
      <alignment horizontal="center" vertical="center" wrapText="1"/>
    </xf>
    <xf numFmtId="3" fontId="33" fillId="5" borderId="2" xfId="0" applyNumberFormat="1" applyFont="1" applyFill="1" applyBorder="1" applyAlignment="1">
      <alignment horizontal="center" vertical="center"/>
    </xf>
    <xf numFmtId="0" fontId="37" fillId="19" borderId="2" xfId="0" applyFont="1" applyFill="1" applyBorder="1" applyAlignment="1">
      <alignment horizontal="center" vertical="center"/>
    </xf>
    <xf numFmtId="3" fontId="33" fillId="6" borderId="2" xfId="0" applyNumberFormat="1" applyFont="1" applyFill="1" applyBorder="1" applyAlignment="1">
      <alignment horizontal="center" vertical="center"/>
    </xf>
    <xf numFmtId="0" fontId="4" fillId="22" borderId="2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28" borderId="2" xfId="0" applyFont="1" applyFill="1" applyBorder="1" applyAlignment="1">
      <alignment horizontal="center" vertical="center" wrapText="1"/>
    </xf>
    <xf numFmtId="165" fontId="4" fillId="19" borderId="2" xfId="0" applyNumberFormat="1" applyFont="1" applyFill="1" applyBorder="1" applyAlignment="1">
      <alignment horizontal="center" vertical="center"/>
    </xf>
    <xf numFmtId="165" fontId="4" fillId="23" borderId="2" xfId="0" applyNumberFormat="1" applyFont="1" applyFill="1" applyBorder="1" applyAlignment="1">
      <alignment horizontal="center" vertical="center"/>
    </xf>
    <xf numFmtId="165" fontId="4" fillId="17" borderId="2" xfId="0" applyNumberFormat="1" applyFont="1" applyFill="1" applyBorder="1" applyAlignment="1">
      <alignment horizontal="center" vertical="center"/>
    </xf>
    <xf numFmtId="0" fontId="36" fillId="29" borderId="2" xfId="0" applyFont="1" applyFill="1" applyBorder="1" applyAlignment="1">
      <alignment horizontal="center" vertical="center" wrapText="1"/>
    </xf>
    <xf numFmtId="165" fontId="33" fillId="26" borderId="2" xfId="0" applyNumberFormat="1" applyFont="1" applyFill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3" fontId="33" fillId="8" borderId="3" xfId="0" applyNumberFormat="1" applyFont="1" applyFill="1" applyBorder="1" applyAlignment="1">
      <alignment horizontal="center" vertical="center"/>
    </xf>
    <xf numFmtId="0" fontId="37" fillId="23" borderId="2" xfId="0" applyFont="1" applyFill="1" applyBorder="1" applyAlignment="1">
      <alignment horizontal="center" vertical="center"/>
    </xf>
    <xf numFmtId="3" fontId="4" fillId="2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37" fillId="0" borderId="2" xfId="0" applyNumberFormat="1" applyFont="1" applyBorder="1" applyAlignment="1">
      <alignment horizontal="center" vertical="center"/>
    </xf>
    <xf numFmtId="3" fontId="33" fillId="19" borderId="2" xfId="0" applyNumberFormat="1" applyFont="1" applyFill="1" applyBorder="1" applyAlignment="1">
      <alignment horizontal="center" vertical="center"/>
    </xf>
    <xf numFmtId="1" fontId="37" fillId="23" borderId="2" xfId="0" applyNumberFormat="1" applyFont="1" applyFill="1" applyBorder="1" applyAlignment="1">
      <alignment horizontal="center" vertical="center"/>
    </xf>
    <xf numFmtId="3" fontId="33" fillId="22" borderId="2" xfId="0" applyNumberFormat="1" applyFont="1" applyFill="1" applyBorder="1" applyAlignment="1">
      <alignment horizontal="center" vertical="center"/>
    </xf>
    <xf numFmtId="3" fontId="33" fillId="23" borderId="2" xfId="0" applyNumberFormat="1" applyFont="1" applyFill="1" applyBorder="1" applyAlignment="1">
      <alignment horizontal="center" vertical="center"/>
    </xf>
    <xf numFmtId="0" fontId="22" fillId="19" borderId="2" xfId="0" applyFont="1" applyFill="1" applyBorder="1" applyAlignment="1">
      <alignment horizontal="center" vertical="center"/>
    </xf>
    <xf numFmtId="0" fontId="33" fillId="19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3" fontId="33" fillId="0" borderId="2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39" fillId="19" borderId="2" xfId="0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wrapText="1"/>
    </xf>
    <xf numFmtId="164" fontId="37" fillId="22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" fontId="36" fillId="29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/>
    </xf>
    <xf numFmtId="165" fontId="22" fillId="17" borderId="2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4" xfId="0" applyFont="1" applyBorder="1"/>
    <xf numFmtId="0" fontId="22" fillId="0" borderId="2" xfId="0" applyFont="1" applyBorder="1"/>
    <xf numFmtId="0" fontId="22" fillId="0" borderId="3" xfId="0" applyFont="1" applyBorder="1"/>
    <xf numFmtId="1" fontId="41" fillId="3" borderId="2" xfId="1" applyNumberFormat="1" applyFont="1" applyFill="1" applyBorder="1" applyAlignment="1">
      <alignment horizontal="center" vertical="top" wrapText="1"/>
    </xf>
    <xf numFmtId="1" fontId="41" fillId="17" borderId="2" xfId="1" applyNumberFormat="1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21" fillId="6" borderId="0" xfId="0" applyFont="1" applyFill="1" applyAlignment="1">
      <alignment horizontal="center" vertical="center" wrapText="1"/>
    </xf>
    <xf numFmtId="0" fontId="24" fillId="21" borderId="3" xfId="0" applyFont="1" applyFill="1" applyBorder="1" applyAlignment="1">
      <alignment horizontal="center" vertical="center" wrapText="1"/>
    </xf>
    <xf numFmtId="3" fontId="2" fillId="21" borderId="2" xfId="0" applyNumberFormat="1" applyFont="1" applyFill="1" applyBorder="1" applyAlignment="1">
      <alignment horizontal="center" vertical="center"/>
    </xf>
    <xf numFmtId="165" fontId="2" fillId="19" borderId="2" xfId="0" applyNumberFormat="1" applyFont="1" applyFill="1" applyBorder="1" applyAlignment="1">
      <alignment horizontal="center" vertical="center"/>
    </xf>
    <xf numFmtId="165" fontId="2" fillId="19" borderId="3" xfId="0" applyNumberFormat="1" applyFont="1" applyFill="1" applyBorder="1" applyAlignment="1">
      <alignment horizontal="center" vertical="center"/>
    </xf>
    <xf numFmtId="165" fontId="2" fillId="17" borderId="3" xfId="0" applyNumberFormat="1" applyFont="1" applyFill="1" applyBorder="1" applyAlignment="1">
      <alignment horizontal="center" vertical="center"/>
    </xf>
    <xf numFmtId="165" fontId="2" fillId="21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42" fillId="22" borderId="2" xfId="0" applyNumberFormat="1" applyFont="1" applyFill="1" applyBorder="1" applyAlignment="1">
      <alignment horizontal="center" vertical="center"/>
    </xf>
    <xf numFmtId="164" fontId="43" fillId="22" borderId="2" xfId="0" applyNumberFormat="1" applyFont="1" applyFill="1" applyBorder="1" applyAlignment="1">
      <alignment horizontal="center" vertical="center"/>
    </xf>
    <xf numFmtId="165" fontId="42" fillId="0" borderId="2" xfId="0" applyNumberFormat="1" applyFont="1" applyBorder="1" applyAlignment="1">
      <alignment horizontal="center" vertical="center"/>
    </xf>
    <xf numFmtId="165" fontId="42" fillId="0" borderId="3" xfId="0" applyNumberFormat="1" applyFont="1" applyBorder="1" applyAlignment="1">
      <alignment horizontal="center" vertical="center"/>
    </xf>
    <xf numFmtId="165" fontId="42" fillId="17" borderId="3" xfId="0" applyNumberFormat="1" applyFont="1" applyFill="1" applyBorder="1" applyAlignment="1">
      <alignment horizontal="center" vertical="center"/>
    </xf>
    <xf numFmtId="1" fontId="26" fillId="9" borderId="3" xfId="0" applyNumberFormat="1" applyFont="1" applyFill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center" vertical="center"/>
    </xf>
    <xf numFmtId="3" fontId="44" fillId="0" borderId="2" xfId="0" applyNumberFormat="1" applyFont="1" applyBorder="1" applyAlignment="1">
      <alignment horizontal="center" vertical="center"/>
    </xf>
    <xf numFmtId="165" fontId="44" fillId="0" borderId="2" xfId="0" applyNumberFormat="1" applyFont="1" applyBorder="1" applyAlignment="1">
      <alignment horizontal="center" vertical="center"/>
    </xf>
    <xf numFmtId="165" fontId="44" fillId="0" borderId="3" xfId="0" applyNumberFormat="1" applyFont="1" applyBorder="1" applyAlignment="1">
      <alignment horizontal="center" vertical="center"/>
    </xf>
    <xf numFmtId="165" fontId="44" fillId="17" borderId="3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3" fontId="45" fillId="0" borderId="2" xfId="0" applyNumberFormat="1" applyFont="1" applyBorder="1" applyAlignment="1">
      <alignment horizontal="center" vertical="center"/>
    </xf>
    <xf numFmtId="164" fontId="45" fillId="0" borderId="2" xfId="0" applyNumberFormat="1" applyFont="1" applyBorder="1" applyAlignment="1">
      <alignment horizontal="center" vertical="center"/>
    </xf>
    <xf numFmtId="165" fontId="45" fillId="0" borderId="2" xfId="0" applyNumberFormat="1" applyFont="1" applyBorder="1" applyAlignment="1">
      <alignment horizontal="center" vertical="center"/>
    </xf>
    <xf numFmtId="165" fontId="45" fillId="0" borderId="3" xfId="0" applyNumberFormat="1" applyFont="1" applyBorder="1" applyAlignment="1">
      <alignment horizontal="center" vertical="center"/>
    </xf>
    <xf numFmtId="165" fontId="46" fillId="17" borderId="3" xfId="0" applyNumberFormat="1" applyFont="1" applyFill="1" applyBorder="1" applyAlignment="1">
      <alignment horizontal="center" vertical="center"/>
    </xf>
    <xf numFmtId="1" fontId="45" fillId="0" borderId="3" xfId="0" applyNumberFormat="1" applyFont="1" applyBorder="1" applyAlignment="1">
      <alignment horizontal="center" vertical="center"/>
    </xf>
    <xf numFmtId="3" fontId="47" fillId="29" borderId="2" xfId="0" applyNumberFormat="1" applyFont="1" applyFill="1" applyBorder="1" applyAlignment="1">
      <alignment horizontal="center" vertical="center"/>
    </xf>
    <xf numFmtId="3" fontId="48" fillId="12" borderId="2" xfId="0" applyNumberFormat="1" applyFont="1" applyFill="1" applyBorder="1" applyAlignment="1">
      <alignment horizontal="center" vertical="center" wrapText="1"/>
    </xf>
    <xf numFmtId="3" fontId="47" fillId="5" borderId="2" xfId="0" applyNumberFormat="1" applyFont="1" applyFill="1" applyBorder="1" applyAlignment="1">
      <alignment horizontal="center" vertical="center"/>
    </xf>
    <xf numFmtId="1" fontId="48" fillId="29" borderId="2" xfId="0" applyNumberFormat="1" applyFont="1" applyFill="1" applyBorder="1" applyAlignment="1">
      <alignment horizontal="center" vertical="center" wrapText="1"/>
    </xf>
    <xf numFmtId="165" fontId="47" fillId="26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33" fillId="30" borderId="2" xfId="0" applyNumberFormat="1" applyFont="1" applyFill="1" applyBorder="1" applyAlignment="1">
      <alignment horizontal="center" vertical="center"/>
    </xf>
    <xf numFmtId="0" fontId="4" fillId="30" borderId="0" xfId="0" applyFont="1" applyFill="1" applyAlignment="1">
      <alignment horizontal="center" vertical="center"/>
    </xf>
    <xf numFmtId="0" fontId="4" fillId="30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33" fillId="23" borderId="1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3" fontId="33" fillId="3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37" fillId="0" borderId="11" xfId="0" applyNumberFormat="1" applyFont="1" applyBorder="1" applyAlignment="1">
      <alignment horizontal="center" vertical="center"/>
    </xf>
    <xf numFmtId="3" fontId="36" fillId="24" borderId="11" xfId="0" applyNumberFormat="1" applyFont="1" applyFill="1" applyBorder="1" applyAlignment="1">
      <alignment horizontal="center" vertical="center" wrapText="1"/>
    </xf>
    <xf numFmtId="3" fontId="36" fillId="25" borderId="11" xfId="0" applyNumberFormat="1" applyFont="1" applyFill="1" applyBorder="1" applyAlignment="1">
      <alignment horizontal="center" vertical="center" wrapText="1"/>
    </xf>
    <xf numFmtId="3" fontId="33" fillId="26" borderId="11" xfId="0" applyNumberFormat="1" applyFont="1" applyFill="1" applyBorder="1" applyAlignment="1">
      <alignment horizontal="center" vertical="center"/>
    </xf>
    <xf numFmtId="3" fontId="37" fillId="23" borderId="11" xfId="0" applyNumberFormat="1" applyFont="1" applyFill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/>
    </xf>
    <xf numFmtId="3" fontId="36" fillId="27" borderId="11" xfId="0" applyNumberFormat="1" applyFont="1" applyFill="1" applyBorder="1" applyAlignment="1">
      <alignment horizontal="center" vertical="center" wrapText="1"/>
    </xf>
    <xf numFmtId="3" fontId="33" fillId="30" borderId="11" xfId="0" applyNumberFormat="1" applyFont="1" applyFill="1" applyBorder="1" applyAlignment="1">
      <alignment horizontal="center" vertical="center"/>
    </xf>
    <xf numFmtId="3" fontId="33" fillId="0" borderId="11" xfId="0" applyNumberFormat="1" applyFont="1" applyBorder="1" applyAlignment="1">
      <alignment horizontal="center" vertical="center"/>
    </xf>
    <xf numFmtId="3" fontId="33" fillId="29" borderId="11" xfId="0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wrapText="1"/>
    </xf>
    <xf numFmtId="3" fontId="36" fillId="12" borderId="11" xfId="0" applyNumberFormat="1" applyFont="1" applyFill="1" applyBorder="1" applyAlignment="1">
      <alignment horizontal="center" vertical="center" wrapText="1"/>
    </xf>
    <xf numFmtId="3" fontId="33" fillId="19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3" fontId="36" fillId="13" borderId="16" xfId="0" applyNumberFormat="1" applyFont="1" applyFill="1" applyBorder="1" applyAlignment="1">
      <alignment horizontal="center" vertical="center" wrapText="1"/>
    </xf>
    <xf numFmtId="3" fontId="33" fillId="5" borderId="11" xfId="0" applyNumberFormat="1" applyFont="1" applyFill="1" applyBorder="1" applyAlignment="1">
      <alignment horizontal="center" vertical="center"/>
    </xf>
    <xf numFmtId="164" fontId="37" fillId="0" borderId="11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3" fontId="33" fillId="6" borderId="11" xfId="0" applyNumberFormat="1" applyFont="1" applyFill="1" applyBorder="1" applyAlignment="1">
      <alignment horizontal="center" vertical="center"/>
    </xf>
    <xf numFmtId="0" fontId="36" fillId="28" borderId="11" xfId="0" applyFont="1" applyFill="1" applyBorder="1" applyAlignment="1">
      <alignment horizontal="center" vertical="center" wrapText="1"/>
    </xf>
    <xf numFmtId="164" fontId="33" fillId="0" borderId="11" xfId="0" applyNumberFormat="1" applyFont="1" applyBorder="1" applyAlignment="1">
      <alignment horizontal="center" vertical="center"/>
    </xf>
    <xf numFmtId="165" fontId="33" fillId="0" borderId="11" xfId="0" applyNumberFormat="1" applyFont="1" applyBorder="1" applyAlignment="1">
      <alignment horizontal="center" vertical="center"/>
    </xf>
    <xf numFmtId="165" fontId="4" fillId="17" borderId="11" xfId="0" applyNumberFormat="1" applyFont="1" applyFill="1" applyBorder="1" applyAlignment="1">
      <alignment horizontal="center" vertical="center"/>
    </xf>
    <xf numFmtId="1" fontId="36" fillId="29" borderId="11" xfId="0" applyNumberFormat="1" applyFont="1" applyFill="1" applyBorder="1" applyAlignment="1">
      <alignment horizontal="center" vertical="center" wrapText="1"/>
    </xf>
    <xf numFmtId="165" fontId="33" fillId="26" borderId="11" xfId="0" applyNumberFormat="1" applyFont="1" applyFill="1" applyBorder="1" applyAlignment="1">
      <alignment horizontal="center" vertical="center"/>
    </xf>
    <xf numFmtId="1" fontId="37" fillId="23" borderId="11" xfId="0" applyNumberFormat="1" applyFont="1" applyFill="1" applyBorder="1" applyAlignment="1">
      <alignment horizontal="center" vertical="center"/>
    </xf>
    <xf numFmtId="3" fontId="33" fillId="8" borderId="7" xfId="0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32" fillId="24" borderId="2" xfId="0" applyNumberFormat="1" applyFont="1" applyFill="1" applyBorder="1" applyAlignment="1">
      <alignment horizontal="center" vertical="center"/>
    </xf>
    <xf numFmtId="3" fontId="32" fillId="25" borderId="2" xfId="0" applyNumberFormat="1" applyFont="1" applyFill="1" applyBorder="1" applyAlignment="1">
      <alignment horizontal="center" vertical="center"/>
    </xf>
    <xf numFmtId="3" fontId="32" fillId="26" borderId="2" xfId="0" applyNumberFormat="1" applyFont="1" applyFill="1" applyBorder="1" applyAlignment="1">
      <alignment horizontal="center" vertical="center"/>
    </xf>
    <xf numFmtId="3" fontId="32" fillId="27" borderId="2" xfId="0" applyNumberFormat="1" applyFont="1" applyFill="1" applyBorder="1" applyAlignment="1">
      <alignment horizontal="center" vertical="center"/>
    </xf>
    <xf numFmtId="3" fontId="32" fillId="30" borderId="2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3" fontId="32" fillId="28" borderId="2" xfId="0" applyNumberFormat="1" applyFont="1" applyFill="1" applyBorder="1" applyAlignment="1">
      <alignment horizontal="center" vertical="center"/>
    </xf>
    <xf numFmtId="3" fontId="32" fillId="6" borderId="2" xfId="0" applyNumberFormat="1" applyFont="1" applyFill="1" applyBorder="1" applyAlignment="1">
      <alignment horizontal="center" vertical="center"/>
    </xf>
    <xf numFmtId="3" fontId="32" fillId="8" borderId="2" xfId="0" applyNumberFormat="1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0" fillId="24" borderId="2" xfId="0" applyFont="1" applyFill="1" applyBorder="1" applyAlignment="1">
      <alignment horizontal="center" vertical="center" wrapText="1"/>
    </xf>
    <xf numFmtId="0" fontId="20" fillId="25" borderId="2" xfId="0" applyFont="1" applyFill="1" applyBorder="1" applyAlignment="1">
      <alignment horizontal="center" vertical="center" wrapText="1"/>
    </xf>
    <xf numFmtId="0" fontId="21" fillId="26" borderId="2" xfId="0" applyFont="1" applyFill="1" applyBorder="1" applyAlignment="1">
      <alignment horizontal="center" vertical="center" wrapText="1"/>
    </xf>
    <xf numFmtId="0" fontId="20" fillId="27" borderId="2" xfId="0" applyFont="1" applyFill="1" applyBorder="1" applyAlignment="1">
      <alignment horizontal="center" vertical="center" wrapText="1"/>
    </xf>
    <xf numFmtId="0" fontId="21" fillId="30" borderId="2" xfId="0" applyFont="1" applyFill="1" applyBorder="1" applyAlignment="1">
      <alignment horizontal="center" vertical="center" wrapText="1"/>
    </xf>
    <xf numFmtId="0" fontId="20" fillId="18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29" borderId="2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 wrapText="1"/>
    </xf>
    <xf numFmtId="0" fontId="52" fillId="14" borderId="2" xfId="0" applyFont="1" applyFill="1" applyBorder="1" applyAlignment="1">
      <alignment horizontal="center" vertical="center" wrapText="1"/>
    </xf>
    <xf numFmtId="0" fontId="20" fillId="28" borderId="2" xfId="0" applyFont="1" applyFill="1" applyBorder="1" applyAlignment="1">
      <alignment horizontal="center" vertical="center" wrapText="1"/>
    </xf>
    <xf numFmtId="0" fontId="52" fillId="14" borderId="0" xfId="0" applyFont="1" applyFill="1" applyAlignment="1">
      <alignment horizontal="center" vertical="center" wrapText="1"/>
    </xf>
    <xf numFmtId="1" fontId="53" fillId="3" borderId="2" xfId="1" applyNumberFormat="1" applyFont="1" applyFill="1" applyBorder="1" applyAlignment="1">
      <alignment horizontal="center" vertical="center" wrapText="1"/>
    </xf>
    <xf numFmtId="1" fontId="53" fillId="17" borderId="2" xfId="1" applyNumberFormat="1" applyFont="1" applyFill="1" applyBorder="1" applyAlignment="1">
      <alignment horizontal="center" vertical="center" wrapText="1"/>
    </xf>
    <xf numFmtId="0" fontId="20" fillId="29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center" vertical="top" wrapText="1"/>
    </xf>
    <xf numFmtId="0" fontId="36" fillId="13" borderId="3" xfId="0" applyFont="1" applyFill="1" applyBorder="1" applyAlignment="1">
      <alignment horizontal="center" vertical="top" wrapText="1"/>
    </xf>
    <xf numFmtId="0" fontId="54" fillId="5" borderId="2" xfId="0" applyFont="1" applyFill="1" applyBorder="1" applyAlignment="1">
      <alignment horizontal="center" vertical="center" wrapText="1"/>
    </xf>
    <xf numFmtId="0" fontId="36" fillId="14" borderId="2" xfId="0" applyFont="1" applyFill="1" applyBorder="1" applyAlignment="1">
      <alignment horizontal="center" vertical="top" wrapText="1"/>
    </xf>
    <xf numFmtId="0" fontId="37" fillId="14" borderId="2" xfId="0" applyFont="1" applyFill="1" applyBorder="1" applyAlignment="1">
      <alignment horizontal="center" vertical="top" wrapText="1"/>
    </xf>
    <xf numFmtId="0" fontId="36" fillId="3" borderId="2" xfId="0" applyFont="1" applyFill="1" applyBorder="1" applyAlignment="1">
      <alignment horizontal="center" vertical="top" wrapText="1"/>
    </xf>
    <xf numFmtId="0" fontId="36" fillId="24" borderId="2" xfId="0" applyFont="1" applyFill="1" applyBorder="1" applyAlignment="1">
      <alignment horizontal="center" vertical="top" wrapText="1"/>
    </xf>
    <xf numFmtId="0" fontId="36" fillId="25" borderId="2" xfId="0" applyFont="1" applyFill="1" applyBorder="1" applyAlignment="1">
      <alignment horizontal="center" vertical="top" wrapText="1"/>
    </xf>
    <xf numFmtId="0" fontId="36" fillId="27" borderId="2" xfId="0" applyFont="1" applyFill="1" applyBorder="1" applyAlignment="1">
      <alignment horizontal="center" vertical="top" wrapText="1"/>
    </xf>
    <xf numFmtId="0" fontId="36" fillId="11" borderId="2" xfId="0" applyFont="1" applyFill="1" applyBorder="1" applyAlignment="1">
      <alignment horizontal="center" vertical="top" wrapText="1"/>
    </xf>
    <xf numFmtId="1" fontId="33" fillId="15" borderId="2" xfId="1" applyNumberFormat="1" applyFont="1" applyFill="1" applyBorder="1" applyAlignment="1">
      <alignment horizontal="center" vertical="top" wrapText="1"/>
    </xf>
    <xf numFmtId="0" fontId="36" fillId="12" borderId="3" xfId="0" applyFont="1" applyFill="1" applyBorder="1" applyAlignment="1">
      <alignment horizontal="center" vertical="top" wrapText="1"/>
    </xf>
    <xf numFmtId="0" fontId="33" fillId="14" borderId="2" xfId="0" applyFont="1" applyFill="1" applyBorder="1" applyAlignment="1">
      <alignment horizontal="center" vertical="top" wrapText="1"/>
    </xf>
    <xf numFmtId="0" fontId="4" fillId="14" borderId="2" xfId="0" applyFont="1" applyFill="1" applyBorder="1" applyAlignment="1">
      <alignment horizontal="center" vertical="top" wrapText="1"/>
    </xf>
    <xf numFmtId="0" fontId="36" fillId="28" borderId="2" xfId="0" applyFont="1" applyFill="1" applyBorder="1" applyAlignment="1">
      <alignment horizontal="center" vertical="top" wrapText="1"/>
    </xf>
    <xf numFmtId="1" fontId="33" fillId="3" borderId="2" xfId="1" applyNumberFormat="1" applyFont="1" applyFill="1" applyBorder="1" applyAlignment="1">
      <alignment horizontal="center" vertical="top" wrapText="1"/>
    </xf>
    <xf numFmtId="1" fontId="33" fillId="17" borderId="2" xfId="1" applyNumberFormat="1" applyFont="1" applyFill="1" applyBorder="1" applyAlignment="1">
      <alignment horizontal="center" vertical="top" wrapText="1"/>
    </xf>
    <xf numFmtId="0" fontId="36" fillId="29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4" fillId="5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top" wrapText="1"/>
    </xf>
    <xf numFmtId="0" fontId="7" fillId="13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5" fillId="5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3" fontId="24" fillId="13" borderId="2" xfId="0" applyNumberFormat="1" applyFont="1" applyFill="1" applyBorder="1" applyAlignment="1">
      <alignment horizontal="center" vertical="center" wrapText="1"/>
    </xf>
    <xf numFmtId="3" fontId="23" fillId="5" borderId="2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65" fontId="33" fillId="0" borderId="2" xfId="0" applyNumberFormat="1" applyFont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40" fillId="11" borderId="2" xfId="0" applyFont="1" applyFill="1" applyBorder="1" applyAlignment="1">
      <alignment horizontal="center" vertical="top" wrapText="1"/>
    </xf>
    <xf numFmtId="1" fontId="55" fillId="15" borderId="2" xfId="1" applyNumberFormat="1" applyFont="1" applyFill="1" applyBorder="1" applyAlignment="1">
      <alignment horizontal="center" vertical="top" wrapText="1"/>
    </xf>
    <xf numFmtId="3" fontId="2" fillId="22" borderId="2" xfId="0" applyNumberFormat="1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6" borderId="2" xfId="0" applyFont="1" applyFill="1" applyBorder="1" applyAlignment="1">
      <alignment horizontal="center" vertical="center" wrapText="1"/>
    </xf>
    <xf numFmtId="0" fontId="8" fillId="30" borderId="2" xfId="0" applyFont="1" applyFill="1" applyBorder="1" applyAlignment="1">
      <alignment horizontal="center" vertical="center" wrapText="1"/>
    </xf>
    <xf numFmtId="0" fontId="8" fillId="29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horizontal="center" vertical="center" wrapText="1"/>
    </xf>
    <xf numFmtId="0" fontId="36" fillId="6" borderId="8" xfId="0" applyFont="1" applyFill="1" applyBorder="1" applyAlignment="1">
      <alignment horizontal="center" wrapText="1"/>
    </xf>
    <xf numFmtId="0" fontId="36" fillId="6" borderId="9" xfId="0" applyFont="1" applyFill="1" applyBorder="1" applyAlignment="1">
      <alignment horizontal="center" wrapText="1"/>
    </xf>
    <xf numFmtId="0" fontId="36" fillId="25" borderId="2" xfId="0" applyFont="1" applyFill="1" applyBorder="1" applyAlignment="1">
      <alignment horizontal="center" vertical="center" wrapText="1"/>
    </xf>
    <xf numFmtId="0" fontId="54" fillId="26" borderId="2" xfId="0" applyFont="1" applyFill="1" applyBorder="1" applyAlignment="1">
      <alignment horizontal="center" vertical="center" wrapText="1"/>
    </xf>
    <xf numFmtId="0" fontId="36" fillId="27" borderId="2" xfId="0" applyFont="1" applyFill="1" applyBorder="1" applyAlignment="1">
      <alignment horizontal="center" vertical="center" wrapText="1"/>
    </xf>
    <xf numFmtId="0" fontId="54" fillId="30" borderId="2" xfId="0" applyFont="1" applyFill="1" applyBorder="1" applyAlignment="1">
      <alignment horizontal="center" vertical="center" wrapText="1"/>
    </xf>
    <xf numFmtId="0" fontId="36" fillId="11" borderId="2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vertical="center"/>
    </xf>
    <xf numFmtId="0" fontId="54" fillId="29" borderId="2" xfId="0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 wrapText="1"/>
    </xf>
    <xf numFmtId="0" fontId="36" fillId="12" borderId="5" xfId="0" applyFont="1" applyFill="1" applyBorder="1" applyAlignment="1">
      <alignment horizontal="center" vertical="center" wrapText="1"/>
    </xf>
    <xf numFmtId="0" fontId="36" fillId="12" borderId="4" xfId="0" applyFont="1" applyFill="1" applyBorder="1" applyAlignment="1">
      <alignment horizontal="center" vertical="center" wrapText="1"/>
    </xf>
    <xf numFmtId="0" fontId="36" fillId="13" borderId="3" xfId="0" applyFont="1" applyFill="1" applyBorder="1" applyAlignment="1">
      <alignment horizontal="center" vertical="top" wrapText="1"/>
    </xf>
    <xf numFmtId="0" fontId="36" fillId="13" borderId="5" xfId="0" applyFont="1" applyFill="1" applyBorder="1" applyAlignment="1">
      <alignment horizontal="center" vertical="top" wrapText="1"/>
    </xf>
    <xf numFmtId="0" fontId="36" fillId="13" borderId="4" xfId="0" applyFont="1" applyFill="1" applyBorder="1" applyAlignment="1">
      <alignment horizontal="center" vertical="top" wrapText="1"/>
    </xf>
    <xf numFmtId="0" fontId="54" fillId="5" borderId="2" xfId="0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54" fillId="6" borderId="2" xfId="0" applyFont="1" applyFill="1" applyBorder="1" applyAlignment="1">
      <alignment horizontal="center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1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0" fillId="11" borderId="14" xfId="0" applyFont="1" applyFill="1" applyBorder="1" applyAlignment="1">
      <alignment horizontal="center" vertical="top" wrapText="1"/>
    </xf>
    <xf numFmtId="0" fontId="40" fillId="11" borderId="0" xfId="0" applyFont="1" applyFill="1" applyAlignment="1">
      <alignment horizontal="center" vertical="top" wrapText="1"/>
    </xf>
    <xf numFmtId="0" fontId="40" fillId="11" borderId="15" xfId="0" applyFont="1" applyFill="1" applyBorder="1" applyAlignment="1">
      <alignment horizontal="center" vertical="top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</cellXfs>
  <cellStyles count="3">
    <cellStyle name="Normal" xfId="0" builtinId="0"/>
    <cellStyle name="Normal 3" xfId="2" xr:uid="{00000000-0005-0000-0000-000001000000}"/>
    <cellStyle name="Normal 8" xfId="1" xr:uid="{00000000-0005-0000-0000-000002000000}"/>
  </cellStyles>
  <dxfs count="0"/>
  <tableStyles count="0" defaultTableStyle="TableStyleMedium2" defaultPivotStyle="PivotStyleLight16"/>
  <colors>
    <mruColors>
      <color rgb="FF33CCCC"/>
      <color rgb="FF03B0B9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215713</xdr:rowOff>
        </xdr:from>
        <xdr:to>
          <xdr:col>1</xdr:col>
          <xdr:colOff>219075</xdr:colOff>
          <xdr:row>24</xdr:row>
          <xdr:rowOff>201146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215713</xdr:rowOff>
        </xdr:from>
        <xdr:to>
          <xdr:col>1</xdr:col>
          <xdr:colOff>219075</xdr:colOff>
          <xdr:row>24</xdr:row>
          <xdr:rowOff>201146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215713</xdr:rowOff>
        </xdr:from>
        <xdr:to>
          <xdr:col>1</xdr:col>
          <xdr:colOff>219075</xdr:colOff>
          <xdr:row>24</xdr:row>
          <xdr:rowOff>201146</xdr:rowOff>
        </xdr:to>
        <xdr:sp macro="" textlink="">
          <xdr:nvSpPr>
            <xdr:cNvPr id="7171" name="Control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215713</xdr:rowOff>
        </xdr:from>
        <xdr:to>
          <xdr:col>1</xdr:col>
          <xdr:colOff>219075</xdr:colOff>
          <xdr:row>24</xdr:row>
          <xdr:rowOff>201146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215713</xdr:rowOff>
        </xdr:from>
        <xdr:to>
          <xdr:col>1</xdr:col>
          <xdr:colOff>219075</xdr:colOff>
          <xdr:row>24</xdr:row>
          <xdr:rowOff>201146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215713</xdr:rowOff>
        </xdr:from>
        <xdr:to>
          <xdr:col>1</xdr:col>
          <xdr:colOff>219075</xdr:colOff>
          <xdr:row>24</xdr:row>
          <xdr:rowOff>201146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110141</xdr:colOff>
          <xdr:row>17</xdr:row>
          <xdr:rowOff>67077</xdr:rowOff>
        </xdr:from>
        <xdr:to>
          <xdr:col>1</xdr:col>
          <xdr:colOff>291116</xdr:colOff>
          <xdr:row>17</xdr:row>
          <xdr:rowOff>238527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110141</xdr:colOff>
          <xdr:row>17</xdr:row>
          <xdr:rowOff>67077</xdr:rowOff>
        </xdr:from>
        <xdr:to>
          <xdr:col>1</xdr:col>
          <xdr:colOff>291116</xdr:colOff>
          <xdr:row>17</xdr:row>
          <xdr:rowOff>238527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110141</xdr:colOff>
          <xdr:row>17</xdr:row>
          <xdr:rowOff>67077</xdr:rowOff>
        </xdr:from>
        <xdr:to>
          <xdr:col>1</xdr:col>
          <xdr:colOff>291116</xdr:colOff>
          <xdr:row>17</xdr:row>
          <xdr:rowOff>238527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132229</xdr:rowOff>
        </xdr:from>
        <xdr:to>
          <xdr:col>1</xdr:col>
          <xdr:colOff>219075</xdr:colOff>
          <xdr:row>19</xdr:row>
          <xdr:rowOff>341779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132229</xdr:rowOff>
        </xdr:from>
        <xdr:to>
          <xdr:col>1</xdr:col>
          <xdr:colOff>219075</xdr:colOff>
          <xdr:row>19</xdr:row>
          <xdr:rowOff>341779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132229</xdr:rowOff>
        </xdr:from>
        <xdr:to>
          <xdr:col>1</xdr:col>
          <xdr:colOff>219075</xdr:colOff>
          <xdr:row>19</xdr:row>
          <xdr:rowOff>341779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68916</xdr:rowOff>
        </xdr:from>
        <xdr:to>
          <xdr:col>1</xdr:col>
          <xdr:colOff>219075</xdr:colOff>
          <xdr:row>18</xdr:row>
          <xdr:rowOff>278466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68916</xdr:rowOff>
        </xdr:from>
        <xdr:to>
          <xdr:col>1</xdr:col>
          <xdr:colOff>219075</xdr:colOff>
          <xdr:row>18</xdr:row>
          <xdr:rowOff>278466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68916</xdr:rowOff>
        </xdr:from>
        <xdr:to>
          <xdr:col>1</xdr:col>
          <xdr:colOff>219075</xdr:colOff>
          <xdr:row>18</xdr:row>
          <xdr:rowOff>278466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5" Type="http://schemas.openxmlformats.org/officeDocument/2006/relationships/image" Target="../media/image3.emf"/><Relationship Id="rId4" Type="http://schemas.openxmlformats.org/officeDocument/2006/relationships/control" Target="../activeX/activeX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ontrol" Target="../activeX/activeX1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1.xml"/><Relationship Id="rId5" Type="http://schemas.openxmlformats.org/officeDocument/2006/relationships/image" Target="../media/image2.emf"/><Relationship Id="rId4" Type="http://schemas.openxmlformats.org/officeDocument/2006/relationships/control" Target="../activeX/activeX1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ontrol" Target="../activeX/activeX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4.xml"/><Relationship Id="rId5" Type="http://schemas.openxmlformats.org/officeDocument/2006/relationships/image" Target="../media/image2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1:IE263"/>
  <sheetViews>
    <sheetView view="pageBreakPreview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B4" sqref="CB1:CD1048576"/>
    </sheetView>
  </sheetViews>
  <sheetFormatPr baseColWidth="10" defaultRowHeight="12.75"/>
  <cols>
    <col min="1" max="1" width="5.7109375" style="22" customWidth="1"/>
    <col min="2" max="2" width="9.42578125" style="62" customWidth="1"/>
    <col min="3" max="3" width="27.42578125" style="62" customWidth="1"/>
    <col min="4" max="12" width="11.42578125" style="22" customWidth="1"/>
    <col min="13" max="13" width="13.140625" style="22" customWidth="1"/>
    <col min="14" max="20" width="11.42578125" style="22" customWidth="1"/>
    <col min="21" max="21" width="11.42578125" style="63" customWidth="1"/>
    <col min="22" max="23" width="12.28515625" style="22" customWidth="1"/>
    <col min="24" max="24" width="11.42578125" style="22" customWidth="1"/>
    <col min="25" max="25" width="11.42578125" style="64" customWidth="1"/>
    <col min="26" max="26" width="12.28515625" style="22" customWidth="1"/>
    <col min="27" max="30" width="11.42578125" style="22" customWidth="1"/>
    <col min="31" max="31" width="11.42578125" style="65" customWidth="1"/>
    <col min="32" max="34" width="11.42578125" style="22" customWidth="1"/>
    <col min="35" max="35" width="11.42578125" style="67" customWidth="1"/>
    <col min="36" max="36" width="13.7109375" style="68" customWidth="1"/>
    <col min="37" max="39" width="11.42578125" style="22" customWidth="1"/>
    <col min="40" max="40" width="11.42578125" style="72" customWidth="1"/>
    <col min="41" max="42" width="11.42578125" style="22" customWidth="1"/>
    <col min="43" max="43" width="12.28515625" style="67" customWidth="1"/>
    <col min="44" max="44" width="12.85546875" style="201" customWidth="1"/>
    <col min="45" max="45" width="14.28515625" style="1" customWidth="1"/>
    <col min="46" max="48" width="14.28515625" style="22" hidden="1" customWidth="1"/>
    <col min="49" max="49" width="20" style="101" customWidth="1"/>
    <col min="50" max="52" width="11.42578125" style="52" customWidth="1"/>
    <col min="53" max="53" width="12.42578125" style="97" customWidth="1"/>
    <col min="54" max="56" width="14.140625" style="52" customWidth="1"/>
    <col min="57" max="57" width="11.42578125" style="99" customWidth="1"/>
    <col min="58" max="58" width="11.42578125" style="92" customWidth="1"/>
    <col min="59" max="59" width="14.28515625" style="22" customWidth="1"/>
    <col min="60" max="60" width="16.5703125" style="1" customWidth="1"/>
    <col min="61" max="69" width="11.42578125" style="1" customWidth="1"/>
    <col min="70" max="74" width="12.42578125" style="22" customWidth="1"/>
    <col min="75" max="75" width="11.42578125" style="73" customWidth="1"/>
    <col min="76" max="76" width="16.140625" style="1" customWidth="1"/>
    <col min="77" max="77" width="13.5703125" style="1" customWidth="1"/>
    <col min="78" max="78" width="17.5703125" style="1" customWidth="1"/>
    <col min="79" max="79" width="16.5703125" style="1" customWidth="1"/>
    <col min="80" max="80" width="17.85546875" style="22" hidden="1" customWidth="1"/>
    <col min="81" max="81" width="18.140625" style="70" hidden="1" customWidth="1"/>
    <col min="82" max="82" width="18.42578125" style="22" hidden="1" customWidth="1"/>
    <col min="83" max="83" width="13" style="101" customWidth="1"/>
    <col min="84" max="84" width="11.42578125" style="68" customWidth="1"/>
    <col min="85" max="85" width="18.5703125" style="22" customWidth="1"/>
    <col min="86" max="86" width="15" style="71" customWidth="1"/>
    <col min="87" max="87" width="14" style="22" customWidth="1"/>
    <col min="88" max="88" width="14.42578125" style="88" customWidth="1"/>
    <col min="89" max="129" width="11.42578125" style="1"/>
    <col min="130" max="130" width="11.42578125" style="86"/>
    <col min="131" max="182" width="11.42578125" style="22"/>
    <col min="183" max="183" width="11.42578125" style="84"/>
    <col min="184" max="217" width="11.42578125" style="1"/>
    <col min="218" max="218" width="11.42578125" style="86"/>
    <col min="219" max="16384" width="11.42578125" style="22"/>
  </cols>
  <sheetData>
    <row r="1" spans="1:218" ht="27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20"/>
      <c r="BX1" s="320"/>
      <c r="BY1" s="320"/>
      <c r="BZ1" s="320"/>
      <c r="CA1" s="320"/>
      <c r="CB1" s="320"/>
      <c r="CC1" s="320"/>
      <c r="CD1" s="320"/>
      <c r="CE1" s="320"/>
      <c r="CF1" s="320"/>
      <c r="CG1" s="320"/>
      <c r="CH1" s="320"/>
      <c r="CI1" s="320"/>
      <c r="CJ1" s="320"/>
    </row>
    <row r="2" spans="1:218" s="197" customFormat="1" ht="69" customHeight="1">
      <c r="A2" s="321" t="s">
        <v>1</v>
      </c>
      <c r="B2" s="322" t="s">
        <v>2</v>
      </c>
      <c r="C2" s="322"/>
      <c r="D2" s="322" t="s">
        <v>3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3" t="s">
        <v>4</v>
      </c>
      <c r="W2" s="323"/>
      <c r="X2" s="323"/>
      <c r="Y2" s="323"/>
      <c r="Z2" s="324" t="s">
        <v>5</v>
      </c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5" t="s">
        <v>6</v>
      </c>
      <c r="AL2" s="325"/>
      <c r="AM2" s="325"/>
      <c r="AN2" s="325"/>
      <c r="AO2" s="325"/>
      <c r="AP2" s="325"/>
      <c r="AQ2" s="325"/>
      <c r="AR2" s="325"/>
      <c r="AS2" s="326" t="s">
        <v>7</v>
      </c>
      <c r="AT2" s="326"/>
      <c r="AU2" s="326"/>
      <c r="AV2" s="326"/>
      <c r="AW2" s="326"/>
      <c r="AX2" s="327" t="s">
        <v>8</v>
      </c>
      <c r="AY2" s="327"/>
      <c r="AZ2" s="327"/>
      <c r="BA2" s="327"/>
      <c r="BB2" s="327"/>
      <c r="BC2" s="327"/>
      <c r="BD2" s="327"/>
      <c r="BE2" s="327"/>
      <c r="BF2" s="327"/>
      <c r="BG2" s="194" t="s">
        <v>170</v>
      </c>
      <c r="BH2" s="194" t="s">
        <v>169</v>
      </c>
      <c r="BI2" s="328" t="s">
        <v>9</v>
      </c>
      <c r="BJ2" s="328"/>
      <c r="BK2" s="328"/>
      <c r="BL2" s="328"/>
      <c r="BM2" s="328"/>
      <c r="BN2" s="328"/>
      <c r="BO2" s="328"/>
      <c r="BP2" s="328"/>
      <c r="BQ2" s="328"/>
      <c r="BR2" s="322" t="s">
        <v>10</v>
      </c>
      <c r="BS2" s="322"/>
      <c r="BT2" s="322"/>
      <c r="BU2" s="322"/>
      <c r="BV2" s="322"/>
      <c r="BW2" s="322"/>
      <c r="BX2" s="322"/>
      <c r="BY2" s="322"/>
      <c r="BZ2" s="322"/>
      <c r="CA2" s="322"/>
      <c r="CB2" s="322"/>
      <c r="CC2" s="322"/>
      <c r="CD2" s="322"/>
      <c r="CE2" s="322"/>
      <c r="CF2" s="322"/>
      <c r="CG2" s="328" t="s">
        <v>11</v>
      </c>
      <c r="CH2" s="328"/>
      <c r="CI2" s="329" t="s">
        <v>12</v>
      </c>
      <c r="CJ2" s="329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6"/>
      <c r="GA2" s="198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6"/>
    </row>
    <row r="3" spans="1:218" ht="43.5" customHeight="1">
      <c r="A3" s="321"/>
      <c r="B3" s="330" t="s">
        <v>13</v>
      </c>
      <c r="C3" s="330"/>
      <c r="D3" s="331" t="s">
        <v>14</v>
      </c>
      <c r="E3" s="331"/>
      <c r="F3" s="331"/>
      <c r="G3" s="331"/>
      <c r="H3" s="331"/>
      <c r="I3" s="331"/>
      <c r="J3" s="331"/>
      <c r="K3" s="331"/>
      <c r="L3" s="331" t="s">
        <v>15</v>
      </c>
      <c r="M3" s="331"/>
      <c r="N3" s="331"/>
      <c r="O3" s="331" t="s">
        <v>16</v>
      </c>
      <c r="P3" s="331"/>
      <c r="Q3" s="331"/>
      <c r="R3" s="331"/>
      <c r="S3" s="331"/>
      <c r="T3" s="331"/>
      <c r="U3" s="349" t="s">
        <v>17</v>
      </c>
      <c r="V3" s="350" t="s">
        <v>18</v>
      </c>
      <c r="W3" s="350"/>
      <c r="X3" s="350"/>
      <c r="Y3" s="350"/>
      <c r="Z3" s="351" t="s">
        <v>164</v>
      </c>
      <c r="AA3" s="351"/>
      <c r="AB3" s="351"/>
      <c r="AC3" s="351"/>
      <c r="AD3" s="351"/>
      <c r="AE3" s="351"/>
      <c r="AF3" s="334" t="s">
        <v>19</v>
      </c>
      <c r="AG3" s="334"/>
      <c r="AH3" s="334"/>
      <c r="AI3" s="334"/>
      <c r="AJ3" s="335" t="s">
        <v>17</v>
      </c>
      <c r="AK3" s="336" t="s">
        <v>20</v>
      </c>
      <c r="AL3" s="336"/>
      <c r="AM3" s="336"/>
      <c r="AN3" s="336"/>
      <c r="AO3" s="334" t="s">
        <v>165</v>
      </c>
      <c r="AP3" s="334"/>
      <c r="AQ3" s="334"/>
      <c r="AR3" s="337" t="s">
        <v>17</v>
      </c>
      <c r="AS3" s="338" t="s">
        <v>166</v>
      </c>
      <c r="AT3" s="338"/>
      <c r="AU3" s="338"/>
      <c r="AV3" s="338"/>
      <c r="AW3" s="341" t="s">
        <v>22</v>
      </c>
      <c r="AX3" s="342" t="s">
        <v>23</v>
      </c>
      <c r="AY3" s="343"/>
      <c r="AZ3" s="343"/>
      <c r="BA3" s="344"/>
      <c r="BB3" s="345" t="s">
        <v>24</v>
      </c>
      <c r="BC3" s="346"/>
      <c r="BD3" s="346"/>
      <c r="BE3" s="347"/>
      <c r="BF3" s="348" t="s">
        <v>17</v>
      </c>
      <c r="BG3" s="296"/>
      <c r="BH3" s="296"/>
      <c r="BI3" s="339" t="s">
        <v>25</v>
      </c>
      <c r="BJ3" s="339"/>
      <c r="BK3" s="339"/>
      <c r="BL3" s="339"/>
      <c r="BM3" s="339"/>
      <c r="BN3" s="339"/>
      <c r="BO3" s="339"/>
      <c r="BP3" s="339"/>
      <c r="BQ3" s="332" t="s">
        <v>22</v>
      </c>
      <c r="BR3" s="331" t="s">
        <v>26</v>
      </c>
      <c r="BS3" s="331"/>
      <c r="BT3" s="331"/>
      <c r="BU3" s="331"/>
      <c r="BV3" s="331"/>
      <c r="BW3" s="331"/>
      <c r="BX3" s="352" t="s">
        <v>167</v>
      </c>
      <c r="BY3" s="352"/>
      <c r="BZ3" s="352"/>
      <c r="CA3" s="352"/>
      <c r="CB3" s="352"/>
      <c r="CC3" s="352"/>
      <c r="CD3" s="352"/>
      <c r="CE3" s="352"/>
      <c r="CF3" s="335" t="s">
        <v>17</v>
      </c>
      <c r="CG3" s="274" t="s">
        <v>168</v>
      </c>
      <c r="CH3" s="353" t="s">
        <v>22</v>
      </c>
      <c r="CI3" s="274" t="s">
        <v>28</v>
      </c>
      <c r="CJ3" s="354" t="s">
        <v>22</v>
      </c>
    </row>
    <row r="4" spans="1:218" s="294" customFormat="1" ht="123.75" customHeight="1">
      <c r="A4" s="321"/>
      <c r="B4" s="340" t="s">
        <v>29</v>
      </c>
      <c r="C4" s="340"/>
      <c r="D4" s="277" t="s">
        <v>30</v>
      </c>
      <c r="E4" s="277" t="s">
        <v>31</v>
      </c>
      <c r="F4" s="277" t="s">
        <v>31</v>
      </c>
      <c r="G4" s="277" t="s">
        <v>32</v>
      </c>
      <c r="H4" s="277" t="s">
        <v>33</v>
      </c>
      <c r="I4" s="277" t="s">
        <v>34</v>
      </c>
      <c r="J4" s="277" t="s">
        <v>35</v>
      </c>
      <c r="K4" s="274" t="s">
        <v>36</v>
      </c>
      <c r="L4" s="278" t="s">
        <v>37</v>
      </c>
      <c r="M4" s="277" t="s">
        <v>38</v>
      </c>
      <c r="N4" s="274" t="s">
        <v>36</v>
      </c>
      <c r="O4" s="277" t="s">
        <v>150</v>
      </c>
      <c r="P4" s="277" t="s">
        <v>151</v>
      </c>
      <c r="Q4" s="277" t="s">
        <v>152</v>
      </c>
      <c r="R4" s="278" t="s">
        <v>39</v>
      </c>
      <c r="S4" s="277" t="s">
        <v>153</v>
      </c>
      <c r="T4" s="274" t="s">
        <v>36</v>
      </c>
      <c r="U4" s="349"/>
      <c r="V4" s="277" t="s">
        <v>40</v>
      </c>
      <c r="W4" s="277" t="s">
        <v>41</v>
      </c>
      <c r="X4" s="278" t="s">
        <v>42</v>
      </c>
      <c r="Y4" s="279" t="s">
        <v>22</v>
      </c>
      <c r="Z4" s="277" t="s">
        <v>43</v>
      </c>
      <c r="AA4" s="277" t="s">
        <v>44</v>
      </c>
      <c r="AB4" s="277" t="s">
        <v>45</v>
      </c>
      <c r="AC4" s="277" t="s">
        <v>46</v>
      </c>
      <c r="AD4" s="277" t="s">
        <v>47</v>
      </c>
      <c r="AE4" s="280" t="s">
        <v>36</v>
      </c>
      <c r="AF4" s="277" t="s">
        <v>48</v>
      </c>
      <c r="AG4" s="277" t="s">
        <v>49</v>
      </c>
      <c r="AH4" s="277" t="s">
        <v>50</v>
      </c>
      <c r="AI4" s="281" t="s">
        <v>36</v>
      </c>
      <c r="AJ4" s="335"/>
      <c r="AK4" s="277" t="s">
        <v>51</v>
      </c>
      <c r="AL4" s="277" t="s">
        <v>52</v>
      </c>
      <c r="AM4" s="277" t="s">
        <v>53</v>
      </c>
      <c r="AN4" s="282" t="s">
        <v>36</v>
      </c>
      <c r="AO4" s="278" t="s">
        <v>54</v>
      </c>
      <c r="AP4" s="278" t="s">
        <v>55</v>
      </c>
      <c r="AQ4" s="281" t="s">
        <v>36</v>
      </c>
      <c r="AR4" s="337"/>
      <c r="AS4" s="283" t="s">
        <v>56</v>
      </c>
      <c r="AT4" s="284" t="s">
        <v>57</v>
      </c>
      <c r="AU4" s="284" t="s">
        <v>58</v>
      </c>
      <c r="AV4" s="284" t="s">
        <v>59</v>
      </c>
      <c r="AW4" s="341"/>
      <c r="AX4" s="278" t="s">
        <v>154</v>
      </c>
      <c r="AY4" s="277" t="s">
        <v>155</v>
      </c>
      <c r="AZ4" s="278" t="s">
        <v>156</v>
      </c>
      <c r="BA4" s="285" t="s">
        <v>36</v>
      </c>
      <c r="BB4" s="278" t="s">
        <v>63</v>
      </c>
      <c r="BC4" s="277" t="s">
        <v>64</v>
      </c>
      <c r="BD4" s="278" t="s">
        <v>65</v>
      </c>
      <c r="BE4" s="275" t="s">
        <v>36</v>
      </c>
      <c r="BF4" s="348"/>
      <c r="BG4" s="287" t="s">
        <v>160</v>
      </c>
      <c r="BH4" s="277" t="s">
        <v>163</v>
      </c>
      <c r="BI4" s="286" t="s">
        <v>66</v>
      </c>
      <c r="BJ4" s="286" t="s">
        <v>67</v>
      </c>
      <c r="BK4" s="286" t="s">
        <v>68</v>
      </c>
      <c r="BL4" s="286" t="s">
        <v>69</v>
      </c>
      <c r="BM4" s="286" t="s">
        <v>70</v>
      </c>
      <c r="BN4" s="286" t="s">
        <v>71</v>
      </c>
      <c r="BO4" s="287" t="s">
        <v>72</v>
      </c>
      <c r="BP4" s="287" t="s">
        <v>73</v>
      </c>
      <c r="BQ4" s="333"/>
      <c r="BR4" s="287" t="s">
        <v>157</v>
      </c>
      <c r="BS4" s="287" t="str">
        <f>UPPER(CA4)</f>
        <v xml:space="preserve">3325608 SEGUIMIENTO DEL CUMPLIMIENTO DE LA SUPLEMENTACIÓN  CON HIERRO Y MICRONUTRIENTE EN EL NIÑO Y NIÑA MENOR DE 12 MESES </v>
      </c>
      <c r="BT4" s="286" t="s">
        <v>158</v>
      </c>
      <c r="BU4" s="287" t="s">
        <v>159</v>
      </c>
      <c r="BV4" s="287" t="s">
        <v>160</v>
      </c>
      <c r="BW4" s="288" t="s">
        <v>36</v>
      </c>
      <c r="BX4" s="286" t="s">
        <v>161</v>
      </c>
      <c r="BY4" s="277" t="s">
        <v>162</v>
      </c>
      <c r="BZ4" s="277" t="s">
        <v>76</v>
      </c>
      <c r="CA4" s="277" t="s">
        <v>163</v>
      </c>
      <c r="CB4" s="289" t="s">
        <v>77</v>
      </c>
      <c r="CC4" s="290" t="s">
        <v>78</v>
      </c>
      <c r="CD4" s="289" t="s">
        <v>79</v>
      </c>
      <c r="CE4" s="291" t="s">
        <v>36</v>
      </c>
      <c r="CF4" s="335"/>
      <c r="CG4" s="278" t="s">
        <v>80</v>
      </c>
      <c r="CH4" s="353"/>
      <c r="CI4" s="278" t="s">
        <v>81</v>
      </c>
      <c r="CJ4" s="354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3"/>
      <c r="GA4" s="295"/>
      <c r="GB4" s="292"/>
      <c r="GC4" s="292"/>
      <c r="GD4" s="292"/>
      <c r="GE4" s="292"/>
      <c r="GF4" s="292"/>
      <c r="GG4" s="292"/>
      <c r="GH4" s="292"/>
      <c r="GI4" s="292"/>
      <c r="GJ4" s="292"/>
      <c r="GK4" s="292"/>
      <c r="GL4" s="292"/>
      <c r="GM4" s="292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2"/>
      <c r="HA4" s="292"/>
      <c r="HB4" s="292"/>
      <c r="HC4" s="292"/>
      <c r="HD4" s="292"/>
      <c r="HE4" s="292"/>
      <c r="HF4" s="292"/>
      <c r="HG4" s="292"/>
      <c r="HH4" s="292"/>
      <c r="HI4" s="292"/>
      <c r="HJ4" s="293"/>
    </row>
    <row r="5" spans="1:218" s="61" customFormat="1" ht="21" customHeight="1">
      <c r="A5" s="9"/>
      <c r="B5" s="251" t="s">
        <v>82</v>
      </c>
      <c r="C5" s="251" t="s">
        <v>83</v>
      </c>
      <c r="D5" s="20" t="s">
        <v>84</v>
      </c>
      <c r="E5" s="20" t="s">
        <v>84</v>
      </c>
      <c r="F5" s="20" t="s">
        <v>84</v>
      </c>
      <c r="G5" s="20" t="s">
        <v>84</v>
      </c>
      <c r="H5" s="20" t="s">
        <v>84</v>
      </c>
      <c r="I5" s="20" t="s">
        <v>84</v>
      </c>
      <c r="J5" s="20" t="s">
        <v>84</v>
      </c>
      <c r="K5" s="20" t="s">
        <v>84</v>
      </c>
      <c r="L5" s="20" t="s">
        <v>85</v>
      </c>
      <c r="M5" s="20" t="s">
        <v>84</v>
      </c>
      <c r="N5" s="20" t="s">
        <v>84</v>
      </c>
      <c r="O5" s="20" t="s">
        <v>84</v>
      </c>
      <c r="P5" s="20" t="s">
        <v>84</v>
      </c>
      <c r="Q5" s="20" t="s">
        <v>84</v>
      </c>
      <c r="R5" s="20" t="s">
        <v>84</v>
      </c>
      <c r="S5" s="20" t="s">
        <v>86</v>
      </c>
      <c r="T5" s="20" t="s">
        <v>84</v>
      </c>
      <c r="U5" s="252" t="s">
        <v>84</v>
      </c>
      <c r="V5" s="20" t="s">
        <v>87</v>
      </c>
      <c r="W5" s="20" t="s">
        <v>87</v>
      </c>
      <c r="X5" s="20" t="s">
        <v>87</v>
      </c>
      <c r="Y5" s="253" t="s">
        <v>88</v>
      </c>
      <c r="Z5" s="20" t="s">
        <v>89</v>
      </c>
      <c r="AA5" s="20" t="s">
        <v>89</v>
      </c>
      <c r="AB5" s="20" t="s">
        <v>89</v>
      </c>
      <c r="AC5" s="20" t="s">
        <v>89</v>
      </c>
      <c r="AD5" s="20" t="s">
        <v>89</v>
      </c>
      <c r="AE5" s="254" t="s">
        <v>89</v>
      </c>
      <c r="AF5" s="20" t="s">
        <v>89</v>
      </c>
      <c r="AG5" s="20" t="s">
        <v>89</v>
      </c>
      <c r="AH5" s="20" t="s">
        <v>89</v>
      </c>
      <c r="AI5" s="255" t="s">
        <v>89</v>
      </c>
      <c r="AJ5" s="256" t="s">
        <v>89</v>
      </c>
      <c r="AK5" s="20" t="s">
        <v>89</v>
      </c>
      <c r="AL5" s="20" t="s">
        <v>89</v>
      </c>
      <c r="AM5" s="20" t="s">
        <v>89</v>
      </c>
      <c r="AN5" s="257" t="s">
        <v>89</v>
      </c>
      <c r="AO5" s="20" t="s">
        <v>89</v>
      </c>
      <c r="AP5" s="20" t="s">
        <v>89</v>
      </c>
      <c r="AQ5" s="255" t="s">
        <v>89</v>
      </c>
      <c r="AR5" s="258" t="s">
        <v>89</v>
      </c>
      <c r="AS5" s="259" t="s">
        <v>89</v>
      </c>
      <c r="AT5" s="260" t="s">
        <v>89</v>
      </c>
      <c r="AU5" s="260" t="s">
        <v>89</v>
      </c>
      <c r="AV5" s="260" t="s">
        <v>89</v>
      </c>
      <c r="AW5" s="261" t="s">
        <v>89</v>
      </c>
      <c r="AX5" s="262" t="s">
        <v>90</v>
      </c>
      <c r="AY5" s="262" t="s">
        <v>90</v>
      </c>
      <c r="AZ5" s="262" t="s">
        <v>90</v>
      </c>
      <c r="BA5" s="263" t="s">
        <v>90</v>
      </c>
      <c r="BB5" s="262" t="s">
        <v>91</v>
      </c>
      <c r="BC5" s="262" t="s">
        <v>92</v>
      </c>
      <c r="BD5" s="262" t="s">
        <v>92</v>
      </c>
      <c r="BE5" s="264" t="s">
        <v>92</v>
      </c>
      <c r="BF5" s="265" t="s">
        <v>90</v>
      </c>
      <c r="BG5" s="267" t="s">
        <v>97</v>
      </c>
      <c r="BH5" s="269" t="s">
        <v>99</v>
      </c>
      <c r="BI5" s="266" t="s">
        <v>93</v>
      </c>
      <c r="BJ5" s="266" t="s">
        <v>93</v>
      </c>
      <c r="BK5" s="266" t="s">
        <v>93</v>
      </c>
      <c r="BL5" s="266" t="s">
        <v>93</v>
      </c>
      <c r="BM5" s="266" t="s">
        <v>93</v>
      </c>
      <c r="BN5" s="266" t="s">
        <v>93</v>
      </c>
      <c r="BO5" s="266" t="s">
        <v>93</v>
      </c>
      <c r="BP5" s="266" t="s">
        <v>89</v>
      </c>
      <c r="BQ5" s="163" t="s">
        <v>93</v>
      </c>
      <c r="BR5" s="20" t="s">
        <v>94</v>
      </c>
      <c r="BS5" s="20"/>
      <c r="BT5" s="20" t="s">
        <v>95</v>
      </c>
      <c r="BU5" s="267" t="s">
        <v>96</v>
      </c>
      <c r="BV5" s="267" t="s">
        <v>97</v>
      </c>
      <c r="BW5" s="268" t="s">
        <v>95</v>
      </c>
      <c r="BX5" s="20" t="s">
        <v>98</v>
      </c>
      <c r="BY5" s="20" t="s">
        <v>98</v>
      </c>
      <c r="BZ5" s="20" t="s">
        <v>96</v>
      </c>
      <c r="CA5" s="269" t="s">
        <v>99</v>
      </c>
      <c r="CB5" s="270" t="s">
        <v>98</v>
      </c>
      <c r="CC5" s="271" t="s">
        <v>98</v>
      </c>
      <c r="CD5" s="270" t="s">
        <v>98</v>
      </c>
      <c r="CE5" s="272" t="s">
        <v>98</v>
      </c>
      <c r="CF5" s="256" t="s">
        <v>95</v>
      </c>
      <c r="CG5" s="20" t="s">
        <v>89</v>
      </c>
      <c r="CH5" s="60" t="s">
        <v>89</v>
      </c>
      <c r="CI5" s="20" t="s">
        <v>89</v>
      </c>
      <c r="CJ5" s="273" t="s">
        <v>89</v>
      </c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87"/>
      <c r="GA5" s="85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87"/>
    </row>
    <row r="6" spans="1:218" ht="18" customHeight="1">
      <c r="A6" s="22">
        <v>1</v>
      </c>
      <c r="B6" s="22" t="s">
        <v>100</v>
      </c>
      <c r="C6" s="102" t="s">
        <v>101</v>
      </c>
      <c r="D6" s="54"/>
      <c r="E6" s="54"/>
      <c r="F6" s="54"/>
      <c r="G6" s="54"/>
      <c r="H6" s="55"/>
      <c r="I6" s="54"/>
      <c r="J6" s="55"/>
      <c r="K6" s="56"/>
      <c r="L6" s="55"/>
      <c r="M6" s="103"/>
      <c r="N6" s="103"/>
      <c r="O6" s="103"/>
      <c r="P6" s="103"/>
      <c r="Q6" s="103"/>
      <c r="R6" s="103"/>
      <c r="S6" s="103"/>
      <c r="T6" s="103"/>
      <c r="U6" s="104"/>
      <c r="V6" s="54"/>
      <c r="W6" s="54"/>
      <c r="X6" s="105"/>
      <c r="Y6" s="106"/>
      <c r="Z6" s="66">
        <v>136</v>
      </c>
      <c r="AA6" s="66">
        <v>15.666666666666666</v>
      </c>
      <c r="AB6" s="66">
        <v>11.666666666666666</v>
      </c>
      <c r="AC6" s="66">
        <v>1.6666666666666667</v>
      </c>
      <c r="AD6" s="107">
        <v>9.3333333333333339</v>
      </c>
      <c r="AE6" s="108">
        <f>Z6+AA6+AB6+AC6+AD6</f>
        <v>174.33333333333331</v>
      </c>
      <c r="AF6" s="107">
        <v>43.666666666666664</v>
      </c>
      <c r="AG6" s="107">
        <v>7</v>
      </c>
      <c r="AH6" s="107">
        <v>5.666666666666667</v>
      </c>
      <c r="AI6" s="109">
        <f>AF6+AG6+AH6</f>
        <v>56.333333333333329</v>
      </c>
      <c r="AJ6" s="110">
        <f>AE6+AI6</f>
        <v>230.66666666666663</v>
      </c>
      <c r="AK6" s="107">
        <v>65</v>
      </c>
      <c r="AL6" s="111">
        <v>0</v>
      </c>
      <c r="AM6" s="112">
        <v>1</v>
      </c>
      <c r="AN6" s="113">
        <f>AK6+AL6+AM6</f>
        <v>66</v>
      </c>
      <c r="AO6" s="112">
        <v>65</v>
      </c>
      <c r="AP6" s="114">
        <v>0</v>
      </c>
      <c r="AQ6" s="109">
        <f>AO6+AP6</f>
        <v>65</v>
      </c>
      <c r="AR6" s="199">
        <f>AN6+AQ6</f>
        <v>131</v>
      </c>
      <c r="AS6" s="115">
        <v>13</v>
      </c>
      <c r="AT6" s="115"/>
      <c r="AU6" s="115"/>
      <c r="AV6" s="115"/>
      <c r="AW6" s="116">
        <f>AS6</f>
        <v>13</v>
      </c>
      <c r="AX6" s="117"/>
      <c r="AY6" s="118"/>
      <c r="AZ6" s="118"/>
      <c r="BA6" s="119">
        <f>AY6</f>
        <v>0</v>
      </c>
      <c r="BB6" s="118"/>
      <c r="BC6" s="118"/>
      <c r="BD6" s="118"/>
      <c r="BE6" s="120">
        <f>BC6</f>
        <v>0</v>
      </c>
      <c r="BF6" s="121">
        <f>BA6</f>
        <v>0</v>
      </c>
      <c r="BG6" s="125">
        <v>177</v>
      </c>
      <c r="BH6" s="127"/>
      <c r="BI6" s="122">
        <v>0</v>
      </c>
      <c r="BJ6" s="122">
        <v>0</v>
      </c>
      <c r="BK6" s="122">
        <v>0</v>
      </c>
      <c r="BL6" s="122">
        <v>0</v>
      </c>
      <c r="BM6" s="122">
        <v>0</v>
      </c>
      <c r="BN6" s="105">
        <v>0</v>
      </c>
      <c r="BO6" s="66">
        <v>2</v>
      </c>
      <c r="BP6" s="105"/>
      <c r="BQ6" s="123">
        <f>BI6+BJ6+BK6+BL6+BM6+BN6</f>
        <v>0</v>
      </c>
      <c r="BR6" s="124">
        <v>0</v>
      </c>
      <c r="BS6" s="124"/>
      <c r="BT6" s="22">
        <v>0</v>
      </c>
      <c r="BU6" s="22">
        <v>0</v>
      </c>
      <c r="BV6" s="125">
        <v>177</v>
      </c>
      <c r="BW6" s="126">
        <f>BT6</f>
        <v>0</v>
      </c>
      <c r="BX6" s="127"/>
      <c r="BY6" s="127"/>
      <c r="BZ6" s="127"/>
      <c r="CA6" s="127"/>
      <c r="CB6" s="128"/>
      <c r="CC6" s="129"/>
      <c r="CD6" s="128"/>
      <c r="CE6" s="130">
        <v>0</v>
      </c>
      <c r="CF6" s="131">
        <f>BW6+CE6</f>
        <v>0</v>
      </c>
      <c r="CG6" s="132">
        <v>137.5</v>
      </c>
      <c r="CH6" s="123">
        <f>CG6</f>
        <v>137.5</v>
      </c>
      <c r="CI6" s="132">
        <v>95</v>
      </c>
      <c r="CJ6" s="133">
        <f>CI6</f>
        <v>95</v>
      </c>
    </row>
    <row r="7" spans="1:218" ht="18" customHeight="1">
      <c r="A7" s="22">
        <v>2</v>
      </c>
      <c r="B7" s="22" t="s">
        <v>102</v>
      </c>
      <c r="C7" s="102" t="s">
        <v>103</v>
      </c>
      <c r="D7" s="54"/>
      <c r="E7" s="54"/>
      <c r="F7" s="54"/>
      <c r="G7" s="54"/>
      <c r="H7" s="55"/>
      <c r="I7" s="54"/>
      <c r="J7" s="55"/>
      <c r="K7" s="56"/>
      <c r="L7" s="55"/>
      <c r="M7" s="103"/>
      <c r="N7" s="103"/>
      <c r="O7" s="103"/>
      <c r="P7" s="103"/>
      <c r="Q7" s="103"/>
      <c r="R7" s="103"/>
      <c r="S7" s="103"/>
      <c r="T7" s="103"/>
      <c r="U7" s="104"/>
      <c r="V7" s="22">
        <v>2</v>
      </c>
      <c r="W7" s="22">
        <v>2</v>
      </c>
      <c r="X7" s="105"/>
      <c r="Y7" s="106">
        <f>V7</f>
        <v>2</v>
      </c>
      <c r="Z7" s="66">
        <v>319.33333333333331</v>
      </c>
      <c r="AA7" s="66">
        <v>134.33333333333334</v>
      </c>
      <c r="AB7" s="66">
        <v>21.666666666666668</v>
      </c>
      <c r="AC7" s="66">
        <v>0.33333333333333331</v>
      </c>
      <c r="AD7" s="107">
        <v>4.666666666666667</v>
      </c>
      <c r="AE7" s="108">
        <f t="shared" ref="AE7:AE45" si="0">Z7+AA7+AB7+AC7+AD7</f>
        <v>480.33333333333331</v>
      </c>
      <c r="AF7" s="107">
        <v>74.666666666666671</v>
      </c>
      <c r="AG7" s="107">
        <v>17.666666666666668</v>
      </c>
      <c r="AH7" s="107">
        <v>14.333333333333334</v>
      </c>
      <c r="AI7" s="109">
        <f t="shared" ref="AI7:AI45" si="1">AF7+AG7+AH7</f>
        <v>106.66666666666667</v>
      </c>
      <c r="AJ7" s="110">
        <f t="shared" ref="AJ7:AJ45" si="2">AE7+AI7</f>
        <v>587</v>
      </c>
      <c r="AK7" s="111"/>
      <c r="AL7" s="111"/>
      <c r="AM7" s="134"/>
      <c r="AN7" s="113">
        <f t="shared" ref="AN7:AN45" si="3">AK7+AL7+AM7</f>
        <v>0</v>
      </c>
      <c r="AO7" s="134"/>
      <c r="AP7" s="134"/>
      <c r="AQ7" s="109">
        <f t="shared" ref="AQ7:AQ45" si="4">AO7+AP7</f>
        <v>0</v>
      </c>
      <c r="AR7" s="199">
        <f t="shared" ref="AR7:AR45" si="5">AN7+AQ7</f>
        <v>0</v>
      </c>
      <c r="AS7" s="135">
        <v>728</v>
      </c>
      <c r="AT7" s="135"/>
      <c r="AU7" s="135"/>
      <c r="AV7" s="135"/>
      <c r="AW7" s="116">
        <f t="shared" ref="AW7:AW46" si="6">AS7</f>
        <v>728</v>
      </c>
      <c r="AX7" s="150">
        <v>650</v>
      </c>
      <c r="AY7" s="150">
        <v>233</v>
      </c>
      <c r="AZ7" s="150">
        <v>405</v>
      </c>
      <c r="BA7" s="119">
        <f t="shared" ref="BA7:BA46" si="7">AY7</f>
        <v>233</v>
      </c>
      <c r="BB7" s="136">
        <v>1</v>
      </c>
      <c r="BC7" s="136">
        <v>20</v>
      </c>
      <c r="BD7" s="136">
        <v>10</v>
      </c>
      <c r="BE7" s="120">
        <f t="shared" ref="BE7:BE46" si="8">BC7</f>
        <v>20</v>
      </c>
      <c r="BF7" s="121">
        <f t="shared" ref="BF7:BF45" si="9">BA7</f>
        <v>233</v>
      </c>
      <c r="BG7" s="125">
        <v>0</v>
      </c>
      <c r="BH7" s="152">
        <v>244</v>
      </c>
      <c r="BI7" s="137">
        <v>465</v>
      </c>
      <c r="BJ7" s="137">
        <v>548</v>
      </c>
      <c r="BK7" s="137">
        <v>559</v>
      </c>
      <c r="BL7" s="125">
        <v>465</v>
      </c>
      <c r="BM7" s="137">
        <v>519</v>
      </c>
      <c r="BN7" s="137">
        <v>70</v>
      </c>
      <c r="BO7" s="66">
        <v>1</v>
      </c>
      <c r="BP7" s="105"/>
      <c r="BQ7" s="123">
        <f t="shared" ref="BQ7:BQ45" si="10">BI7+BJ7+BK7+BL7+BM7+BN7</f>
        <v>2626</v>
      </c>
      <c r="BR7" s="124">
        <v>442</v>
      </c>
      <c r="BS7" s="124"/>
      <c r="BT7" s="22">
        <v>1407</v>
      </c>
      <c r="BU7" s="22">
        <v>954</v>
      </c>
      <c r="BV7" s="125">
        <v>0</v>
      </c>
      <c r="BW7" s="126">
        <f t="shared" ref="BW7:BW45" si="11">BT7</f>
        <v>1407</v>
      </c>
      <c r="BX7" s="151">
        <v>804</v>
      </c>
      <c r="BY7" s="152">
        <v>2673</v>
      </c>
      <c r="BZ7" s="152">
        <v>1325</v>
      </c>
      <c r="CA7" s="152">
        <v>244</v>
      </c>
      <c r="CB7" s="152"/>
      <c r="CC7" s="129"/>
      <c r="CD7" s="152"/>
      <c r="CE7" s="153">
        <f>BX7</f>
        <v>804</v>
      </c>
      <c r="CF7" s="131">
        <f t="shared" ref="CF7:CF46" si="12">BW7+CE7</f>
        <v>2211</v>
      </c>
      <c r="CG7" s="132">
        <v>14</v>
      </c>
      <c r="CH7" s="123">
        <f t="shared" ref="CH7:CH45" si="13">CG7</f>
        <v>14</v>
      </c>
      <c r="CI7" s="132">
        <v>17.333333333333332</v>
      </c>
      <c r="CJ7" s="133">
        <f t="shared" ref="CJ7:CJ45" si="14">CI7</f>
        <v>17.333333333333332</v>
      </c>
    </row>
    <row r="8" spans="1:218" ht="18" customHeight="1">
      <c r="A8" s="22">
        <v>3</v>
      </c>
      <c r="B8" s="22" t="s">
        <v>104</v>
      </c>
      <c r="C8" s="102" t="s">
        <v>105</v>
      </c>
      <c r="D8" s="54"/>
      <c r="E8" s="54"/>
      <c r="F8" s="54"/>
      <c r="G8" s="54"/>
      <c r="H8" s="55"/>
      <c r="I8" s="54"/>
      <c r="J8" s="55"/>
      <c r="K8" s="56"/>
      <c r="L8" s="55"/>
      <c r="M8" s="103"/>
      <c r="N8" s="103"/>
      <c r="O8" s="103"/>
      <c r="P8" s="103"/>
      <c r="Q8" s="103"/>
      <c r="R8" s="103"/>
      <c r="S8" s="103"/>
      <c r="T8" s="103"/>
      <c r="U8" s="104"/>
      <c r="V8" s="54"/>
      <c r="W8" s="54"/>
      <c r="X8" s="105"/>
      <c r="Y8" s="106">
        <f t="shared" ref="Y8:Y45" si="15">V8</f>
        <v>0</v>
      </c>
      <c r="Z8" s="66">
        <v>153</v>
      </c>
      <c r="AA8" s="66">
        <v>2.3333333333333335</v>
      </c>
      <c r="AB8" s="66">
        <v>0</v>
      </c>
      <c r="AC8" s="66">
        <v>0</v>
      </c>
      <c r="AD8" s="107">
        <v>0</v>
      </c>
      <c r="AE8" s="108">
        <f t="shared" si="0"/>
        <v>155.33333333333334</v>
      </c>
      <c r="AF8" s="107">
        <v>9</v>
      </c>
      <c r="AG8" s="107">
        <v>0.33333333333333331</v>
      </c>
      <c r="AH8" s="107">
        <v>2.6666666666666665</v>
      </c>
      <c r="AI8" s="109">
        <f t="shared" si="1"/>
        <v>12</v>
      </c>
      <c r="AJ8" s="110">
        <f t="shared" si="2"/>
        <v>167.33333333333334</v>
      </c>
      <c r="AK8" s="111"/>
      <c r="AL8" s="111"/>
      <c r="AM8" s="134"/>
      <c r="AN8" s="113">
        <f t="shared" si="3"/>
        <v>0</v>
      </c>
      <c r="AO8" s="134"/>
      <c r="AP8" s="134"/>
      <c r="AQ8" s="109">
        <f t="shared" si="4"/>
        <v>0</v>
      </c>
      <c r="AR8" s="199">
        <f t="shared" si="5"/>
        <v>0</v>
      </c>
      <c r="AS8" s="135">
        <v>57</v>
      </c>
      <c r="AT8" s="135"/>
      <c r="AU8" s="135"/>
      <c r="AV8" s="135"/>
      <c r="AW8" s="116">
        <f t="shared" si="6"/>
        <v>57</v>
      </c>
      <c r="AX8" s="150">
        <v>52</v>
      </c>
      <c r="AY8" s="150">
        <v>19</v>
      </c>
      <c r="AZ8" s="150">
        <v>32</v>
      </c>
      <c r="BA8" s="119">
        <f t="shared" si="7"/>
        <v>19</v>
      </c>
      <c r="BB8" s="138"/>
      <c r="BC8" s="136">
        <v>8</v>
      </c>
      <c r="BD8" s="136">
        <v>4</v>
      </c>
      <c r="BE8" s="120">
        <f t="shared" si="8"/>
        <v>8</v>
      </c>
      <c r="BF8" s="121">
        <f t="shared" si="9"/>
        <v>19</v>
      </c>
      <c r="BG8" s="125">
        <v>0</v>
      </c>
      <c r="BH8" s="152">
        <v>19</v>
      </c>
      <c r="BI8" s="137">
        <v>37</v>
      </c>
      <c r="BJ8" s="137">
        <v>43</v>
      </c>
      <c r="BK8" s="137">
        <v>44</v>
      </c>
      <c r="BL8" s="125">
        <v>37</v>
      </c>
      <c r="BM8" s="137">
        <v>41</v>
      </c>
      <c r="BN8" s="137">
        <v>6</v>
      </c>
      <c r="BO8" s="105"/>
      <c r="BP8" s="105"/>
      <c r="BQ8" s="123">
        <f t="shared" si="10"/>
        <v>208</v>
      </c>
      <c r="BR8" s="124">
        <v>35</v>
      </c>
      <c r="BS8" s="124"/>
      <c r="BT8" s="22">
        <v>111</v>
      </c>
      <c r="BU8" s="22">
        <v>75</v>
      </c>
      <c r="BV8" s="125">
        <v>0</v>
      </c>
      <c r="BW8" s="126">
        <f t="shared" si="11"/>
        <v>111</v>
      </c>
      <c r="BX8" s="151">
        <v>64</v>
      </c>
      <c r="BY8" s="152">
        <v>211</v>
      </c>
      <c r="BZ8" s="152">
        <v>105</v>
      </c>
      <c r="CA8" s="152">
        <v>19</v>
      </c>
      <c r="CB8" s="152"/>
      <c r="CC8" s="129"/>
      <c r="CD8" s="152"/>
      <c r="CE8" s="153">
        <f t="shared" ref="CE8:CE46" si="16">BX8</f>
        <v>64</v>
      </c>
      <c r="CF8" s="131">
        <f t="shared" si="12"/>
        <v>175</v>
      </c>
      <c r="CG8" s="139"/>
      <c r="CH8" s="123">
        <f t="shared" si="13"/>
        <v>0</v>
      </c>
      <c r="CI8" s="139"/>
      <c r="CJ8" s="133">
        <f t="shared" si="14"/>
        <v>0</v>
      </c>
    </row>
    <row r="9" spans="1:218" ht="18" customHeight="1">
      <c r="A9" s="22">
        <v>4</v>
      </c>
      <c r="B9" s="22" t="s">
        <v>106</v>
      </c>
      <c r="C9" s="102" t="s">
        <v>107</v>
      </c>
      <c r="D9" s="54"/>
      <c r="E9" s="54"/>
      <c r="F9" s="54"/>
      <c r="G9" s="54"/>
      <c r="H9" s="55"/>
      <c r="I9" s="54"/>
      <c r="J9" s="55"/>
      <c r="K9" s="56"/>
      <c r="L9" s="55"/>
      <c r="M9" s="103"/>
      <c r="N9" s="103"/>
      <c r="O9" s="103"/>
      <c r="P9" s="103"/>
      <c r="Q9" s="103"/>
      <c r="R9" s="103"/>
      <c r="S9" s="103"/>
      <c r="T9" s="103"/>
      <c r="U9" s="104"/>
      <c r="V9" s="54"/>
      <c r="W9" s="54"/>
      <c r="X9" s="105"/>
      <c r="Y9" s="106">
        <f t="shared" si="15"/>
        <v>0</v>
      </c>
      <c r="Z9" s="66">
        <v>1</v>
      </c>
      <c r="AA9" s="66">
        <v>0</v>
      </c>
      <c r="AB9" s="66">
        <v>0</v>
      </c>
      <c r="AC9" s="66">
        <v>0</v>
      </c>
      <c r="AD9" s="107">
        <v>0</v>
      </c>
      <c r="AE9" s="108">
        <f t="shared" si="0"/>
        <v>1</v>
      </c>
      <c r="AF9" s="107">
        <v>0</v>
      </c>
      <c r="AG9" s="107">
        <v>0</v>
      </c>
      <c r="AH9" s="107">
        <v>0</v>
      </c>
      <c r="AI9" s="109">
        <f t="shared" si="1"/>
        <v>0</v>
      </c>
      <c r="AJ9" s="110">
        <f t="shared" si="2"/>
        <v>1</v>
      </c>
      <c r="AK9" s="111"/>
      <c r="AL9" s="111"/>
      <c r="AM9" s="134"/>
      <c r="AN9" s="113">
        <f t="shared" si="3"/>
        <v>0</v>
      </c>
      <c r="AO9" s="134"/>
      <c r="AP9" s="134"/>
      <c r="AQ9" s="109">
        <f t="shared" si="4"/>
        <v>0</v>
      </c>
      <c r="AR9" s="199">
        <f t="shared" si="5"/>
        <v>0</v>
      </c>
      <c r="AS9" s="135">
        <v>306</v>
      </c>
      <c r="AT9" s="135"/>
      <c r="AU9" s="135"/>
      <c r="AV9" s="135"/>
      <c r="AW9" s="116">
        <f t="shared" si="6"/>
        <v>306</v>
      </c>
      <c r="AX9" s="150">
        <v>276</v>
      </c>
      <c r="AY9" s="150">
        <v>98</v>
      </c>
      <c r="AZ9" s="150">
        <v>171</v>
      </c>
      <c r="BA9" s="119">
        <f t="shared" si="7"/>
        <v>98</v>
      </c>
      <c r="BB9" s="138"/>
      <c r="BC9" s="136">
        <v>20</v>
      </c>
      <c r="BD9" s="136">
        <v>10</v>
      </c>
      <c r="BE9" s="120">
        <f t="shared" si="8"/>
        <v>20</v>
      </c>
      <c r="BF9" s="121">
        <f t="shared" si="9"/>
        <v>98</v>
      </c>
      <c r="BG9" s="125">
        <v>0</v>
      </c>
      <c r="BH9" s="152">
        <v>103</v>
      </c>
      <c r="BI9" s="137">
        <v>196</v>
      </c>
      <c r="BJ9" s="137">
        <v>230</v>
      </c>
      <c r="BK9" s="137">
        <v>236</v>
      </c>
      <c r="BL9" s="125">
        <v>196</v>
      </c>
      <c r="BM9" s="137">
        <v>219</v>
      </c>
      <c r="BN9" s="137">
        <v>29</v>
      </c>
      <c r="BO9" s="105"/>
      <c r="BP9" s="105"/>
      <c r="BQ9" s="123">
        <f t="shared" si="10"/>
        <v>1106</v>
      </c>
      <c r="BR9" s="124">
        <v>186</v>
      </c>
      <c r="BS9" s="124"/>
      <c r="BT9" s="22">
        <v>592</v>
      </c>
      <c r="BU9" s="22">
        <v>401</v>
      </c>
      <c r="BV9" s="125">
        <v>0</v>
      </c>
      <c r="BW9" s="126">
        <f t="shared" si="11"/>
        <v>592</v>
      </c>
      <c r="BX9" s="151">
        <v>339</v>
      </c>
      <c r="BY9" s="152">
        <v>1126</v>
      </c>
      <c r="BZ9" s="152">
        <v>559</v>
      </c>
      <c r="CA9" s="152">
        <v>103</v>
      </c>
      <c r="CB9" s="152"/>
      <c r="CC9" s="129"/>
      <c r="CD9" s="152"/>
      <c r="CE9" s="153">
        <f t="shared" si="16"/>
        <v>339</v>
      </c>
      <c r="CF9" s="131">
        <f t="shared" si="12"/>
        <v>931</v>
      </c>
      <c r="CG9" s="132">
        <v>9</v>
      </c>
      <c r="CH9" s="123">
        <f t="shared" si="13"/>
        <v>9</v>
      </c>
      <c r="CI9" s="132">
        <v>2</v>
      </c>
      <c r="CJ9" s="133">
        <f t="shared" si="14"/>
        <v>2</v>
      </c>
    </row>
    <row r="10" spans="1:218" ht="18" customHeight="1">
      <c r="A10" s="22">
        <v>5</v>
      </c>
      <c r="B10" s="22" t="s">
        <v>104</v>
      </c>
      <c r="C10" s="102" t="s">
        <v>108</v>
      </c>
      <c r="D10" s="54"/>
      <c r="E10" s="54"/>
      <c r="F10" s="54"/>
      <c r="G10" s="54"/>
      <c r="H10" s="55"/>
      <c r="I10" s="54"/>
      <c r="J10" s="55"/>
      <c r="K10" s="56"/>
      <c r="L10" s="55"/>
      <c r="M10" s="103"/>
      <c r="N10" s="103"/>
      <c r="O10" s="103"/>
      <c r="P10" s="103"/>
      <c r="Q10" s="103"/>
      <c r="R10" s="103"/>
      <c r="S10" s="103"/>
      <c r="T10" s="103"/>
      <c r="U10" s="104"/>
      <c r="V10" s="54"/>
      <c r="W10" s="54"/>
      <c r="X10" s="105"/>
      <c r="Y10" s="106">
        <f t="shared" si="15"/>
        <v>0</v>
      </c>
      <c r="Z10" s="66">
        <v>52</v>
      </c>
      <c r="AA10" s="66">
        <v>14.333333333333334</v>
      </c>
      <c r="AB10" s="66">
        <v>0.33333333333333331</v>
      </c>
      <c r="AC10" s="66">
        <v>0</v>
      </c>
      <c r="AD10" s="107">
        <v>0</v>
      </c>
      <c r="AE10" s="108">
        <f t="shared" si="0"/>
        <v>66.666666666666657</v>
      </c>
      <c r="AF10" s="107">
        <v>3</v>
      </c>
      <c r="AG10" s="107">
        <v>1.3333333333333333</v>
      </c>
      <c r="AH10" s="107">
        <v>4.666666666666667</v>
      </c>
      <c r="AI10" s="109">
        <f t="shared" si="1"/>
        <v>9</v>
      </c>
      <c r="AJ10" s="110">
        <f t="shared" si="2"/>
        <v>75.666666666666657</v>
      </c>
      <c r="AK10" s="111"/>
      <c r="AL10" s="111"/>
      <c r="AM10" s="134"/>
      <c r="AN10" s="113">
        <f t="shared" si="3"/>
        <v>0</v>
      </c>
      <c r="AO10" s="134"/>
      <c r="AP10" s="134"/>
      <c r="AQ10" s="109">
        <f t="shared" si="4"/>
        <v>0</v>
      </c>
      <c r="AR10" s="199">
        <f t="shared" si="5"/>
        <v>0</v>
      </c>
      <c r="AS10" s="135">
        <v>42</v>
      </c>
      <c r="AT10" s="135"/>
      <c r="AU10" s="135"/>
      <c r="AV10" s="135"/>
      <c r="AW10" s="116">
        <f t="shared" si="6"/>
        <v>42</v>
      </c>
      <c r="AX10" s="150">
        <v>38</v>
      </c>
      <c r="AY10" s="150">
        <v>14</v>
      </c>
      <c r="AZ10" s="150">
        <v>23</v>
      </c>
      <c r="BA10" s="119">
        <f t="shared" si="7"/>
        <v>14</v>
      </c>
      <c r="BB10" s="138"/>
      <c r="BC10" s="136">
        <v>8</v>
      </c>
      <c r="BD10" s="136">
        <v>4</v>
      </c>
      <c r="BE10" s="120">
        <f t="shared" si="8"/>
        <v>8</v>
      </c>
      <c r="BF10" s="121">
        <f t="shared" si="9"/>
        <v>14</v>
      </c>
      <c r="BG10" s="125">
        <v>0</v>
      </c>
      <c r="BH10" s="152">
        <v>14</v>
      </c>
      <c r="BI10" s="137">
        <v>27</v>
      </c>
      <c r="BJ10" s="137">
        <v>32</v>
      </c>
      <c r="BK10" s="137">
        <v>33</v>
      </c>
      <c r="BL10" s="125">
        <v>27</v>
      </c>
      <c r="BM10" s="137">
        <v>30</v>
      </c>
      <c r="BN10" s="137">
        <v>4</v>
      </c>
      <c r="BO10" s="105"/>
      <c r="BP10" s="105"/>
      <c r="BQ10" s="123">
        <f t="shared" si="10"/>
        <v>153</v>
      </c>
      <c r="BR10" s="124">
        <v>26</v>
      </c>
      <c r="BS10" s="124"/>
      <c r="BT10" s="22">
        <v>82</v>
      </c>
      <c r="BU10" s="22">
        <v>56</v>
      </c>
      <c r="BV10" s="125">
        <v>0</v>
      </c>
      <c r="BW10" s="126">
        <f t="shared" si="11"/>
        <v>82</v>
      </c>
      <c r="BX10" s="151">
        <v>47</v>
      </c>
      <c r="BY10" s="152">
        <v>177</v>
      </c>
      <c r="BZ10" s="152">
        <v>77</v>
      </c>
      <c r="CA10" s="152">
        <v>14</v>
      </c>
      <c r="CB10" s="152"/>
      <c r="CC10" s="129"/>
      <c r="CD10" s="152"/>
      <c r="CE10" s="153">
        <f t="shared" si="16"/>
        <v>47</v>
      </c>
      <c r="CF10" s="131">
        <f t="shared" si="12"/>
        <v>129</v>
      </c>
      <c r="CG10" s="139"/>
      <c r="CH10" s="123">
        <f t="shared" si="13"/>
        <v>0</v>
      </c>
      <c r="CI10" s="139"/>
      <c r="CJ10" s="133">
        <f t="shared" si="14"/>
        <v>0</v>
      </c>
    </row>
    <row r="11" spans="1:218" ht="18" customHeight="1">
      <c r="A11" s="22">
        <v>6</v>
      </c>
      <c r="B11" s="22" t="s">
        <v>109</v>
      </c>
      <c r="C11" s="102" t="s">
        <v>110</v>
      </c>
      <c r="D11" s="54"/>
      <c r="E11" s="54"/>
      <c r="F11" s="54"/>
      <c r="G11" s="54"/>
      <c r="H11" s="55"/>
      <c r="I11" s="54"/>
      <c r="J11" s="55"/>
      <c r="K11" s="56"/>
      <c r="L11" s="55"/>
      <c r="M11" s="103"/>
      <c r="N11" s="103"/>
      <c r="O11" s="103"/>
      <c r="P11" s="103"/>
      <c r="Q11" s="103"/>
      <c r="R11" s="103"/>
      <c r="S11" s="103"/>
      <c r="T11" s="103"/>
      <c r="U11" s="104"/>
      <c r="V11" s="54"/>
      <c r="W11" s="54"/>
      <c r="X11" s="105"/>
      <c r="Y11" s="106">
        <f t="shared" si="15"/>
        <v>0</v>
      </c>
      <c r="Z11" s="66">
        <v>252.66666666666666</v>
      </c>
      <c r="AA11" s="66">
        <v>31.666666666666668</v>
      </c>
      <c r="AB11" s="66">
        <v>7.666666666666667</v>
      </c>
      <c r="AC11" s="66">
        <v>0.33333333333333331</v>
      </c>
      <c r="AD11" s="107">
        <v>0</v>
      </c>
      <c r="AE11" s="108">
        <f t="shared" si="0"/>
        <v>292.33333333333331</v>
      </c>
      <c r="AF11" s="107">
        <v>26.333333333333332</v>
      </c>
      <c r="AG11" s="107">
        <v>2</v>
      </c>
      <c r="AH11" s="107">
        <v>5.666666666666667</v>
      </c>
      <c r="AI11" s="109">
        <f t="shared" si="1"/>
        <v>34</v>
      </c>
      <c r="AJ11" s="110">
        <f t="shared" si="2"/>
        <v>326.33333333333331</v>
      </c>
      <c r="AK11" s="111"/>
      <c r="AL11" s="111"/>
      <c r="AM11" s="134"/>
      <c r="AN11" s="113">
        <f t="shared" si="3"/>
        <v>0</v>
      </c>
      <c r="AO11" s="134"/>
      <c r="AP11" s="134"/>
      <c r="AQ11" s="109">
        <f t="shared" si="4"/>
        <v>0</v>
      </c>
      <c r="AR11" s="199">
        <f t="shared" si="5"/>
        <v>0</v>
      </c>
      <c r="AS11" s="135">
        <v>42</v>
      </c>
      <c r="AT11" s="135"/>
      <c r="AU11" s="135"/>
      <c r="AV11" s="135"/>
      <c r="AW11" s="116">
        <f t="shared" si="6"/>
        <v>42</v>
      </c>
      <c r="AX11" s="150">
        <v>38</v>
      </c>
      <c r="AY11" s="150">
        <v>14</v>
      </c>
      <c r="AZ11" s="150">
        <v>23</v>
      </c>
      <c r="BA11" s="119">
        <f t="shared" si="7"/>
        <v>14</v>
      </c>
      <c r="BB11" s="138"/>
      <c r="BC11" s="136">
        <v>20</v>
      </c>
      <c r="BD11" s="136">
        <v>10</v>
      </c>
      <c r="BE11" s="120">
        <f t="shared" si="8"/>
        <v>20</v>
      </c>
      <c r="BF11" s="121">
        <f t="shared" si="9"/>
        <v>14</v>
      </c>
      <c r="BG11" s="125">
        <v>0</v>
      </c>
      <c r="BH11" s="152">
        <v>14</v>
      </c>
      <c r="BI11" s="137">
        <v>27</v>
      </c>
      <c r="BJ11" s="137">
        <v>31</v>
      </c>
      <c r="BK11" s="137">
        <v>32</v>
      </c>
      <c r="BL11" s="125">
        <v>27</v>
      </c>
      <c r="BM11" s="137">
        <v>30</v>
      </c>
      <c r="BN11" s="137">
        <v>4</v>
      </c>
      <c r="BO11" s="105"/>
      <c r="BP11" s="105"/>
      <c r="BQ11" s="123">
        <f t="shared" si="10"/>
        <v>151</v>
      </c>
      <c r="BR11" s="124">
        <v>26</v>
      </c>
      <c r="BS11" s="124"/>
      <c r="BT11" s="22">
        <v>81</v>
      </c>
      <c r="BU11" s="22">
        <v>55</v>
      </c>
      <c r="BV11" s="125">
        <v>0</v>
      </c>
      <c r="BW11" s="126">
        <f t="shared" si="11"/>
        <v>81</v>
      </c>
      <c r="BX11" s="151">
        <v>46</v>
      </c>
      <c r="BY11" s="152">
        <v>174</v>
      </c>
      <c r="BZ11" s="152">
        <v>76</v>
      </c>
      <c r="CA11" s="152">
        <v>14</v>
      </c>
      <c r="CB11" s="152"/>
      <c r="CC11" s="129"/>
      <c r="CD11" s="152"/>
      <c r="CE11" s="153">
        <f t="shared" si="16"/>
        <v>46</v>
      </c>
      <c r="CF11" s="131">
        <f t="shared" si="12"/>
        <v>127</v>
      </c>
      <c r="CG11" s="139"/>
      <c r="CH11" s="123">
        <f t="shared" si="13"/>
        <v>0</v>
      </c>
      <c r="CI11" s="139"/>
      <c r="CJ11" s="133">
        <f t="shared" si="14"/>
        <v>0</v>
      </c>
    </row>
    <row r="12" spans="1:218" ht="18" customHeight="1">
      <c r="A12" s="22">
        <v>7</v>
      </c>
      <c r="B12" s="22" t="s">
        <v>104</v>
      </c>
      <c r="C12" s="102" t="s">
        <v>111</v>
      </c>
      <c r="D12" s="54"/>
      <c r="E12" s="54"/>
      <c r="F12" s="54"/>
      <c r="G12" s="54"/>
      <c r="H12" s="55"/>
      <c r="I12" s="54"/>
      <c r="J12" s="55"/>
      <c r="K12" s="56"/>
      <c r="L12" s="55"/>
      <c r="M12" s="103"/>
      <c r="N12" s="103"/>
      <c r="O12" s="103"/>
      <c r="P12" s="103"/>
      <c r="Q12" s="103"/>
      <c r="R12" s="103"/>
      <c r="S12" s="103"/>
      <c r="T12" s="103"/>
      <c r="U12" s="104"/>
      <c r="V12" s="54"/>
      <c r="W12" s="54"/>
      <c r="X12" s="105"/>
      <c r="Y12" s="106">
        <f t="shared" si="15"/>
        <v>0</v>
      </c>
      <c r="Z12" s="66">
        <v>148</v>
      </c>
      <c r="AA12" s="66">
        <v>8.6666666666666661</v>
      </c>
      <c r="AB12" s="66">
        <v>0.33333333333333331</v>
      </c>
      <c r="AC12" s="66">
        <v>0</v>
      </c>
      <c r="AD12" s="107">
        <v>0</v>
      </c>
      <c r="AE12" s="108">
        <f t="shared" si="0"/>
        <v>157</v>
      </c>
      <c r="AF12" s="107">
        <v>5</v>
      </c>
      <c r="AG12" s="107">
        <v>1.3333333333333333</v>
      </c>
      <c r="AH12" s="107">
        <v>3.3333333333333335</v>
      </c>
      <c r="AI12" s="109">
        <f t="shared" si="1"/>
        <v>9.6666666666666661</v>
      </c>
      <c r="AJ12" s="110">
        <f t="shared" si="2"/>
        <v>166.66666666666666</v>
      </c>
      <c r="AK12" s="111"/>
      <c r="AL12" s="111"/>
      <c r="AM12" s="134"/>
      <c r="AN12" s="113">
        <f t="shared" si="3"/>
        <v>0</v>
      </c>
      <c r="AO12" s="134"/>
      <c r="AP12" s="134"/>
      <c r="AQ12" s="109">
        <f t="shared" si="4"/>
        <v>0</v>
      </c>
      <c r="AR12" s="199">
        <f t="shared" si="5"/>
        <v>0</v>
      </c>
      <c r="AS12" s="135">
        <v>77</v>
      </c>
      <c r="AT12" s="135"/>
      <c r="AU12" s="135"/>
      <c r="AV12" s="135"/>
      <c r="AW12" s="116">
        <f t="shared" si="6"/>
        <v>77</v>
      </c>
      <c r="AX12" s="150">
        <v>70</v>
      </c>
      <c r="AY12" s="150">
        <v>25</v>
      </c>
      <c r="AZ12" s="150">
        <v>43</v>
      </c>
      <c r="BA12" s="119">
        <f t="shared" si="7"/>
        <v>25</v>
      </c>
      <c r="BB12" s="138"/>
      <c r="BC12" s="136">
        <v>8</v>
      </c>
      <c r="BD12" s="136">
        <v>4</v>
      </c>
      <c r="BE12" s="120">
        <f t="shared" si="8"/>
        <v>8</v>
      </c>
      <c r="BF12" s="121">
        <f t="shared" si="9"/>
        <v>25</v>
      </c>
      <c r="BG12" s="125">
        <v>0</v>
      </c>
      <c r="BH12" s="152">
        <v>26</v>
      </c>
      <c r="BI12" s="137">
        <v>49</v>
      </c>
      <c r="BJ12" s="137">
        <v>58</v>
      </c>
      <c r="BK12" s="137">
        <v>60</v>
      </c>
      <c r="BL12" s="125">
        <v>49</v>
      </c>
      <c r="BM12" s="137">
        <v>55</v>
      </c>
      <c r="BN12" s="137">
        <v>7</v>
      </c>
      <c r="BO12" s="105"/>
      <c r="BP12" s="105"/>
      <c r="BQ12" s="123">
        <f t="shared" si="10"/>
        <v>278</v>
      </c>
      <c r="BR12" s="124">
        <v>47</v>
      </c>
      <c r="BS12" s="124"/>
      <c r="BT12" s="22">
        <v>149</v>
      </c>
      <c r="BU12" s="22">
        <v>101</v>
      </c>
      <c r="BV12" s="125">
        <v>0</v>
      </c>
      <c r="BW12" s="126">
        <f t="shared" si="11"/>
        <v>149</v>
      </c>
      <c r="BX12" s="151">
        <v>85</v>
      </c>
      <c r="BY12" s="152">
        <v>324</v>
      </c>
      <c r="BZ12" s="152">
        <v>141</v>
      </c>
      <c r="CA12" s="152">
        <v>26</v>
      </c>
      <c r="CB12" s="152"/>
      <c r="CC12" s="129"/>
      <c r="CD12" s="152"/>
      <c r="CE12" s="153">
        <f t="shared" si="16"/>
        <v>85</v>
      </c>
      <c r="CF12" s="131">
        <f t="shared" si="12"/>
        <v>234</v>
      </c>
      <c r="CG12" s="139"/>
      <c r="CH12" s="123">
        <f t="shared" si="13"/>
        <v>0</v>
      </c>
      <c r="CI12" s="139"/>
      <c r="CJ12" s="133">
        <f t="shared" si="14"/>
        <v>0</v>
      </c>
    </row>
    <row r="13" spans="1:218" ht="18" customHeight="1">
      <c r="A13" s="22">
        <v>8</v>
      </c>
      <c r="B13" s="22" t="s">
        <v>104</v>
      </c>
      <c r="C13" s="102" t="s">
        <v>112</v>
      </c>
      <c r="D13" s="54"/>
      <c r="E13" s="54"/>
      <c r="F13" s="54"/>
      <c r="G13" s="54"/>
      <c r="H13" s="55"/>
      <c r="I13" s="54"/>
      <c r="J13" s="55"/>
      <c r="K13" s="56"/>
      <c r="L13" s="55"/>
      <c r="M13" s="103"/>
      <c r="N13" s="103"/>
      <c r="O13" s="103"/>
      <c r="P13" s="103"/>
      <c r="Q13" s="103"/>
      <c r="R13" s="103"/>
      <c r="S13" s="103"/>
      <c r="T13" s="103"/>
      <c r="U13" s="104"/>
      <c r="V13" s="54"/>
      <c r="W13" s="54"/>
      <c r="X13" s="105"/>
      <c r="Y13" s="106">
        <f t="shared" si="15"/>
        <v>0</v>
      </c>
      <c r="Z13" s="66">
        <v>52.666666666666664</v>
      </c>
      <c r="AA13" s="66">
        <v>2</v>
      </c>
      <c r="AB13" s="66">
        <v>0</v>
      </c>
      <c r="AC13" s="66">
        <v>0</v>
      </c>
      <c r="AD13" s="107">
        <v>0</v>
      </c>
      <c r="AE13" s="108">
        <f t="shared" si="0"/>
        <v>54.666666666666664</v>
      </c>
      <c r="AF13" s="107">
        <v>1</v>
      </c>
      <c r="AG13" s="107">
        <v>0</v>
      </c>
      <c r="AH13" s="107">
        <v>0</v>
      </c>
      <c r="AI13" s="109">
        <f t="shared" si="1"/>
        <v>1</v>
      </c>
      <c r="AJ13" s="110">
        <f t="shared" si="2"/>
        <v>55.666666666666664</v>
      </c>
      <c r="AK13" s="111"/>
      <c r="AL13" s="111"/>
      <c r="AM13" s="134"/>
      <c r="AN13" s="113">
        <f t="shared" si="3"/>
        <v>0</v>
      </c>
      <c r="AO13" s="134"/>
      <c r="AP13" s="134"/>
      <c r="AQ13" s="109">
        <f t="shared" si="4"/>
        <v>0</v>
      </c>
      <c r="AR13" s="199">
        <f t="shared" si="5"/>
        <v>0</v>
      </c>
      <c r="AS13" s="135">
        <v>10</v>
      </c>
      <c r="AT13" s="135"/>
      <c r="AU13" s="135"/>
      <c r="AV13" s="135"/>
      <c r="AW13" s="116">
        <f t="shared" si="6"/>
        <v>10</v>
      </c>
      <c r="AX13" s="150">
        <v>11</v>
      </c>
      <c r="AY13" s="150">
        <v>4</v>
      </c>
      <c r="AZ13" s="150">
        <v>6</v>
      </c>
      <c r="BA13" s="119">
        <f t="shared" si="7"/>
        <v>4</v>
      </c>
      <c r="BB13" s="138"/>
      <c r="BC13" s="136">
        <v>8</v>
      </c>
      <c r="BD13" s="136">
        <v>4</v>
      </c>
      <c r="BE13" s="120">
        <f t="shared" si="8"/>
        <v>8</v>
      </c>
      <c r="BF13" s="121">
        <f t="shared" si="9"/>
        <v>4</v>
      </c>
      <c r="BG13" s="125">
        <v>0</v>
      </c>
      <c r="BH13" s="152">
        <v>4</v>
      </c>
      <c r="BI13" s="137">
        <v>8</v>
      </c>
      <c r="BJ13" s="137">
        <v>7</v>
      </c>
      <c r="BK13" s="137">
        <v>9</v>
      </c>
      <c r="BL13" s="125">
        <v>8</v>
      </c>
      <c r="BM13" s="137">
        <v>7</v>
      </c>
      <c r="BN13" s="137">
        <v>1</v>
      </c>
      <c r="BO13" s="105"/>
      <c r="BP13" s="105"/>
      <c r="BQ13" s="123">
        <f t="shared" si="10"/>
        <v>40</v>
      </c>
      <c r="BR13" s="124">
        <v>8</v>
      </c>
      <c r="BS13" s="124"/>
      <c r="BT13" s="22">
        <v>20</v>
      </c>
      <c r="BU13" s="22">
        <v>14</v>
      </c>
      <c r="BV13" s="125">
        <v>0</v>
      </c>
      <c r="BW13" s="126">
        <f t="shared" si="11"/>
        <v>20</v>
      </c>
      <c r="BX13" s="151">
        <v>12</v>
      </c>
      <c r="BY13" s="152">
        <v>34</v>
      </c>
      <c r="BZ13" s="152">
        <v>18</v>
      </c>
      <c r="CA13" s="152">
        <v>4</v>
      </c>
      <c r="CB13" s="152"/>
      <c r="CC13" s="129"/>
      <c r="CD13" s="152"/>
      <c r="CE13" s="153">
        <f t="shared" si="16"/>
        <v>12</v>
      </c>
      <c r="CF13" s="131">
        <f t="shared" si="12"/>
        <v>32</v>
      </c>
      <c r="CG13" s="139"/>
      <c r="CH13" s="123">
        <f t="shared" si="13"/>
        <v>0</v>
      </c>
      <c r="CI13" s="139"/>
      <c r="CJ13" s="133">
        <f t="shared" si="14"/>
        <v>0</v>
      </c>
    </row>
    <row r="14" spans="1:218" ht="18" customHeight="1">
      <c r="A14" s="22">
        <v>9</v>
      </c>
      <c r="B14" s="22" t="s">
        <v>104</v>
      </c>
      <c r="C14" s="102" t="s">
        <v>113</v>
      </c>
      <c r="D14" s="54"/>
      <c r="E14" s="54"/>
      <c r="F14" s="54"/>
      <c r="G14" s="54"/>
      <c r="H14" s="55"/>
      <c r="I14" s="54"/>
      <c r="J14" s="55"/>
      <c r="K14" s="56"/>
      <c r="L14" s="55"/>
      <c r="M14" s="103"/>
      <c r="N14" s="103"/>
      <c r="O14" s="103"/>
      <c r="P14" s="103"/>
      <c r="Q14" s="103"/>
      <c r="R14" s="103"/>
      <c r="S14" s="103"/>
      <c r="T14" s="103"/>
      <c r="U14" s="104"/>
      <c r="V14" s="54"/>
      <c r="W14" s="54"/>
      <c r="X14" s="105"/>
      <c r="Y14" s="106">
        <f t="shared" si="15"/>
        <v>0</v>
      </c>
      <c r="Z14" s="66">
        <v>206.66666666666666</v>
      </c>
      <c r="AA14" s="66">
        <v>2.6666666666666665</v>
      </c>
      <c r="AB14" s="66">
        <v>0.33333333333333331</v>
      </c>
      <c r="AC14" s="66">
        <v>0</v>
      </c>
      <c r="AD14" s="107">
        <v>0</v>
      </c>
      <c r="AE14" s="108">
        <f t="shared" si="0"/>
        <v>209.66666666666666</v>
      </c>
      <c r="AF14" s="107">
        <v>4.666666666666667</v>
      </c>
      <c r="AG14" s="107">
        <v>3.6666666666666665</v>
      </c>
      <c r="AH14" s="107">
        <v>1.3333333333333333</v>
      </c>
      <c r="AI14" s="109">
        <f t="shared" si="1"/>
        <v>9.6666666666666679</v>
      </c>
      <c r="AJ14" s="110">
        <f t="shared" si="2"/>
        <v>219.33333333333331</v>
      </c>
      <c r="AK14" s="111"/>
      <c r="AL14" s="111"/>
      <c r="AM14" s="134"/>
      <c r="AN14" s="113">
        <f t="shared" si="3"/>
        <v>0</v>
      </c>
      <c r="AO14" s="134"/>
      <c r="AP14" s="134"/>
      <c r="AQ14" s="109">
        <f t="shared" si="4"/>
        <v>0</v>
      </c>
      <c r="AR14" s="199">
        <f t="shared" si="5"/>
        <v>0</v>
      </c>
      <c r="AS14" s="135">
        <v>38</v>
      </c>
      <c r="AT14" s="135"/>
      <c r="AU14" s="135"/>
      <c r="AV14" s="135"/>
      <c r="AW14" s="116">
        <f t="shared" si="6"/>
        <v>38</v>
      </c>
      <c r="AX14" s="150">
        <v>34</v>
      </c>
      <c r="AY14" s="150">
        <v>12</v>
      </c>
      <c r="AZ14" s="150">
        <v>21</v>
      </c>
      <c r="BA14" s="119">
        <f t="shared" si="7"/>
        <v>12</v>
      </c>
      <c r="BB14" s="138"/>
      <c r="BC14" s="136">
        <v>8</v>
      </c>
      <c r="BD14" s="136">
        <v>4</v>
      </c>
      <c r="BE14" s="120">
        <f t="shared" si="8"/>
        <v>8</v>
      </c>
      <c r="BF14" s="121">
        <f t="shared" si="9"/>
        <v>12</v>
      </c>
      <c r="BG14" s="125">
        <v>0</v>
      </c>
      <c r="BH14" s="152">
        <v>13</v>
      </c>
      <c r="BI14" s="137">
        <v>24</v>
      </c>
      <c r="BJ14" s="137">
        <v>28</v>
      </c>
      <c r="BK14" s="137">
        <v>29</v>
      </c>
      <c r="BL14" s="125">
        <v>24</v>
      </c>
      <c r="BM14" s="137">
        <v>27</v>
      </c>
      <c r="BN14" s="137">
        <v>4</v>
      </c>
      <c r="BO14" s="105"/>
      <c r="BP14" s="105"/>
      <c r="BQ14" s="123">
        <f t="shared" si="10"/>
        <v>136</v>
      </c>
      <c r="BR14" s="124">
        <v>23</v>
      </c>
      <c r="BS14" s="124"/>
      <c r="BT14" s="22">
        <v>73</v>
      </c>
      <c r="BU14" s="22">
        <v>49</v>
      </c>
      <c r="BV14" s="125">
        <v>0</v>
      </c>
      <c r="BW14" s="126">
        <f t="shared" si="11"/>
        <v>73</v>
      </c>
      <c r="BX14" s="151">
        <v>41</v>
      </c>
      <c r="BY14" s="152">
        <v>158</v>
      </c>
      <c r="BZ14" s="152">
        <v>68</v>
      </c>
      <c r="CA14" s="152">
        <v>13</v>
      </c>
      <c r="CB14" s="152"/>
      <c r="CC14" s="129"/>
      <c r="CD14" s="152"/>
      <c r="CE14" s="153">
        <f t="shared" si="16"/>
        <v>41</v>
      </c>
      <c r="CF14" s="131">
        <f t="shared" si="12"/>
        <v>114</v>
      </c>
      <c r="CG14" s="139"/>
      <c r="CH14" s="123">
        <f t="shared" si="13"/>
        <v>0</v>
      </c>
      <c r="CI14" s="139"/>
      <c r="CJ14" s="133">
        <f t="shared" si="14"/>
        <v>0</v>
      </c>
    </row>
    <row r="15" spans="1:218" ht="18" customHeight="1">
      <c r="A15" s="22">
        <v>10</v>
      </c>
      <c r="B15" s="22" t="s">
        <v>104</v>
      </c>
      <c r="C15" s="102" t="s">
        <v>114</v>
      </c>
      <c r="D15" s="54"/>
      <c r="E15" s="54"/>
      <c r="F15" s="54"/>
      <c r="G15" s="54"/>
      <c r="H15" s="55"/>
      <c r="I15" s="54"/>
      <c r="J15" s="55"/>
      <c r="K15" s="56"/>
      <c r="L15" s="55"/>
      <c r="M15" s="103"/>
      <c r="N15" s="103"/>
      <c r="O15" s="103"/>
      <c r="P15" s="103"/>
      <c r="Q15" s="103"/>
      <c r="R15" s="103"/>
      <c r="S15" s="103"/>
      <c r="T15" s="103"/>
      <c r="U15" s="104"/>
      <c r="V15" s="54"/>
      <c r="W15" s="54"/>
      <c r="X15" s="105"/>
      <c r="Y15" s="106">
        <f t="shared" si="15"/>
        <v>0</v>
      </c>
      <c r="Z15" s="66">
        <v>87</v>
      </c>
      <c r="AA15" s="66">
        <v>4.666666666666667</v>
      </c>
      <c r="AB15" s="66">
        <v>0.66666666666666663</v>
      </c>
      <c r="AC15" s="66">
        <v>0</v>
      </c>
      <c r="AD15" s="107">
        <v>0</v>
      </c>
      <c r="AE15" s="108">
        <f t="shared" si="0"/>
        <v>92.333333333333343</v>
      </c>
      <c r="AF15" s="107">
        <v>7</v>
      </c>
      <c r="AG15" s="107">
        <v>0.66666666666666663</v>
      </c>
      <c r="AH15" s="107">
        <v>4</v>
      </c>
      <c r="AI15" s="109">
        <f t="shared" si="1"/>
        <v>11.666666666666668</v>
      </c>
      <c r="AJ15" s="110">
        <f t="shared" si="2"/>
        <v>104.00000000000001</v>
      </c>
      <c r="AK15" s="111"/>
      <c r="AL15" s="111"/>
      <c r="AM15" s="134"/>
      <c r="AN15" s="113">
        <f t="shared" si="3"/>
        <v>0</v>
      </c>
      <c r="AO15" s="134"/>
      <c r="AP15" s="134"/>
      <c r="AQ15" s="109">
        <f t="shared" si="4"/>
        <v>0</v>
      </c>
      <c r="AR15" s="199">
        <f t="shared" si="5"/>
        <v>0</v>
      </c>
      <c r="AS15" s="135">
        <v>25</v>
      </c>
      <c r="AT15" s="135"/>
      <c r="AU15" s="135"/>
      <c r="AV15" s="135"/>
      <c r="AW15" s="116">
        <f t="shared" si="6"/>
        <v>25</v>
      </c>
      <c r="AX15" s="150">
        <v>22</v>
      </c>
      <c r="AY15" s="150">
        <v>8</v>
      </c>
      <c r="AZ15" s="150">
        <v>14</v>
      </c>
      <c r="BA15" s="119">
        <f t="shared" si="7"/>
        <v>8</v>
      </c>
      <c r="BB15" s="138"/>
      <c r="BC15" s="136">
        <v>8</v>
      </c>
      <c r="BD15" s="136">
        <v>4</v>
      </c>
      <c r="BE15" s="120">
        <f t="shared" si="8"/>
        <v>8</v>
      </c>
      <c r="BF15" s="121">
        <f t="shared" si="9"/>
        <v>8</v>
      </c>
      <c r="BG15" s="125">
        <v>0</v>
      </c>
      <c r="BH15" s="152">
        <v>8</v>
      </c>
      <c r="BI15" s="137">
        <v>16</v>
      </c>
      <c r="BJ15" s="137">
        <v>19</v>
      </c>
      <c r="BK15" s="137">
        <v>19</v>
      </c>
      <c r="BL15" s="125">
        <v>16</v>
      </c>
      <c r="BM15" s="137">
        <v>18</v>
      </c>
      <c r="BN15" s="137">
        <v>2</v>
      </c>
      <c r="BO15" s="105"/>
      <c r="BP15" s="105"/>
      <c r="BQ15" s="123">
        <f t="shared" si="10"/>
        <v>90</v>
      </c>
      <c r="BR15" s="124">
        <v>15</v>
      </c>
      <c r="BS15" s="124"/>
      <c r="BT15" s="22">
        <v>49</v>
      </c>
      <c r="BU15" s="22">
        <v>33</v>
      </c>
      <c r="BV15" s="125">
        <v>0</v>
      </c>
      <c r="BW15" s="126">
        <f t="shared" si="11"/>
        <v>49</v>
      </c>
      <c r="BX15" s="151">
        <v>28</v>
      </c>
      <c r="BY15" s="152">
        <v>105</v>
      </c>
      <c r="BZ15" s="152">
        <v>46</v>
      </c>
      <c r="CA15" s="152">
        <v>8</v>
      </c>
      <c r="CB15" s="152"/>
      <c r="CC15" s="129"/>
      <c r="CD15" s="152"/>
      <c r="CE15" s="153">
        <f t="shared" si="16"/>
        <v>28</v>
      </c>
      <c r="CF15" s="131">
        <f t="shared" si="12"/>
        <v>77</v>
      </c>
      <c r="CG15" s="139"/>
      <c r="CH15" s="123">
        <f t="shared" si="13"/>
        <v>0</v>
      </c>
      <c r="CI15" s="139"/>
      <c r="CJ15" s="133">
        <f t="shared" si="14"/>
        <v>0</v>
      </c>
    </row>
    <row r="16" spans="1:218" ht="18" customHeight="1">
      <c r="A16" s="22">
        <v>11</v>
      </c>
      <c r="B16" s="22" t="s">
        <v>104</v>
      </c>
      <c r="C16" s="102" t="s">
        <v>115</v>
      </c>
      <c r="D16" s="54"/>
      <c r="E16" s="54"/>
      <c r="F16" s="54"/>
      <c r="G16" s="54"/>
      <c r="H16" s="55"/>
      <c r="I16" s="54"/>
      <c r="J16" s="55"/>
      <c r="K16" s="56"/>
      <c r="L16" s="55"/>
      <c r="M16" s="103"/>
      <c r="N16" s="103"/>
      <c r="O16" s="103"/>
      <c r="P16" s="103"/>
      <c r="Q16" s="103"/>
      <c r="R16" s="103"/>
      <c r="S16" s="103"/>
      <c r="T16" s="103"/>
      <c r="U16" s="104"/>
      <c r="V16" s="54"/>
      <c r="W16" s="54"/>
      <c r="X16" s="105"/>
      <c r="Y16" s="106">
        <f t="shared" si="15"/>
        <v>0</v>
      </c>
      <c r="Z16" s="66">
        <v>42</v>
      </c>
      <c r="AA16" s="66">
        <v>27</v>
      </c>
      <c r="AB16" s="66">
        <v>0</v>
      </c>
      <c r="AC16" s="66">
        <v>0</v>
      </c>
      <c r="AD16" s="107">
        <v>0</v>
      </c>
      <c r="AE16" s="108">
        <f t="shared" si="0"/>
        <v>69</v>
      </c>
      <c r="AF16" s="107">
        <v>12.666666666666666</v>
      </c>
      <c r="AG16" s="107">
        <v>0</v>
      </c>
      <c r="AH16" s="107">
        <v>9</v>
      </c>
      <c r="AI16" s="109">
        <f t="shared" si="1"/>
        <v>21.666666666666664</v>
      </c>
      <c r="AJ16" s="110">
        <f t="shared" si="2"/>
        <v>90.666666666666657</v>
      </c>
      <c r="AK16" s="111"/>
      <c r="AL16" s="111"/>
      <c r="AM16" s="134"/>
      <c r="AN16" s="113">
        <f t="shared" si="3"/>
        <v>0</v>
      </c>
      <c r="AO16" s="134"/>
      <c r="AP16" s="134"/>
      <c r="AQ16" s="109">
        <f t="shared" si="4"/>
        <v>0</v>
      </c>
      <c r="AR16" s="199">
        <f t="shared" si="5"/>
        <v>0</v>
      </c>
      <c r="AS16" s="135">
        <v>36</v>
      </c>
      <c r="AT16" s="135"/>
      <c r="AU16" s="135"/>
      <c r="AV16" s="135"/>
      <c r="AW16" s="116">
        <f t="shared" si="6"/>
        <v>36</v>
      </c>
      <c r="AX16" s="150">
        <v>32</v>
      </c>
      <c r="AY16" s="150">
        <v>12</v>
      </c>
      <c r="AZ16" s="150">
        <v>20</v>
      </c>
      <c r="BA16" s="119">
        <f t="shared" si="7"/>
        <v>12</v>
      </c>
      <c r="BB16" s="140"/>
      <c r="BC16" s="136">
        <v>8</v>
      </c>
      <c r="BD16" s="136">
        <v>4</v>
      </c>
      <c r="BE16" s="120">
        <f t="shared" si="8"/>
        <v>8</v>
      </c>
      <c r="BF16" s="121">
        <f t="shared" si="9"/>
        <v>12</v>
      </c>
      <c r="BG16" s="125">
        <v>0</v>
      </c>
      <c r="BH16" s="152">
        <v>12</v>
      </c>
      <c r="BI16" s="137">
        <v>23</v>
      </c>
      <c r="BJ16" s="137">
        <v>27</v>
      </c>
      <c r="BK16" s="137">
        <v>28</v>
      </c>
      <c r="BL16" s="125">
        <v>23</v>
      </c>
      <c r="BM16" s="137">
        <v>26</v>
      </c>
      <c r="BN16" s="137">
        <v>3</v>
      </c>
      <c r="BO16" s="105"/>
      <c r="BP16" s="105"/>
      <c r="BQ16" s="123">
        <f t="shared" si="10"/>
        <v>130</v>
      </c>
      <c r="BR16" s="124">
        <v>22</v>
      </c>
      <c r="BS16" s="124"/>
      <c r="BT16" s="22">
        <v>70</v>
      </c>
      <c r="BU16" s="22">
        <v>47</v>
      </c>
      <c r="BV16" s="125">
        <v>0</v>
      </c>
      <c r="BW16" s="126">
        <f t="shared" si="11"/>
        <v>70</v>
      </c>
      <c r="BX16" s="151">
        <v>40</v>
      </c>
      <c r="BY16" s="152">
        <v>153</v>
      </c>
      <c r="BZ16" s="152">
        <v>66</v>
      </c>
      <c r="CA16" s="152">
        <v>12</v>
      </c>
      <c r="CB16" s="152"/>
      <c r="CC16" s="129"/>
      <c r="CD16" s="152"/>
      <c r="CE16" s="153">
        <f t="shared" si="16"/>
        <v>40</v>
      </c>
      <c r="CF16" s="131">
        <f t="shared" si="12"/>
        <v>110</v>
      </c>
      <c r="CG16" s="139"/>
      <c r="CH16" s="123">
        <f t="shared" si="13"/>
        <v>0</v>
      </c>
      <c r="CI16" s="139"/>
      <c r="CJ16" s="133">
        <f t="shared" si="14"/>
        <v>0</v>
      </c>
    </row>
    <row r="17" spans="1:239" ht="18" customHeight="1">
      <c r="A17" s="22">
        <v>12</v>
      </c>
      <c r="B17" s="22" t="s">
        <v>102</v>
      </c>
      <c r="C17" s="102" t="s">
        <v>116</v>
      </c>
      <c r="D17" s="54"/>
      <c r="E17" s="54"/>
      <c r="F17" s="54"/>
      <c r="G17" s="54"/>
      <c r="H17" s="55"/>
      <c r="I17" s="54"/>
      <c r="J17" s="55"/>
      <c r="K17" s="56"/>
      <c r="L17" s="55"/>
      <c r="M17" s="103"/>
      <c r="N17" s="103"/>
      <c r="O17" s="103"/>
      <c r="P17" s="103"/>
      <c r="Q17" s="103"/>
      <c r="R17" s="103"/>
      <c r="S17" s="103"/>
      <c r="T17" s="103"/>
      <c r="U17" s="104"/>
      <c r="V17" s="54"/>
      <c r="W17" s="54"/>
      <c r="X17" s="105"/>
      <c r="Y17" s="106">
        <f t="shared" si="15"/>
        <v>0</v>
      </c>
      <c r="Z17" s="66">
        <v>141.33333333333334</v>
      </c>
      <c r="AA17" s="66">
        <v>47.666666666666664</v>
      </c>
      <c r="AB17" s="66">
        <v>1.3333333333333333</v>
      </c>
      <c r="AC17" s="66">
        <v>0</v>
      </c>
      <c r="AD17" s="107">
        <v>1.3333333333333333</v>
      </c>
      <c r="AE17" s="108">
        <f t="shared" si="0"/>
        <v>191.66666666666669</v>
      </c>
      <c r="AF17" s="107">
        <v>23.333333333333332</v>
      </c>
      <c r="AG17" s="107">
        <v>1.3333333333333333</v>
      </c>
      <c r="AH17" s="107">
        <v>1.3333333333333333</v>
      </c>
      <c r="AI17" s="109">
        <f t="shared" si="1"/>
        <v>25.999999999999996</v>
      </c>
      <c r="AJ17" s="110">
        <f t="shared" si="2"/>
        <v>217.66666666666669</v>
      </c>
      <c r="AK17" s="111"/>
      <c r="AL17" s="111"/>
      <c r="AM17" s="134"/>
      <c r="AN17" s="113">
        <f t="shared" si="3"/>
        <v>0</v>
      </c>
      <c r="AO17" s="134"/>
      <c r="AP17" s="134"/>
      <c r="AQ17" s="109">
        <f t="shared" si="4"/>
        <v>0</v>
      </c>
      <c r="AR17" s="199">
        <f t="shared" si="5"/>
        <v>0</v>
      </c>
      <c r="AS17" s="135">
        <v>57</v>
      </c>
      <c r="AT17" s="135"/>
      <c r="AU17" s="135"/>
      <c r="AV17" s="135"/>
      <c r="AW17" s="116">
        <f t="shared" si="6"/>
        <v>57</v>
      </c>
      <c r="AX17" s="150">
        <v>56</v>
      </c>
      <c r="AY17" s="150">
        <v>21</v>
      </c>
      <c r="AZ17" s="150">
        <v>34</v>
      </c>
      <c r="BA17" s="119">
        <f t="shared" si="7"/>
        <v>21</v>
      </c>
      <c r="BB17" s="138"/>
      <c r="BC17" s="136">
        <v>20</v>
      </c>
      <c r="BD17" s="136">
        <v>10</v>
      </c>
      <c r="BE17" s="120">
        <f t="shared" si="8"/>
        <v>20</v>
      </c>
      <c r="BF17" s="121">
        <f t="shared" si="9"/>
        <v>21</v>
      </c>
      <c r="BG17" s="125">
        <v>0</v>
      </c>
      <c r="BH17" s="152">
        <v>22</v>
      </c>
      <c r="BI17" s="137">
        <v>41</v>
      </c>
      <c r="BJ17" s="137">
        <v>40</v>
      </c>
      <c r="BK17" s="137">
        <v>48</v>
      </c>
      <c r="BL17" s="125">
        <v>41</v>
      </c>
      <c r="BM17" s="137">
        <v>38</v>
      </c>
      <c r="BN17" s="137">
        <v>6</v>
      </c>
      <c r="BO17" s="105"/>
      <c r="BP17" s="105"/>
      <c r="BQ17" s="123">
        <f t="shared" si="10"/>
        <v>214</v>
      </c>
      <c r="BR17" s="124">
        <v>39</v>
      </c>
      <c r="BS17" s="124"/>
      <c r="BT17" s="22">
        <v>110</v>
      </c>
      <c r="BU17" s="22">
        <v>76</v>
      </c>
      <c r="BV17" s="125">
        <v>0</v>
      </c>
      <c r="BW17" s="126">
        <f t="shared" si="11"/>
        <v>110</v>
      </c>
      <c r="BX17" s="151">
        <v>62</v>
      </c>
      <c r="BY17" s="152">
        <v>183</v>
      </c>
      <c r="BZ17" s="152">
        <v>99</v>
      </c>
      <c r="CA17" s="152">
        <v>22</v>
      </c>
      <c r="CB17" s="152"/>
      <c r="CC17" s="129"/>
      <c r="CD17" s="152"/>
      <c r="CE17" s="153">
        <f t="shared" si="16"/>
        <v>62</v>
      </c>
      <c r="CF17" s="131">
        <f t="shared" si="12"/>
        <v>172</v>
      </c>
      <c r="CG17" s="132">
        <v>1.5</v>
      </c>
      <c r="CH17" s="123">
        <f t="shared" si="13"/>
        <v>1.5</v>
      </c>
      <c r="CI17" s="132">
        <v>2.3333333333333335</v>
      </c>
      <c r="CJ17" s="133">
        <f t="shared" si="14"/>
        <v>2.3333333333333335</v>
      </c>
    </row>
    <row r="18" spans="1:239" ht="18" customHeight="1">
      <c r="A18" s="22">
        <v>13</v>
      </c>
      <c r="B18" s="22" t="s">
        <v>104</v>
      </c>
      <c r="C18" s="102" t="s">
        <v>117</v>
      </c>
      <c r="D18" s="54"/>
      <c r="E18" s="54"/>
      <c r="F18" s="54"/>
      <c r="G18" s="54"/>
      <c r="H18" s="55"/>
      <c r="I18" s="54"/>
      <c r="J18" s="55"/>
      <c r="K18" s="56"/>
      <c r="L18" s="55"/>
      <c r="M18" s="103"/>
      <c r="N18" s="103"/>
      <c r="O18" s="103"/>
      <c r="P18" s="103"/>
      <c r="Q18" s="103"/>
      <c r="R18" s="103"/>
      <c r="S18" s="103"/>
      <c r="T18" s="103"/>
      <c r="U18" s="104"/>
      <c r="V18" s="54"/>
      <c r="W18" s="54"/>
      <c r="X18" s="105"/>
      <c r="Y18" s="106">
        <f t="shared" si="15"/>
        <v>0</v>
      </c>
      <c r="Z18" s="66">
        <v>21.333333333333332</v>
      </c>
      <c r="AA18" s="66">
        <v>17</v>
      </c>
      <c r="AB18" s="66">
        <v>0.33333333333333331</v>
      </c>
      <c r="AC18" s="66">
        <v>0</v>
      </c>
      <c r="AD18" s="107">
        <v>0</v>
      </c>
      <c r="AE18" s="108">
        <f t="shared" si="0"/>
        <v>38.666666666666664</v>
      </c>
      <c r="AF18" s="107">
        <v>14.333333333333334</v>
      </c>
      <c r="AG18" s="107">
        <v>4.333333333333333</v>
      </c>
      <c r="AH18" s="107">
        <v>0</v>
      </c>
      <c r="AI18" s="109">
        <f t="shared" si="1"/>
        <v>18.666666666666668</v>
      </c>
      <c r="AJ18" s="110">
        <f t="shared" si="2"/>
        <v>57.333333333333329</v>
      </c>
      <c r="AK18" s="111"/>
      <c r="AL18" s="111"/>
      <c r="AM18" s="134"/>
      <c r="AN18" s="113">
        <f t="shared" si="3"/>
        <v>0</v>
      </c>
      <c r="AO18" s="134"/>
      <c r="AP18" s="134"/>
      <c r="AQ18" s="109">
        <f t="shared" si="4"/>
        <v>0</v>
      </c>
      <c r="AR18" s="199">
        <f t="shared" si="5"/>
        <v>0</v>
      </c>
      <c r="AS18" s="135">
        <v>31</v>
      </c>
      <c r="AT18" s="135"/>
      <c r="AU18" s="135"/>
      <c r="AV18" s="135"/>
      <c r="AW18" s="116">
        <f t="shared" si="6"/>
        <v>31</v>
      </c>
      <c r="AX18" s="150">
        <v>31</v>
      </c>
      <c r="AY18" s="150">
        <v>11</v>
      </c>
      <c r="AZ18" s="150">
        <v>18</v>
      </c>
      <c r="BA18" s="119">
        <f t="shared" si="7"/>
        <v>11</v>
      </c>
      <c r="BB18" s="140"/>
      <c r="BC18" s="136">
        <v>8</v>
      </c>
      <c r="BD18" s="136">
        <v>4</v>
      </c>
      <c r="BE18" s="120">
        <f t="shared" si="8"/>
        <v>8</v>
      </c>
      <c r="BF18" s="121">
        <f t="shared" si="9"/>
        <v>11</v>
      </c>
      <c r="BG18" s="125">
        <v>0</v>
      </c>
      <c r="BH18" s="152">
        <v>12</v>
      </c>
      <c r="BI18" s="137">
        <v>22</v>
      </c>
      <c r="BJ18" s="137">
        <v>22</v>
      </c>
      <c r="BK18" s="137">
        <v>26</v>
      </c>
      <c r="BL18" s="125">
        <v>22</v>
      </c>
      <c r="BM18" s="137">
        <v>21</v>
      </c>
      <c r="BN18" s="137">
        <v>3</v>
      </c>
      <c r="BO18" s="105"/>
      <c r="BP18" s="105"/>
      <c r="BQ18" s="123">
        <f t="shared" si="10"/>
        <v>116</v>
      </c>
      <c r="BR18" s="124">
        <v>21</v>
      </c>
      <c r="BS18" s="124"/>
      <c r="BT18" s="22">
        <v>60</v>
      </c>
      <c r="BU18" s="22">
        <v>41</v>
      </c>
      <c r="BV18" s="125">
        <v>0</v>
      </c>
      <c r="BW18" s="126">
        <f t="shared" si="11"/>
        <v>60</v>
      </c>
      <c r="BX18" s="151">
        <v>34</v>
      </c>
      <c r="BY18" s="152">
        <v>101</v>
      </c>
      <c r="BZ18" s="152">
        <v>55</v>
      </c>
      <c r="CA18" s="152">
        <v>12</v>
      </c>
      <c r="CB18" s="152"/>
      <c r="CC18" s="129"/>
      <c r="CD18" s="152"/>
      <c r="CE18" s="153">
        <f t="shared" si="16"/>
        <v>34</v>
      </c>
      <c r="CF18" s="131">
        <f t="shared" si="12"/>
        <v>94</v>
      </c>
      <c r="CG18" s="139"/>
      <c r="CH18" s="123">
        <f t="shared" si="13"/>
        <v>0</v>
      </c>
      <c r="CI18" s="139"/>
      <c r="CJ18" s="133">
        <f t="shared" si="14"/>
        <v>0</v>
      </c>
    </row>
    <row r="19" spans="1:239" ht="18" customHeight="1">
      <c r="A19" s="22">
        <v>14</v>
      </c>
      <c r="B19" s="22" t="s">
        <v>102</v>
      </c>
      <c r="C19" s="102" t="s">
        <v>118</v>
      </c>
      <c r="D19" s="54"/>
      <c r="E19" s="54"/>
      <c r="F19" s="54"/>
      <c r="G19" s="54"/>
      <c r="H19" s="55"/>
      <c r="I19" s="54"/>
      <c r="J19" s="55"/>
      <c r="K19" s="56"/>
      <c r="L19" s="55"/>
      <c r="M19" s="103"/>
      <c r="N19" s="103"/>
      <c r="O19" s="103"/>
      <c r="P19" s="103"/>
      <c r="Q19" s="103"/>
      <c r="R19" s="103"/>
      <c r="S19" s="103"/>
      <c r="T19" s="103"/>
      <c r="U19" s="104"/>
      <c r="V19" s="54"/>
      <c r="W19" s="54"/>
      <c r="X19" s="105"/>
      <c r="Y19" s="106">
        <f t="shared" si="15"/>
        <v>0</v>
      </c>
      <c r="Z19" s="66">
        <v>88</v>
      </c>
      <c r="AA19" s="66">
        <v>29.666666666666668</v>
      </c>
      <c r="AB19" s="66">
        <v>1.3333333333333333</v>
      </c>
      <c r="AC19" s="66">
        <v>0</v>
      </c>
      <c r="AD19" s="107">
        <v>0</v>
      </c>
      <c r="AE19" s="108">
        <f t="shared" si="0"/>
        <v>119</v>
      </c>
      <c r="AF19" s="107">
        <v>17</v>
      </c>
      <c r="AG19" s="107">
        <v>0.66666666666666663</v>
      </c>
      <c r="AH19" s="107">
        <v>0</v>
      </c>
      <c r="AI19" s="109">
        <f t="shared" si="1"/>
        <v>17.666666666666668</v>
      </c>
      <c r="AJ19" s="110">
        <f t="shared" si="2"/>
        <v>136.66666666666666</v>
      </c>
      <c r="AK19" s="111"/>
      <c r="AL19" s="111"/>
      <c r="AM19" s="134"/>
      <c r="AN19" s="113">
        <f t="shared" si="3"/>
        <v>0</v>
      </c>
      <c r="AO19" s="134"/>
      <c r="AP19" s="134"/>
      <c r="AQ19" s="109">
        <f t="shared" si="4"/>
        <v>0</v>
      </c>
      <c r="AR19" s="199">
        <f t="shared" si="5"/>
        <v>0</v>
      </c>
      <c r="AS19" s="135">
        <v>50</v>
      </c>
      <c r="AT19" s="135"/>
      <c r="AU19" s="135"/>
      <c r="AV19" s="135"/>
      <c r="AW19" s="116">
        <f t="shared" si="6"/>
        <v>50</v>
      </c>
      <c r="AX19" s="150">
        <v>49</v>
      </c>
      <c r="AY19" s="150">
        <v>18</v>
      </c>
      <c r="AZ19" s="150">
        <v>30</v>
      </c>
      <c r="BA19" s="119">
        <f t="shared" si="7"/>
        <v>18</v>
      </c>
      <c r="BB19" s="140"/>
      <c r="BC19" s="136">
        <v>20</v>
      </c>
      <c r="BD19" s="136">
        <v>10</v>
      </c>
      <c r="BE19" s="120">
        <f t="shared" si="8"/>
        <v>20</v>
      </c>
      <c r="BF19" s="121">
        <f t="shared" si="9"/>
        <v>18</v>
      </c>
      <c r="BG19" s="125">
        <v>0</v>
      </c>
      <c r="BH19" s="152">
        <v>19</v>
      </c>
      <c r="BI19" s="137">
        <v>36</v>
      </c>
      <c r="BJ19" s="137">
        <v>35</v>
      </c>
      <c r="BK19" s="137">
        <v>43</v>
      </c>
      <c r="BL19" s="125">
        <v>36</v>
      </c>
      <c r="BM19" s="137">
        <v>34</v>
      </c>
      <c r="BN19" s="137">
        <v>5</v>
      </c>
      <c r="BO19" s="105"/>
      <c r="BP19" s="105"/>
      <c r="BQ19" s="123">
        <f t="shared" si="10"/>
        <v>189</v>
      </c>
      <c r="BR19" s="124">
        <v>34</v>
      </c>
      <c r="BS19" s="124"/>
      <c r="BT19" s="22">
        <v>97</v>
      </c>
      <c r="BU19" s="22">
        <v>67</v>
      </c>
      <c r="BV19" s="125">
        <v>0</v>
      </c>
      <c r="BW19" s="126">
        <f t="shared" si="11"/>
        <v>97</v>
      </c>
      <c r="BX19" s="151">
        <v>55</v>
      </c>
      <c r="BY19" s="152">
        <v>163</v>
      </c>
      <c r="BZ19" s="152">
        <v>88</v>
      </c>
      <c r="CA19" s="152">
        <v>19</v>
      </c>
      <c r="CB19" s="152"/>
      <c r="CC19" s="129"/>
      <c r="CD19" s="152"/>
      <c r="CE19" s="153">
        <f t="shared" si="16"/>
        <v>55</v>
      </c>
      <c r="CF19" s="131">
        <f t="shared" si="12"/>
        <v>152</v>
      </c>
      <c r="CG19" s="132">
        <v>1.5</v>
      </c>
      <c r="CH19" s="123">
        <f t="shared" si="13"/>
        <v>1.5</v>
      </c>
      <c r="CI19" s="132">
        <v>1.3333333333333333</v>
      </c>
      <c r="CJ19" s="133">
        <f t="shared" si="14"/>
        <v>1.3333333333333333</v>
      </c>
    </row>
    <row r="20" spans="1:239" ht="18" customHeight="1">
      <c r="A20" s="22">
        <v>15</v>
      </c>
      <c r="B20" s="22" t="s">
        <v>102</v>
      </c>
      <c r="C20" s="102" t="s">
        <v>119</v>
      </c>
      <c r="D20" s="54"/>
      <c r="E20" s="54"/>
      <c r="F20" s="54"/>
      <c r="G20" s="54"/>
      <c r="H20" s="55"/>
      <c r="I20" s="54"/>
      <c r="J20" s="55"/>
      <c r="K20" s="56"/>
      <c r="L20" s="55"/>
      <c r="M20" s="103"/>
      <c r="N20" s="103"/>
      <c r="O20" s="103"/>
      <c r="P20" s="103"/>
      <c r="Q20" s="103"/>
      <c r="R20" s="103"/>
      <c r="S20" s="103"/>
      <c r="T20" s="103"/>
      <c r="U20" s="104"/>
      <c r="V20" s="22">
        <v>2</v>
      </c>
      <c r="W20" s="22">
        <v>2</v>
      </c>
      <c r="X20" s="105"/>
      <c r="Y20" s="106">
        <f t="shared" si="15"/>
        <v>2</v>
      </c>
      <c r="Z20" s="66">
        <v>208.66666666666666</v>
      </c>
      <c r="AA20" s="66">
        <v>29</v>
      </c>
      <c r="AB20" s="66">
        <v>3.6666666666666665</v>
      </c>
      <c r="AC20" s="66">
        <v>0</v>
      </c>
      <c r="AD20" s="107">
        <v>1.6666666666666667</v>
      </c>
      <c r="AE20" s="108">
        <f t="shared" si="0"/>
        <v>242.99999999999997</v>
      </c>
      <c r="AF20" s="107">
        <v>61</v>
      </c>
      <c r="AG20" s="107">
        <v>2.3333333333333335</v>
      </c>
      <c r="AH20" s="107">
        <v>5.666666666666667</v>
      </c>
      <c r="AI20" s="109">
        <f t="shared" si="1"/>
        <v>69</v>
      </c>
      <c r="AJ20" s="110">
        <f t="shared" si="2"/>
        <v>312</v>
      </c>
      <c r="AK20" s="111"/>
      <c r="AL20" s="111"/>
      <c r="AM20" s="134"/>
      <c r="AN20" s="113">
        <f t="shared" si="3"/>
        <v>0</v>
      </c>
      <c r="AO20" s="134"/>
      <c r="AP20" s="134"/>
      <c r="AQ20" s="109">
        <f t="shared" si="4"/>
        <v>0</v>
      </c>
      <c r="AR20" s="199">
        <f t="shared" si="5"/>
        <v>0</v>
      </c>
      <c r="AS20" s="135">
        <v>86</v>
      </c>
      <c r="AT20" s="135"/>
      <c r="AU20" s="135"/>
      <c r="AV20" s="135"/>
      <c r="AW20" s="116">
        <f t="shared" si="6"/>
        <v>86</v>
      </c>
      <c r="AX20" s="150">
        <v>81</v>
      </c>
      <c r="AY20" s="150">
        <v>29</v>
      </c>
      <c r="AZ20" s="150">
        <v>49</v>
      </c>
      <c r="BA20" s="119">
        <f t="shared" si="7"/>
        <v>29</v>
      </c>
      <c r="BB20" s="138"/>
      <c r="BC20" s="136">
        <v>20</v>
      </c>
      <c r="BD20" s="136">
        <v>10</v>
      </c>
      <c r="BE20" s="120">
        <f t="shared" si="8"/>
        <v>20</v>
      </c>
      <c r="BF20" s="121">
        <f t="shared" si="9"/>
        <v>29</v>
      </c>
      <c r="BG20" s="125">
        <v>0</v>
      </c>
      <c r="BH20" s="152">
        <v>30</v>
      </c>
      <c r="BI20" s="137">
        <v>58</v>
      </c>
      <c r="BJ20" s="137">
        <v>65</v>
      </c>
      <c r="BK20" s="137">
        <v>55</v>
      </c>
      <c r="BL20" s="125">
        <v>58</v>
      </c>
      <c r="BM20" s="137">
        <v>57</v>
      </c>
      <c r="BN20" s="137">
        <v>7</v>
      </c>
      <c r="BO20" s="105"/>
      <c r="BP20" s="105"/>
      <c r="BQ20" s="123">
        <f t="shared" si="10"/>
        <v>300</v>
      </c>
      <c r="BR20" s="124">
        <v>55</v>
      </c>
      <c r="BS20" s="124"/>
      <c r="BT20" s="22">
        <v>166</v>
      </c>
      <c r="BU20" s="22">
        <v>116</v>
      </c>
      <c r="BV20" s="125">
        <v>0</v>
      </c>
      <c r="BW20" s="126">
        <f t="shared" si="11"/>
        <v>166</v>
      </c>
      <c r="BX20" s="151">
        <v>94</v>
      </c>
      <c r="BY20" s="152">
        <v>272</v>
      </c>
      <c r="BZ20" s="152">
        <v>152</v>
      </c>
      <c r="CA20" s="152">
        <v>30</v>
      </c>
      <c r="CB20" s="152"/>
      <c r="CC20" s="129"/>
      <c r="CD20" s="152"/>
      <c r="CE20" s="153">
        <f t="shared" si="16"/>
        <v>94</v>
      </c>
      <c r="CF20" s="131">
        <f t="shared" si="12"/>
        <v>260</v>
      </c>
      <c r="CG20" s="132">
        <v>16.5</v>
      </c>
      <c r="CH20" s="123">
        <f t="shared" si="13"/>
        <v>16.5</v>
      </c>
      <c r="CI20" s="132">
        <v>12</v>
      </c>
      <c r="CJ20" s="133">
        <f t="shared" si="14"/>
        <v>12</v>
      </c>
    </row>
    <row r="21" spans="1:239" ht="18" customHeight="1">
      <c r="A21" s="22">
        <v>16</v>
      </c>
      <c r="B21" s="22" t="s">
        <v>104</v>
      </c>
      <c r="C21" s="102" t="s">
        <v>120</v>
      </c>
      <c r="D21" s="54"/>
      <c r="E21" s="54"/>
      <c r="F21" s="54"/>
      <c r="G21" s="54"/>
      <c r="H21" s="55"/>
      <c r="I21" s="54"/>
      <c r="J21" s="55"/>
      <c r="K21" s="56"/>
      <c r="L21" s="55"/>
      <c r="M21" s="103"/>
      <c r="N21" s="103"/>
      <c r="O21" s="103"/>
      <c r="P21" s="103"/>
      <c r="Q21" s="103"/>
      <c r="R21" s="103"/>
      <c r="S21" s="103"/>
      <c r="T21" s="103"/>
      <c r="U21" s="104"/>
      <c r="V21" s="54"/>
      <c r="W21" s="54"/>
      <c r="X21" s="105"/>
      <c r="Y21" s="106">
        <f t="shared" si="15"/>
        <v>0</v>
      </c>
      <c r="Z21" s="66">
        <v>78.333333333333329</v>
      </c>
      <c r="AA21" s="66">
        <v>4.666666666666667</v>
      </c>
      <c r="AB21" s="66">
        <v>1</v>
      </c>
      <c r="AC21" s="66">
        <v>0</v>
      </c>
      <c r="AD21" s="107">
        <v>0.33333333333333331</v>
      </c>
      <c r="AE21" s="108">
        <f t="shared" si="0"/>
        <v>84.333333333333329</v>
      </c>
      <c r="AF21" s="107">
        <v>9.6666666666666661</v>
      </c>
      <c r="AG21" s="107">
        <v>0</v>
      </c>
      <c r="AH21" s="107">
        <v>1</v>
      </c>
      <c r="AI21" s="109">
        <f t="shared" si="1"/>
        <v>10.666666666666666</v>
      </c>
      <c r="AJ21" s="110">
        <f t="shared" si="2"/>
        <v>95</v>
      </c>
      <c r="AK21" s="111"/>
      <c r="AL21" s="111"/>
      <c r="AM21" s="134"/>
      <c r="AN21" s="113">
        <f t="shared" si="3"/>
        <v>0</v>
      </c>
      <c r="AO21" s="134"/>
      <c r="AP21" s="134"/>
      <c r="AQ21" s="109">
        <f t="shared" si="4"/>
        <v>0</v>
      </c>
      <c r="AR21" s="199">
        <f t="shared" si="5"/>
        <v>0</v>
      </c>
      <c r="AS21" s="135">
        <v>72</v>
      </c>
      <c r="AT21" s="135"/>
      <c r="AU21" s="135"/>
      <c r="AV21" s="135"/>
      <c r="AW21" s="116">
        <f t="shared" si="6"/>
        <v>72</v>
      </c>
      <c r="AX21" s="150">
        <v>65</v>
      </c>
      <c r="AY21" s="150">
        <v>23</v>
      </c>
      <c r="AZ21" s="150">
        <v>40</v>
      </c>
      <c r="BA21" s="119">
        <f t="shared" si="7"/>
        <v>23</v>
      </c>
      <c r="BB21" s="138"/>
      <c r="BC21" s="136">
        <v>8</v>
      </c>
      <c r="BD21" s="136">
        <v>4</v>
      </c>
      <c r="BE21" s="120">
        <f t="shared" si="8"/>
        <v>8</v>
      </c>
      <c r="BF21" s="121">
        <f t="shared" si="9"/>
        <v>23</v>
      </c>
      <c r="BG21" s="125">
        <v>0</v>
      </c>
      <c r="BH21" s="152">
        <v>24</v>
      </c>
      <c r="BI21" s="137">
        <v>46</v>
      </c>
      <c r="BJ21" s="137">
        <v>54</v>
      </c>
      <c r="BK21" s="137">
        <v>56</v>
      </c>
      <c r="BL21" s="125">
        <v>46</v>
      </c>
      <c r="BM21" s="137">
        <v>52</v>
      </c>
      <c r="BN21" s="137">
        <v>7</v>
      </c>
      <c r="BO21" s="105"/>
      <c r="BP21" s="105"/>
      <c r="BQ21" s="123">
        <f t="shared" si="10"/>
        <v>261</v>
      </c>
      <c r="BR21" s="124">
        <v>44</v>
      </c>
      <c r="BS21" s="124"/>
      <c r="BT21" s="22">
        <v>140</v>
      </c>
      <c r="BU21" s="22">
        <v>94</v>
      </c>
      <c r="BV21" s="125">
        <v>0</v>
      </c>
      <c r="BW21" s="126">
        <f t="shared" si="11"/>
        <v>140</v>
      </c>
      <c r="BX21" s="151">
        <v>80</v>
      </c>
      <c r="BY21" s="152">
        <v>266</v>
      </c>
      <c r="BZ21" s="152">
        <v>132</v>
      </c>
      <c r="CA21" s="152">
        <v>24</v>
      </c>
      <c r="CB21" s="152"/>
      <c r="CC21" s="129"/>
      <c r="CD21" s="152"/>
      <c r="CE21" s="153">
        <f t="shared" si="16"/>
        <v>80</v>
      </c>
      <c r="CF21" s="131">
        <f t="shared" si="12"/>
        <v>220</v>
      </c>
      <c r="CG21" s="139"/>
      <c r="CH21" s="123">
        <f t="shared" si="13"/>
        <v>0</v>
      </c>
      <c r="CI21" s="139"/>
      <c r="CJ21" s="133">
        <f t="shared" si="14"/>
        <v>0</v>
      </c>
    </row>
    <row r="22" spans="1:239" ht="18" customHeight="1">
      <c r="A22" s="22">
        <v>17</v>
      </c>
      <c r="B22" s="22" t="s">
        <v>109</v>
      </c>
      <c r="C22" s="102" t="s">
        <v>121</v>
      </c>
      <c r="D22" s="54"/>
      <c r="E22" s="54"/>
      <c r="F22" s="54"/>
      <c r="G22" s="54"/>
      <c r="H22" s="55"/>
      <c r="I22" s="54"/>
      <c r="J22" s="55"/>
      <c r="K22" s="56"/>
      <c r="L22" s="55"/>
      <c r="M22" s="103"/>
      <c r="N22" s="103"/>
      <c r="O22" s="103"/>
      <c r="P22" s="103"/>
      <c r="Q22" s="103"/>
      <c r="R22" s="103"/>
      <c r="S22" s="103"/>
      <c r="T22" s="103"/>
      <c r="U22" s="104"/>
      <c r="V22" s="54"/>
      <c r="W22" s="54"/>
      <c r="X22" s="105"/>
      <c r="Y22" s="106">
        <f t="shared" si="15"/>
        <v>0</v>
      </c>
      <c r="Z22" s="66">
        <v>22.666666666666668</v>
      </c>
      <c r="AA22" s="66">
        <v>7.333333333333333</v>
      </c>
      <c r="AB22" s="66">
        <v>0.33333333333333331</v>
      </c>
      <c r="AC22" s="66">
        <v>0</v>
      </c>
      <c r="AD22" s="107">
        <v>0</v>
      </c>
      <c r="AE22" s="108">
        <f t="shared" si="0"/>
        <v>30.333333333333332</v>
      </c>
      <c r="AF22" s="107">
        <v>3.3333333333333335</v>
      </c>
      <c r="AG22" s="107">
        <v>0</v>
      </c>
      <c r="AH22" s="107">
        <v>0.66666666666666663</v>
      </c>
      <c r="AI22" s="109">
        <f t="shared" si="1"/>
        <v>4</v>
      </c>
      <c r="AJ22" s="110">
        <f t="shared" si="2"/>
        <v>34.333333333333329</v>
      </c>
      <c r="AK22" s="111"/>
      <c r="AL22" s="111"/>
      <c r="AM22" s="134"/>
      <c r="AN22" s="113">
        <f t="shared" si="3"/>
        <v>0</v>
      </c>
      <c r="AO22" s="134"/>
      <c r="AP22" s="134"/>
      <c r="AQ22" s="109">
        <f t="shared" si="4"/>
        <v>0</v>
      </c>
      <c r="AR22" s="199">
        <f t="shared" si="5"/>
        <v>0</v>
      </c>
      <c r="AS22" s="135">
        <v>25</v>
      </c>
      <c r="AT22" s="135"/>
      <c r="AU22" s="135"/>
      <c r="AV22" s="135"/>
      <c r="AW22" s="116">
        <f t="shared" si="6"/>
        <v>25</v>
      </c>
      <c r="AX22" s="150">
        <v>23</v>
      </c>
      <c r="AY22" s="150">
        <v>8</v>
      </c>
      <c r="AZ22" s="150">
        <v>14</v>
      </c>
      <c r="BA22" s="119">
        <f t="shared" si="7"/>
        <v>8</v>
      </c>
      <c r="BB22" s="138"/>
      <c r="BC22" s="136">
        <v>8</v>
      </c>
      <c r="BD22" s="136">
        <v>4</v>
      </c>
      <c r="BE22" s="120">
        <f t="shared" si="8"/>
        <v>8</v>
      </c>
      <c r="BF22" s="121">
        <f t="shared" si="9"/>
        <v>8</v>
      </c>
      <c r="BG22" s="125">
        <v>0</v>
      </c>
      <c r="BH22" s="152">
        <v>8</v>
      </c>
      <c r="BI22" s="137">
        <v>16</v>
      </c>
      <c r="BJ22" s="137">
        <v>19</v>
      </c>
      <c r="BK22" s="137">
        <v>20</v>
      </c>
      <c r="BL22" s="125">
        <v>16</v>
      </c>
      <c r="BM22" s="137">
        <v>18</v>
      </c>
      <c r="BN22" s="137">
        <v>2</v>
      </c>
      <c r="BO22" s="105"/>
      <c r="BP22" s="105"/>
      <c r="BQ22" s="123">
        <f t="shared" si="10"/>
        <v>91</v>
      </c>
      <c r="BR22" s="124">
        <v>15</v>
      </c>
      <c r="BS22" s="124"/>
      <c r="BT22" s="22">
        <v>49</v>
      </c>
      <c r="BU22" s="22">
        <v>33</v>
      </c>
      <c r="BV22" s="125">
        <v>0</v>
      </c>
      <c r="BW22" s="126">
        <f t="shared" si="11"/>
        <v>49</v>
      </c>
      <c r="BX22" s="151">
        <v>28</v>
      </c>
      <c r="BY22" s="152">
        <v>93</v>
      </c>
      <c r="BZ22" s="152">
        <v>46</v>
      </c>
      <c r="CA22" s="152">
        <v>8</v>
      </c>
      <c r="CB22" s="152"/>
      <c r="CC22" s="129"/>
      <c r="CD22" s="152"/>
      <c r="CE22" s="153">
        <f t="shared" si="16"/>
        <v>28</v>
      </c>
      <c r="CF22" s="131">
        <f t="shared" si="12"/>
        <v>77</v>
      </c>
      <c r="CG22" s="139"/>
      <c r="CH22" s="123">
        <f t="shared" si="13"/>
        <v>0</v>
      </c>
      <c r="CI22" s="139"/>
      <c r="CJ22" s="133">
        <f t="shared" si="14"/>
        <v>0</v>
      </c>
    </row>
    <row r="23" spans="1:239" ht="18" customHeight="1">
      <c r="A23" s="22">
        <v>18</v>
      </c>
      <c r="B23" s="22" t="s">
        <v>102</v>
      </c>
      <c r="C23" s="102" t="s">
        <v>122</v>
      </c>
      <c r="D23" s="54"/>
      <c r="E23" s="54"/>
      <c r="F23" s="54"/>
      <c r="G23" s="54"/>
      <c r="H23" s="55"/>
      <c r="I23" s="54"/>
      <c r="J23" s="55"/>
      <c r="K23" s="56"/>
      <c r="L23" s="55"/>
      <c r="M23" s="103"/>
      <c r="N23" s="103"/>
      <c r="O23" s="103"/>
      <c r="P23" s="103"/>
      <c r="Q23" s="103"/>
      <c r="R23" s="103"/>
      <c r="S23" s="103"/>
      <c r="T23" s="103"/>
      <c r="U23" s="104"/>
      <c r="V23" s="54"/>
      <c r="W23" s="54"/>
      <c r="X23" s="105"/>
      <c r="Y23" s="106">
        <f t="shared" si="15"/>
        <v>0</v>
      </c>
      <c r="Z23" s="66">
        <v>169</v>
      </c>
      <c r="AA23" s="66">
        <v>8</v>
      </c>
      <c r="AB23" s="66">
        <v>1.6666666666666667</v>
      </c>
      <c r="AC23" s="66">
        <v>0</v>
      </c>
      <c r="AD23" s="107">
        <v>0</v>
      </c>
      <c r="AE23" s="108">
        <f t="shared" si="0"/>
        <v>178.66666666666666</v>
      </c>
      <c r="AF23" s="107">
        <v>20</v>
      </c>
      <c r="AG23" s="107">
        <v>14.666666666666666</v>
      </c>
      <c r="AH23" s="107">
        <v>1</v>
      </c>
      <c r="AI23" s="109">
        <f t="shared" si="1"/>
        <v>35.666666666666664</v>
      </c>
      <c r="AJ23" s="110">
        <f t="shared" si="2"/>
        <v>214.33333333333331</v>
      </c>
      <c r="AK23" s="111"/>
      <c r="AL23" s="111"/>
      <c r="AM23" s="134"/>
      <c r="AN23" s="113">
        <f t="shared" si="3"/>
        <v>0</v>
      </c>
      <c r="AO23" s="134"/>
      <c r="AP23" s="134"/>
      <c r="AQ23" s="109">
        <f t="shared" si="4"/>
        <v>0</v>
      </c>
      <c r="AR23" s="199">
        <f t="shared" si="5"/>
        <v>0</v>
      </c>
      <c r="AS23" s="135">
        <v>67</v>
      </c>
      <c r="AT23" s="135"/>
      <c r="AU23" s="135"/>
      <c r="AV23" s="135"/>
      <c r="AW23" s="116">
        <f t="shared" si="6"/>
        <v>67</v>
      </c>
      <c r="AX23" s="150">
        <v>60</v>
      </c>
      <c r="AY23" s="150">
        <v>22</v>
      </c>
      <c r="AZ23" s="150">
        <v>37</v>
      </c>
      <c r="BA23" s="119">
        <f t="shared" si="7"/>
        <v>22</v>
      </c>
      <c r="BB23" s="140"/>
      <c r="BC23" s="136">
        <v>8</v>
      </c>
      <c r="BD23" s="136">
        <v>4</v>
      </c>
      <c r="BE23" s="120">
        <f t="shared" si="8"/>
        <v>8</v>
      </c>
      <c r="BF23" s="121">
        <f t="shared" si="9"/>
        <v>22</v>
      </c>
      <c r="BG23" s="125">
        <v>0</v>
      </c>
      <c r="BH23" s="152">
        <v>23</v>
      </c>
      <c r="BI23" s="137">
        <v>43</v>
      </c>
      <c r="BJ23" s="137">
        <v>50</v>
      </c>
      <c r="BK23" s="137">
        <v>51</v>
      </c>
      <c r="BL23" s="125">
        <v>43</v>
      </c>
      <c r="BM23" s="137">
        <v>47</v>
      </c>
      <c r="BN23" s="137">
        <v>6</v>
      </c>
      <c r="BO23" s="105"/>
      <c r="BP23" s="105"/>
      <c r="BQ23" s="123">
        <f t="shared" si="10"/>
        <v>240</v>
      </c>
      <c r="BR23" s="124">
        <v>41</v>
      </c>
      <c r="BS23" s="124"/>
      <c r="BT23" s="22">
        <v>129</v>
      </c>
      <c r="BU23" s="22">
        <v>88</v>
      </c>
      <c r="BV23" s="125">
        <v>0</v>
      </c>
      <c r="BW23" s="126">
        <f t="shared" si="11"/>
        <v>129</v>
      </c>
      <c r="BX23" s="151">
        <v>73</v>
      </c>
      <c r="BY23" s="152">
        <v>244</v>
      </c>
      <c r="BZ23" s="152">
        <v>121</v>
      </c>
      <c r="CA23" s="152">
        <v>23</v>
      </c>
      <c r="CB23" s="152"/>
      <c r="CC23" s="129"/>
      <c r="CD23" s="152"/>
      <c r="CE23" s="153">
        <f t="shared" si="16"/>
        <v>73</v>
      </c>
      <c r="CF23" s="131">
        <f t="shared" si="12"/>
        <v>202</v>
      </c>
      <c r="CG23" s="132">
        <v>4.5</v>
      </c>
      <c r="CH23" s="123">
        <f t="shared" si="13"/>
        <v>4.5</v>
      </c>
      <c r="CI23" s="132">
        <v>3</v>
      </c>
      <c r="CJ23" s="133">
        <f t="shared" si="14"/>
        <v>3</v>
      </c>
    </row>
    <row r="24" spans="1:239" ht="18" customHeight="1">
      <c r="A24" s="22">
        <v>19</v>
      </c>
      <c r="B24" s="22" t="s">
        <v>102</v>
      </c>
      <c r="C24" s="102" t="s">
        <v>123</v>
      </c>
      <c r="D24" s="54"/>
      <c r="E24" s="54"/>
      <c r="F24" s="54"/>
      <c r="G24" s="54"/>
      <c r="H24" s="55"/>
      <c r="I24" s="54"/>
      <c r="J24" s="55"/>
      <c r="K24" s="56"/>
      <c r="L24" s="55"/>
      <c r="M24" s="103"/>
      <c r="N24" s="103"/>
      <c r="O24" s="103"/>
      <c r="P24" s="103"/>
      <c r="Q24" s="103"/>
      <c r="R24" s="103"/>
      <c r="S24" s="103"/>
      <c r="T24" s="103"/>
      <c r="U24" s="104"/>
      <c r="V24" s="22">
        <v>2</v>
      </c>
      <c r="W24" s="22">
        <v>2</v>
      </c>
      <c r="X24" s="105"/>
      <c r="Y24" s="106">
        <f t="shared" si="15"/>
        <v>2</v>
      </c>
      <c r="Z24" s="66">
        <v>122.33333333333333</v>
      </c>
      <c r="AA24" s="66">
        <v>29.666666666666668</v>
      </c>
      <c r="AB24" s="66">
        <v>2</v>
      </c>
      <c r="AC24" s="66">
        <v>0.66666666666666663</v>
      </c>
      <c r="AD24" s="107">
        <v>1</v>
      </c>
      <c r="AE24" s="108">
        <f t="shared" si="0"/>
        <v>155.66666666666666</v>
      </c>
      <c r="AF24" s="107">
        <v>9.3333333333333339</v>
      </c>
      <c r="AG24" s="107">
        <v>4</v>
      </c>
      <c r="AH24" s="107">
        <v>8.6666666666666661</v>
      </c>
      <c r="AI24" s="109">
        <f t="shared" si="1"/>
        <v>22</v>
      </c>
      <c r="AJ24" s="110">
        <f t="shared" si="2"/>
        <v>177.66666666666666</v>
      </c>
      <c r="AK24" s="111"/>
      <c r="AL24" s="111"/>
      <c r="AM24" s="134"/>
      <c r="AN24" s="113">
        <f t="shared" si="3"/>
        <v>0</v>
      </c>
      <c r="AO24" s="134"/>
      <c r="AP24" s="134"/>
      <c r="AQ24" s="109">
        <f t="shared" si="4"/>
        <v>0</v>
      </c>
      <c r="AR24" s="199">
        <f t="shared" si="5"/>
        <v>0</v>
      </c>
      <c r="AS24" s="135">
        <v>60</v>
      </c>
      <c r="AT24" s="135"/>
      <c r="AU24" s="135"/>
      <c r="AV24" s="135"/>
      <c r="AW24" s="116">
        <f t="shared" si="6"/>
        <v>60</v>
      </c>
      <c r="AX24" s="150">
        <v>55</v>
      </c>
      <c r="AY24" s="150">
        <v>21</v>
      </c>
      <c r="AZ24" s="150">
        <v>34</v>
      </c>
      <c r="BA24" s="119">
        <f t="shared" si="7"/>
        <v>21</v>
      </c>
      <c r="BB24" s="136">
        <v>1</v>
      </c>
      <c r="BC24" s="136">
        <v>20</v>
      </c>
      <c r="BD24" s="136">
        <v>10</v>
      </c>
      <c r="BE24" s="120">
        <f t="shared" si="8"/>
        <v>20</v>
      </c>
      <c r="BF24" s="121">
        <f t="shared" si="9"/>
        <v>21</v>
      </c>
      <c r="BG24" s="125">
        <v>0</v>
      </c>
      <c r="BH24" s="152">
        <v>22</v>
      </c>
      <c r="BI24" s="137">
        <v>41</v>
      </c>
      <c r="BJ24" s="137">
        <v>49</v>
      </c>
      <c r="BK24" s="137">
        <v>35</v>
      </c>
      <c r="BL24" s="125">
        <v>41</v>
      </c>
      <c r="BM24" s="137">
        <v>36</v>
      </c>
      <c r="BN24" s="137">
        <v>3</v>
      </c>
      <c r="BO24" s="105"/>
      <c r="BP24" s="105"/>
      <c r="BQ24" s="123">
        <f t="shared" si="10"/>
        <v>205</v>
      </c>
      <c r="BR24" s="124">
        <v>39</v>
      </c>
      <c r="BS24" s="124"/>
      <c r="BT24" s="22">
        <v>116</v>
      </c>
      <c r="BU24" s="22">
        <v>85</v>
      </c>
      <c r="BV24" s="125">
        <v>0</v>
      </c>
      <c r="BW24" s="126">
        <f t="shared" si="11"/>
        <v>116</v>
      </c>
      <c r="BX24" s="151">
        <v>66</v>
      </c>
      <c r="BY24" s="152">
        <v>143</v>
      </c>
      <c r="BZ24" s="152">
        <v>105</v>
      </c>
      <c r="CA24" s="152">
        <v>22</v>
      </c>
      <c r="CB24" s="152"/>
      <c r="CC24" s="129"/>
      <c r="CD24" s="152"/>
      <c r="CE24" s="153">
        <f t="shared" si="16"/>
        <v>66</v>
      </c>
      <c r="CF24" s="131">
        <f t="shared" si="12"/>
        <v>182</v>
      </c>
      <c r="CG24" s="132">
        <v>3.5</v>
      </c>
      <c r="CH24" s="123">
        <f t="shared" si="13"/>
        <v>3.5</v>
      </c>
      <c r="CI24" s="132">
        <v>2.3333333333333335</v>
      </c>
      <c r="CJ24" s="133">
        <f t="shared" si="14"/>
        <v>2.3333333333333335</v>
      </c>
    </row>
    <row r="25" spans="1:239" ht="18" customHeight="1">
      <c r="A25" s="22">
        <v>20</v>
      </c>
      <c r="B25" s="22" t="s">
        <v>124</v>
      </c>
      <c r="C25" s="102" t="s">
        <v>125</v>
      </c>
      <c r="D25" s="54"/>
      <c r="E25" s="54"/>
      <c r="F25" s="54"/>
      <c r="G25" s="54"/>
      <c r="H25" s="55"/>
      <c r="I25" s="54"/>
      <c r="J25" s="55"/>
      <c r="K25" s="56"/>
      <c r="L25" s="55"/>
      <c r="M25" s="103"/>
      <c r="N25" s="103"/>
      <c r="O25" s="103"/>
      <c r="P25" s="103"/>
      <c r="Q25" s="103"/>
      <c r="R25" s="103"/>
      <c r="S25" s="103"/>
      <c r="T25" s="103"/>
      <c r="U25" s="104"/>
      <c r="V25" s="22">
        <v>2</v>
      </c>
      <c r="W25" s="22">
        <v>2</v>
      </c>
      <c r="X25" s="105"/>
      <c r="Y25" s="106">
        <f t="shared" si="15"/>
        <v>2</v>
      </c>
      <c r="Z25" s="107">
        <v>207</v>
      </c>
      <c r="AA25" s="66">
        <v>88</v>
      </c>
      <c r="AB25" s="66">
        <v>3.3333333333333335</v>
      </c>
      <c r="AC25" s="66">
        <v>0</v>
      </c>
      <c r="AD25" s="107">
        <v>1.6666666666666667</v>
      </c>
      <c r="AE25" s="108">
        <f t="shared" si="0"/>
        <v>300</v>
      </c>
      <c r="AF25" s="107">
        <v>29</v>
      </c>
      <c r="AG25" s="107">
        <v>15.666666666666666</v>
      </c>
      <c r="AH25" s="107">
        <v>8.3333333333333339</v>
      </c>
      <c r="AI25" s="109">
        <f t="shared" si="1"/>
        <v>53</v>
      </c>
      <c r="AJ25" s="110">
        <f t="shared" si="2"/>
        <v>353</v>
      </c>
      <c r="AK25" s="107">
        <v>2</v>
      </c>
      <c r="AL25" s="107">
        <v>0</v>
      </c>
      <c r="AM25" s="125">
        <v>0</v>
      </c>
      <c r="AN25" s="113">
        <f t="shared" si="3"/>
        <v>2</v>
      </c>
      <c r="AO25" s="134"/>
      <c r="AP25" s="134"/>
      <c r="AQ25" s="109">
        <f t="shared" si="4"/>
        <v>0</v>
      </c>
      <c r="AR25" s="199">
        <f t="shared" si="5"/>
        <v>2</v>
      </c>
      <c r="AS25" s="135">
        <v>377</v>
      </c>
      <c r="AT25" s="135"/>
      <c r="AU25" s="135"/>
      <c r="AV25" s="135"/>
      <c r="AW25" s="116">
        <f t="shared" si="6"/>
        <v>377</v>
      </c>
      <c r="AX25" s="150">
        <v>363</v>
      </c>
      <c r="AY25" s="150">
        <v>131</v>
      </c>
      <c r="AZ25" s="150">
        <v>222</v>
      </c>
      <c r="BA25" s="119">
        <f t="shared" si="7"/>
        <v>131</v>
      </c>
      <c r="BB25" s="136">
        <v>1</v>
      </c>
      <c r="BC25" s="136">
        <v>40</v>
      </c>
      <c r="BD25" s="136">
        <v>20</v>
      </c>
      <c r="BE25" s="120">
        <f t="shared" si="8"/>
        <v>40</v>
      </c>
      <c r="BF25" s="121">
        <f t="shared" si="9"/>
        <v>131</v>
      </c>
      <c r="BG25" s="125">
        <v>27</v>
      </c>
      <c r="BH25" s="152">
        <v>138</v>
      </c>
      <c r="BI25" s="137">
        <v>262</v>
      </c>
      <c r="BJ25" s="137">
        <v>263</v>
      </c>
      <c r="BK25" s="137">
        <v>308</v>
      </c>
      <c r="BL25" s="125">
        <v>262</v>
      </c>
      <c r="BM25" s="137">
        <v>269</v>
      </c>
      <c r="BN25" s="137">
        <v>35</v>
      </c>
      <c r="BO25" s="66">
        <v>1</v>
      </c>
      <c r="BP25" s="105"/>
      <c r="BQ25" s="123">
        <f t="shared" si="10"/>
        <v>1399</v>
      </c>
      <c r="BR25" s="124">
        <v>249</v>
      </c>
      <c r="BS25" s="124"/>
      <c r="BT25" s="22">
        <v>730</v>
      </c>
      <c r="BU25" s="22">
        <v>495</v>
      </c>
      <c r="BV25" s="125">
        <v>27</v>
      </c>
      <c r="BW25" s="126">
        <f t="shared" si="11"/>
        <v>730</v>
      </c>
      <c r="BX25" s="151">
        <v>417</v>
      </c>
      <c r="BY25" s="152">
        <v>1297</v>
      </c>
      <c r="BZ25" s="152">
        <v>666</v>
      </c>
      <c r="CA25" s="152">
        <v>138</v>
      </c>
      <c r="CB25" s="152"/>
      <c r="CC25" s="129"/>
      <c r="CD25" s="152"/>
      <c r="CE25" s="153">
        <f t="shared" si="16"/>
        <v>417</v>
      </c>
      <c r="CF25" s="131">
        <f t="shared" si="12"/>
        <v>1147</v>
      </c>
      <c r="CG25" s="132">
        <v>5</v>
      </c>
      <c r="CH25" s="123">
        <f t="shared" si="13"/>
        <v>5</v>
      </c>
      <c r="CI25" s="132">
        <v>5.666666666666667</v>
      </c>
      <c r="CJ25" s="133">
        <f t="shared" si="14"/>
        <v>5.666666666666667</v>
      </c>
    </row>
    <row r="26" spans="1:239" s="69" customFormat="1" ht="18" customHeight="1">
      <c r="A26" s="22">
        <v>21</v>
      </c>
      <c r="B26" s="22" t="s">
        <v>104</v>
      </c>
      <c r="C26" s="102" t="s">
        <v>126</v>
      </c>
      <c r="D26" s="54"/>
      <c r="E26" s="54"/>
      <c r="F26" s="54"/>
      <c r="G26" s="54"/>
      <c r="H26" s="54"/>
      <c r="I26" s="54"/>
      <c r="J26" s="55"/>
      <c r="K26" s="56"/>
      <c r="L26" s="55"/>
      <c r="M26" s="103"/>
      <c r="N26" s="103"/>
      <c r="O26" s="141"/>
      <c r="P26" s="141"/>
      <c r="Q26" s="141"/>
      <c r="R26" s="141"/>
      <c r="S26" s="141"/>
      <c r="T26" s="103"/>
      <c r="U26" s="104"/>
      <c r="V26" s="54"/>
      <c r="W26" s="54"/>
      <c r="X26" s="138"/>
      <c r="Y26" s="106">
        <f t="shared" si="15"/>
        <v>0</v>
      </c>
      <c r="Z26" s="66">
        <v>33.333333333333336</v>
      </c>
      <c r="AA26" s="66">
        <v>21</v>
      </c>
      <c r="AB26" s="66">
        <v>0</v>
      </c>
      <c r="AC26" s="66">
        <v>0</v>
      </c>
      <c r="AD26" s="107">
        <v>0</v>
      </c>
      <c r="AE26" s="108">
        <f t="shared" si="0"/>
        <v>54.333333333333336</v>
      </c>
      <c r="AF26" s="107">
        <v>8.6666666666666661</v>
      </c>
      <c r="AG26" s="107">
        <v>1</v>
      </c>
      <c r="AH26" s="107">
        <v>3</v>
      </c>
      <c r="AI26" s="109">
        <f t="shared" si="1"/>
        <v>12.666666666666666</v>
      </c>
      <c r="AJ26" s="110">
        <f t="shared" si="2"/>
        <v>67</v>
      </c>
      <c r="AK26" s="111"/>
      <c r="AL26" s="111"/>
      <c r="AM26" s="134"/>
      <c r="AN26" s="113">
        <f t="shared" si="3"/>
        <v>0</v>
      </c>
      <c r="AO26" s="134"/>
      <c r="AP26" s="134"/>
      <c r="AQ26" s="109">
        <f t="shared" si="4"/>
        <v>0</v>
      </c>
      <c r="AR26" s="199">
        <f t="shared" si="5"/>
        <v>0</v>
      </c>
      <c r="AS26" s="66">
        <v>50</v>
      </c>
      <c r="AT26" s="66"/>
      <c r="AU26" s="66"/>
      <c r="AV26" s="66"/>
      <c r="AW26" s="116">
        <f t="shared" si="6"/>
        <v>50</v>
      </c>
      <c r="AX26" s="150">
        <v>48</v>
      </c>
      <c r="AY26" s="150">
        <v>18</v>
      </c>
      <c r="AZ26" s="150">
        <v>30</v>
      </c>
      <c r="BA26" s="119">
        <f t="shared" si="7"/>
        <v>18</v>
      </c>
      <c r="BB26" s="138"/>
      <c r="BC26" s="136">
        <v>8</v>
      </c>
      <c r="BD26" s="136">
        <v>4</v>
      </c>
      <c r="BE26" s="120">
        <f t="shared" si="8"/>
        <v>8</v>
      </c>
      <c r="BF26" s="121">
        <f t="shared" si="9"/>
        <v>18</v>
      </c>
      <c r="BG26" s="125">
        <v>0</v>
      </c>
      <c r="BH26" s="152">
        <v>18</v>
      </c>
      <c r="BI26" s="137">
        <v>35</v>
      </c>
      <c r="BJ26" s="137">
        <v>35</v>
      </c>
      <c r="BK26" s="137">
        <v>41</v>
      </c>
      <c r="BL26" s="125">
        <v>35</v>
      </c>
      <c r="BM26" s="137">
        <v>35</v>
      </c>
      <c r="BN26" s="137">
        <v>5</v>
      </c>
      <c r="BO26" s="138"/>
      <c r="BP26" s="138"/>
      <c r="BQ26" s="123">
        <f t="shared" si="10"/>
        <v>186</v>
      </c>
      <c r="BR26" s="124">
        <v>33</v>
      </c>
      <c r="BS26" s="124"/>
      <c r="BT26" s="22">
        <v>97</v>
      </c>
      <c r="BU26" s="22">
        <v>66</v>
      </c>
      <c r="BV26" s="125">
        <v>0</v>
      </c>
      <c r="BW26" s="126">
        <f t="shared" si="11"/>
        <v>97</v>
      </c>
      <c r="BX26" s="151">
        <v>55</v>
      </c>
      <c r="BY26" s="152">
        <v>170</v>
      </c>
      <c r="BZ26" s="152">
        <v>88</v>
      </c>
      <c r="CA26" s="152">
        <v>18</v>
      </c>
      <c r="CB26" s="152"/>
      <c r="CC26" s="129"/>
      <c r="CD26" s="152"/>
      <c r="CE26" s="153">
        <f t="shared" si="16"/>
        <v>55</v>
      </c>
      <c r="CF26" s="131">
        <f t="shared" si="12"/>
        <v>152</v>
      </c>
      <c r="CG26" s="139"/>
      <c r="CH26" s="123">
        <f t="shared" si="13"/>
        <v>0</v>
      </c>
      <c r="CI26" s="139"/>
      <c r="CJ26" s="133">
        <f t="shared" si="14"/>
        <v>0</v>
      </c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89"/>
      <c r="GA26" s="90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89"/>
    </row>
    <row r="27" spans="1:239" ht="18" customHeight="1">
      <c r="A27" s="22">
        <v>22</v>
      </c>
      <c r="B27" s="22" t="s">
        <v>104</v>
      </c>
      <c r="C27" s="102" t="s">
        <v>127</v>
      </c>
      <c r="D27" s="57"/>
      <c r="E27" s="57"/>
      <c r="F27" s="57"/>
      <c r="G27" s="57"/>
      <c r="H27" s="57"/>
      <c r="I27" s="57"/>
      <c r="J27" s="57"/>
      <c r="K27" s="56"/>
      <c r="L27" s="57"/>
      <c r="M27" s="57"/>
      <c r="N27" s="103"/>
      <c r="O27" s="57"/>
      <c r="P27" s="57"/>
      <c r="Q27" s="57"/>
      <c r="R27" s="57"/>
      <c r="S27" s="57"/>
      <c r="T27" s="103"/>
      <c r="U27" s="104"/>
      <c r="V27" s="56"/>
      <c r="W27" s="56"/>
      <c r="X27" s="35"/>
      <c r="Y27" s="106">
        <f t="shared" si="15"/>
        <v>0</v>
      </c>
      <c r="Z27" s="66">
        <v>94.666666666666671</v>
      </c>
      <c r="AA27" s="66">
        <v>42</v>
      </c>
      <c r="AB27" s="66">
        <v>0.66666666666666663</v>
      </c>
      <c r="AC27" s="66">
        <v>0</v>
      </c>
      <c r="AD27" s="107">
        <v>0</v>
      </c>
      <c r="AE27" s="108">
        <f t="shared" si="0"/>
        <v>137.33333333333334</v>
      </c>
      <c r="AF27" s="107">
        <v>9</v>
      </c>
      <c r="AG27" s="107">
        <v>7</v>
      </c>
      <c r="AH27" s="107">
        <v>0.66666666666666663</v>
      </c>
      <c r="AI27" s="109">
        <f t="shared" si="1"/>
        <v>16.666666666666668</v>
      </c>
      <c r="AJ27" s="110">
        <f t="shared" si="2"/>
        <v>154</v>
      </c>
      <c r="AK27" s="111"/>
      <c r="AL27" s="111"/>
      <c r="AM27" s="134"/>
      <c r="AN27" s="113">
        <f t="shared" si="3"/>
        <v>0</v>
      </c>
      <c r="AO27" s="134"/>
      <c r="AP27" s="134"/>
      <c r="AQ27" s="109">
        <f t="shared" si="4"/>
        <v>0</v>
      </c>
      <c r="AR27" s="199">
        <f t="shared" si="5"/>
        <v>0</v>
      </c>
      <c r="AS27" s="146">
        <v>50</v>
      </c>
      <c r="AT27" s="146"/>
      <c r="AU27" s="146"/>
      <c r="AV27" s="146"/>
      <c r="AW27" s="116">
        <f t="shared" si="6"/>
        <v>50</v>
      </c>
      <c r="AX27" s="150">
        <v>48</v>
      </c>
      <c r="AY27" s="150">
        <v>18</v>
      </c>
      <c r="AZ27" s="150">
        <v>30</v>
      </c>
      <c r="BA27" s="119">
        <f t="shared" si="7"/>
        <v>18</v>
      </c>
      <c r="BB27" s="138"/>
      <c r="BC27" s="136">
        <v>8</v>
      </c>
      <c r="BD27" s="136">
        <v>4</v>
      </c>
      <c r="BE27" s="120">
        <f t="shared" si="8"/>
        <v>8</v>
      </c>
      <c r="BF27" s="121">
        <f t="shared" si="9"/>
        <v>18</v>
      </c>
      <c r="BG27" s="125">
        <v>0</v>
      </c>
      <c r="BH27" s="154">
        <v>18</v>
      </c>
      <c r="BI27" s="137">
        <v>35</v>
      </c>
      <c r="BJ27" s="137">
        <v>35</v>
      </c>
      <c r="BK27" s="137">
        <v>41</v>
      </c>
      <c r="BL27" s="125">
        <v>35</v>
      </c>
      <c r="BM27" s="137">
        <v>36</v>
      </c>
      <c r="BN27" s="137">
        <v>5</v>
      </c>
      <c r="BO27" s="142"/>
      <c r="BP27" s="142"/>
      <c r="BQ27" s="123">
        <f t="shared" si="10"/>
        <v>187</v>
      </c>
      <c r="BR27" s="124">
        <v>33</v>
      </c>
      <c r="BS27" s="124"/>
      <c r="BT27" s="22">
        <v>97</v>
      </c>
      <c r="BU27" s="22">
        <v>66</v>
      </c>
      <c r="BV27" s="125">
        <v>0</v>
      </c>
      <c r="BW27" s="126">
        <f t="shared" si="11"/>
        <v>97</v>
      </c>
      <c r="BX27" s="151">
        <v>56</v>
      </c>
      <c r="BY27" s="154">
        <v>171</v>
      </c>
      <c r="BZ27" s="154">
        <v>89</v>
      </c>
      <c r="CA27" s="154">
        <v>18</v>
      </c>
      <c r="CB27" s="154"/>
      <c r="CC27" s="155"/>
      <c r="CD27" s="154"/>
      <c r="CE27" s="153">
        <f t="shared" si="16"/>
        <v>56</v>
      </c>
      <c r="CF27" s="131">
        <f t="shared" si="12"/>
        <v>153</v>
      </c>
      <c r="CG27" s="139"/>
      <c r="CH27" s="123">
        <f t="shared" si="13"/>
        <v>0</v>
      </c>
      <c r="CI27" s="139"/>
      <c r="CJ27" s="133">
        <f t="shared" si="14"/>
        <v>0</v>
      </c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6"/>
      <c r="DG27" s="156"/>
      <c r="DH27" s="156"/>
      <c r="DI27" s="156"/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  <c r="DT27" s="156"/>
      <c r="DU27" s="156"/>
      <c r="DV27" s="156"/>
      <c r="DW27" s="156"/>
      <c r="DX27" s="156"/>
      <c r="DY27" s="156"/>
      <c r="DZ27" s="157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9"/>
      <c r="GB27" s="156"/>
      <c r="GC27" s="156"/>
      <c r="GD27" s="156"/>
      <c r="GE27" s="156"/>
      <c r="GF27" s="156"/>
      <c r="GG27" s="156"/>
      <c r="GH27" s="156"/>
      <c r="GI27" s="156"/>
      <c r="GJ27" s="156"/>
      <c r="GK27" s="156"/>
      <c r="GL27" s="156"/>
      <c r="GM27" s="156"/>
      <c r="GN27" s="156"/>
      <c r="GO27" s="156"/>
      <c r="GP27" s="156"/>
      <c r="GQ27" s="156"/>
      <c r="GR27" s="156"/>
      <c r="GS27" s="156"/>
      <c r="GT27" s="156"/>
      <c r="GU27" s="156"/>
      <c r="GV27" s="156"/>
      <c r="GW27" s="156"/>
      <c r="GX27" s="156"/>
      <c r="GY27" s="156"/>
      <c r="GZ27" s="156"/>
      <c r="HA27" s="156"/>
      <c r="HB27" s="156"/>
      <c r="HC27" s="156"/>
      <c r="HD27" s="156"/>
      <c r="HE27" s="156"/>
      <c r="HF27" s="156"/>
      <c r="HG27" s="156"/>
      <c r="HH27" s="156"/>
      <c r="HI27" s="156"/>
      <c r="HJ27" s="157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</row>
    <row r="28" spans="1:239" ht="18" customHeight="1">
      <c r="A28" s="22">
        <v>23</v>
      </c>
      <c r="B28" s="22" t="s">
        <v>104</v>
      </c>
      <c r="C28" s="102" t="s">
        <v>128</v>
      </c>
      <c r="D28" s="54"/>
      <c r="E28" s="54"/>
      <c r="F28" s="54"/>
      <c r="G28" s="54"/>
      <c r="H28" s="54"/>
      <c r="I28" s="54"/>
      <c r="J28" s="54"/>
      <c r="K28" s="56"/>
      <c r="L28" s="54"/>
      <c r="M28" s="54"/>
      <c r="N28" s="103"/>
      <c r="O28" s="54"/>
      <c r="P28" s="54"/>
      <c r="Q28" s="54"/>
      <c r="R28" s="54"/>
      <c r="S28" s="54"/>
      <c r="T28" s="103"/>
      <c r="U28" s="104"/>
      <c r="V28" s="54"/>
      <c r="W28" s="54"/>
      <c r="X28" s="25"/>
      <c r="Y28" s="106">
        <f t="shared" si="15"/>
        <v>0</v>
      </c>
      <c r="Z28" s="66">
        <v>141</v>
      </c>
      <c r="AA28" s="66">
        <v>14.666666666666666</v>
      </c>
      <c r="AB28" s="66">
        <v>1.3333333333333333</v>
      </c>
      <c r="AC28" s="66">
        <v>0</v>
      </c>
      <c r="AD28" s="107">
        <v>0</v>
      </c>
      <c r="AE28" s="108">
        <f t="shared" si="0"/>
        <v>157</v>
      </c>
      <c r="AF28" s="107">
        <v>11.333333333333334</v>
      </c>
      <c r="AG28" s="107">
        <v>9.6666666666666661</v>
      </c>
      <c r="AH28" s="107">
        <v>1</v>
      </c>
      <c r="AI28" s="109">
        <f t="shared" si="1"/>
        <v>22</v>
      </c>
      <c r="AJ28" s="110">
        <f t="shared" si="2"/>
        <v>179</v>
      </c>
      <c r="AK28" s="111"/>
      <c r="AL28" s="111"/>
      <c r="AM28" s="134"/>
      <c r="AN28" s="113">
        <f t="shared" si="3"/>
        <v>0</v>
      </c>
      <c r="AO28" s="134"/>
      <c r="AP28" s="134"/>
      <c r="AQ28" s="109">
        <f t="shared" si="4"/>
        <v>0</v>
      </c>
      <c r="AR28" s="199">
        <f t="shared" si="5"/>
        <v>0</v>
      </c>
      <c r="AS28" s="66">
        <v>41</v>
      </c>
      <c r="AT28" s="66"/>
      <c r="AU28" s="66"/>
      <c r="AV28" s="66"/>
      <c r="AW28" s="116">
        <f t="shared" si="6"/>
        <v>41</v>
      </c>
      <c r="AX28" s="150">
        <v>40</v>
      </c>
      <c r="AY28" s="150">
        <v>15</v>
      </c>
      <c r="AZ28" s="150">
        <v>24</v>
      </c>
      <c r="BA28" s="119">
        <f t="shared" si="7"/>
        <v>15</v>
      </c>
      <c r="BB28" s="143"/>
      <c r="BC28" s="136">
        <v>8</v>
      </c>
      <c r="BD28" s="136">
        <v>4</v>
      </c>
      <c r="BE28" s="120">
        <f t="shared" si="8"/>
        <v>8</v>
      </c>
      <c r="BF28" s="121">
        <f t="shared" si="9"/>
        <v>15</v>
      </c>
      <c r="BG28" s="125">
        <v>0</v>
      </c>
      <c r="BH28" s="152">
        <v>15</v>
      </c>
      <c r="BI28" s="137">
        <v>29</v>
      </c>
      <c r="BJ28" s="137">
        <v>29</v>
      </c>
      <c r="BK28" s="137">
        <v>34</v>
      </c>
      <c r="BL28" s="125">
        <v>29</v>
      </c>
      <c r="BM28" s="137">
        <v>29</v>
      </c>
      <c r="BN28" s="137">
        <v>4</v>
      </c>
      <c r="BO28" s="25"/>
      <c r="BP28" s="25"/>
      <c r="BQ28" s="123">
        <f t="shared" si="10"/>
        <v>154</v>
      </c>
      <c r="BR28" s="124">
        <v>28</v>
      </c>
      <c r="BS28" s="124"/>
      <c r="BT28" s="22">
        <v>80</v>
      </c>
      <c r="BU28" s="22">
        <v>55</v>
      </c>
      <c r="BV28" s="125">
        <v>0</v>
      </c>
      <c r="BW28" s="126">
        <f t="shared" si="11"/>
        <v>80</v>
      </c>
      <c r="BX28" s="151">
        <v>46</v>
      </c>
      <c r="BY28" s="152">
        <v>141</v>
      </c>
      <c r="BZ28" s="152">
        <v>73</v>
      </c>
      <c r="CA28" s="152">
        <v>15</v>
      </c>
      <c r="CB28" s="152"/>
      <c r="CC28" s="129"/>
      <c r="CD28" s="152"/>
      <c r="CE28" s="153">
        <f t="shared" si="16"/>
        <v>46</v>
      </c>
      <c r="CF28" s="131">
        <f t="shared" si="12"/>
        <v>126</v>
      </c>
      <c r="CG28" s="139"/>
      <c r="CH28" s="123">
        <f t="shared" si="13"/>
        <v>0</v>
      </c>
      <c r="CI28" s="139"/>
      <c r="CJ28" s="133">
        <f t="shared" si="14"/>
        <v>0</v>
      </c>
    </row>
    <row r="29" spans="1:239" ht="18" customHeight="1">
      <c r="A29" s="22">
        <v>24</v>
      </c>
      <c r="B29" s="144" t="s">
        <v>109</v>
      </c>
      <c r="C29" s="102" t="s">
        <v>129</v>
      </c>
      <c r="D29" s="57"/>
      <c r="E29" s="57"/>
      <c r="F29" s="57"/>
      <c r="G29" s="57"/>
      <c r="H29" s="57"/>
      <c r="I29" s="57"/>
      <c r="J29" s="57"/>
      <c r="K29" s="56"/>
      <c r="L29" s="57"/>
      <c r="M29" s="57"/>
      <c r="N29" s="103"/>
      <c r="O29" s="57"/>
      <c r="P29" s="57"/>
      <c r="Q29" s="57"/>
      <c r="R29" s="57"/>
      <c r="S29" s="57"/>
      <c r="T29" s="103"/>
      <c r="U29" s="104"/>
      <c r="V29" s="56"/>
      <c r="W29" s="56"/>
      <c r="X29" s="35"/>
      <c r="Y29" s="106">
        <f t="shared" si="15"/>
        <v>0</v>
      </c>
      <c r="Z29" s="66">
        <v>89</v>
      </c>
      <c r="AA29" s="66">
        <v>55.666666666666664</v>
      </c>
      <c r="AB29" s="66">
        <v>2.3333333333333335</v>
      </c>
      <c r="AC29" s="66">
        <v>0</v>
      </c>
      <c r="AD29" s="107">
        <v>2.6666666666666665</v>
      </c>
      <c r="AE29" s="108">
        <f t="shared" si="0"/>
        <v>149.66666666666666</v>
      </c>
      <c r="AF29" s="107">
        <v>11.333333333333334</v>
      </c>
      <c r="AG29" s="107">
        <v>1.3333333333333333</v>
      </c>
      <c r="AH29" s="107">
        <v>6</v>
      </c>
      <c r="AI29" s="109">
        <f t="shared" si="1"/>
        <v>18.666666666666668</v>
      </c>
      <c r="AJ29" s="110">
        <f t="shared" si="2"/>
        <v>168.33333333333331</v>
      </c>
      <c r="AK29" s="111"/>
      <c r="AL29" s="111"/>
      <c r="AM29" s="134"/>
      <c r="AN29" s="113">
        <f t="shared" si="3"/>
        <v>0</v>
      </c>
      <c r="AO29" s="134"/>
      <c r="AP29" s="134"/>
      <c r="AQ29" s="109">
        <f t="shared" si="4"/>
        <v>0</v>
      </c>
      <c r="AR29" s="199">
        <f t="shared" si="5"/>
        <v>0</v>
      </c>
      <c r="AS29" s="146">
        <v>105</v>
      </c>
      <c r="AT29" s="146"/>
      <c r="AU29" s="146"/>
      <c r="AV29" s="146"/>
      <c r="AW29" s="116">
        <f t="shared" si="6"/>
        <v>105</v>
      </c>
      <c r="AX29" s="150">
        <v>100</v>
      </c>
      <c r="AY29" s="150">
        <v>37</v>
      </c>
      <c r="AZ29" s="150">
        <v>62</v>
      </c>
      <c r="BA29" s="119">
        <f t="shared" si="7"/>
        <v>37</v>
      </c>
      <c r="BB29" s="145"/>
      <c r="BC29" s="136">
        <v>20</v>
      </c>
      <c r="BD29" s="136">
        <v>10</v>
      </c>
      <c r="BE29" s="120">
        <f t="shared" si="8"/>
        <v>20</v>
      </c>
      <c r="BF29" s="121">
        <f t="shared" si="9"/>
        <v>37</v>
      </c>
      <c r="BG29" s="125">
        <v>0</v>
      </c>
      <c r="BH29" s="154">
        <v>38</v>
      </c>
      <c r="BI29" s="137">
        <v>73</v>
      </c>
      <c r="BJ29" s="137">
        <v>73</v>
      </c>
      <c r="BK29" s="137">
        <v>85</v>
      </c>
      <c r="BL29" s="125">
        <v>73</v>
      </c>
      <c r="BM29" s="137">
        <v>74</v>
      </c>
      <c r="BN29" s="137">
        <v>10</v>
      </c>
      <c r="BO29" s="142"/>
      <c r="BP29" s="142"/>
      <c r="BQ29" s="123">
        <f t="shared" si="10"/>
        <v>388</v>
      </c>
      <c r="BR29" s="124">
        <v>69</v>
      </c>
      <c r="BS29" s="124"/>
      <c r="BT29" s="22">
        <v>202</v>
      </c>
      <c r="BU29" s="22">
        <v>138</v>
      </c>
      <c r="BV29" s="125">
        <v>0</v>
      </c>
      <c r="BW29" s="126">
        <f t="shared" si="11"/>
        <v>202</v>
      </c>
      <c r="BX29" s="151">
        <v>115</v>
      </c>
      <c r="BY29" s="154">
        <v>358</v>
      </c>
      <c r="BZ29" s="154">
        <v>184</v>
      </c>
      <c r="CA29" s="154">
        <v>38</v>
      </c>
      <c r="CB29" s="154"/>
      <c r="CC29" s="155"/>
      <c r="CD29" s="154"/>
      <c r="CE29" s="153">
        <f t="shared" si="16"/>
        <v>115</v>
      </c>
      <c r="CF29" s="131">
        <f t="shared" si="12"/>
        <v>317</v>
      </c>
      <c r="CG29" s="139"/>
      <c r="CH29" s="123">
        <f t="shared" si="13"/>
        <v>0</v>
      </c>
      <c r="CI29" s="139"/>
      <c r="CJ29" s="133">
        <f t="shared" si="14"/>
        <v>0</v>
      </c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7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9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7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</row>
    <row r="30" spans="1:239" ht="18" customHeight="1">
      <c r="A30" s="22">
        <v>25</v>
      </c>
      <c r="B30" s="144" t="s">
        <v>124</v>
      </c>
      <c r="C30" s="102" t="s">
        <v>130</v>
      </c>
      <c r="D30" s="57"/>
      <c r="E30" s="57"/>
      <c r="F30" s="57"/>
      <c r="G30" s="57"/>
      <c r="H30" s="57"/>
      <c r="I30" s="57"/>
      <c r="J30" s="57"/>
      <c r="K30" s="56"/>
      <c r="L30" s="57"/>
      <c r="M30" s="57"/>
      <c r="N30" s="103"/>
      <c r="O30" s="57"/>
      <c r="P30" s="57"/>
      <c r="Q30" s="57"/>
      <c r="R30" s="57"/>
      <c r="S30" s="57"/>
      <c r="T30" s="103"/>
      <c r="U30" s="104"/>
      <c r="V30" s="146">
        <v>2</v>
      </c>
      <c r="W30" s="146">
        <v>2</v>
      </c>
      <c r="X30" s="35"/>
      <c r="Y30" s="106">
        <f t="shared" si="15"/>
        <v>2</v>
      </c>
      <c r="Z30" s="66">
        <v>187.66666666666666</v>
      </c>
      <c r="AA30" s="66">
        <v>44.333333333333336</v>
      </c>
      <c r="AB30" s="66">
        <v>2.6666666666666665</v>
      </c>
      <c r="AC30" s="66">
        <v>0</v>
      </c>
      <c r="AD30" s="107">
        <v>0.66666666666666663</v>
      </c>
      <c r="AE30" s="108">
        <f t="shared" si="0"/>
        <v>235.33333333333331</v>
      </c>
      <c r="AF30" s="107">
        <v>25.666666666666668</v>
      </c>
      <c r="AG30" s="107">
        <v>5.333333333333333</v>
      </c>
      <c r="AH30" s="107">
        <v>3</v>
      </c>
      <c r="AI30" s="109">
        <f t="shared" si="1"/>
        <v>34</v>
      </c>
      <c r="AJ30" s="110">
        <f t="shared" si="2"/>
        <v>269.33333333333331</v>
      </c>
      <c r="AK30" s="107">
        <v>2</v>
      </c>
      <c r="AL30" s="107">
        <v>0</v>
      </c>
      <c r="AM30" s="125">
        <v>0</v>
      </c>
      <c r="AN30" s="113">
        <f t="shared" si="3"/>
        <v>2</v>
      </c>
      <c r="AO30" s="134"/>
      <c r="AP30" s="134"/>
      <c r="AQ30" s="109">
        <f t="shared" si="4"/>
        <v>0</v>
      </c>
      <c r="AR30" s="199">
        <f t="shared" si="5"/>
        <v>2</v>
      </c>
      <c r="AS30" s="146">
        <v>128</v>
      </c>
      <c r="AT30" s="146"/>
      <c r="AU30" s="146"/>
      <c r="AV30" s="146"/>
      <c r="AW30" s="116">
        <f t="shared" si="6"/>
        <v>128</v>
      </c>
      <c r="AX30" s="150">
        <v>127</v>
      </c>
      <c r="AY30" s="150">
        <v>47</v>
      </c>
      <c r="AZ30" s="150">
        <v>77</v>
      </c>
      <c r="BA30" s="119">
        <f t="shared" si="7"/>
        <v>47</v>
      </c>
      <c r="BB30" s="136">
        <v>1</v>
      </c>
      <c r="BC30" s="136">
        <v>40</v>
      </c>
      <c r="BD30" s="136">
        <v>20</v>
      </c>
      <c r="BE30" s="120">
        <f t="shared" si="8"/>
        <v>40</v>
      </c>
      <c r="BF30" s="121">
        <f t="shared" si="9"/>
        <v>47</v>
      </c>
      <c r="BG30" s="125">
        <v>11</v>
      </c>
      <c r="BH30" s="154">
        <v>49</v>
      </c>
      <c r="BI30" s="137">
        <v>93</v>
      </c>
      <c r="BJ30" s="137">
        <v>91</v>
      </c>
      <c r="BK30" s="137">
        <v>111</v>
      </c>
      <c r="BL30" s="125">
        <v>93</v>
      </c>
      <c r="BM30" s="137">
        <v>85</v>
      </c>
      <c r="BN30" s="137">
        <v>12</v>
      </c>
      <c r="BO30" s="147">
        <v>1</v>
      </c>
      <c r="BP30" s="142"/>
      <c r="BQ30" s="123">
        <f t="shared" si="10"/>
        <v>485</v>
      </c>
      <c r="BR30" s="124">
        <v>88</v>
      </c>
      <c r="BS30" s="124"/>
      <c r="BT30" s="22">
        <v>248</v>
      </c>
      <c r="BU30" s="22">
        <v>173</v>
      </c>
      <c r="BV30" s="125">
        <v>11</v>
      </c>
      <c r="BW30" s="126">
        <f t="shared" si="11"/>
        <v>248</v>
      </c>
      <c r="BX30" s="151">
        <v>141</v>
      </c>
      <c r="BY30" s="154">
        <v>421</v>
      </c>
      <c r="BZ30" s="154">
        <v>224</v>
      </c>
      <c r="CA30" s="154">
        <v>49</v>
      </c>
      <c r="CB30" s="154"/>
      <c r="CC30" s="155"/>
      <c r="CD30" s="154"/>
      <c r="CE30" s="153">
        <f t="shared" si="16"/>
        <v>141</v>
      </c>
      <c r="CF30" s="131">
        <f t="shared" si="12"/>
        <v>389</v>
      </c>
      <c r="CG30" s="132">
        <v>3</v>
      </c>
      <c r="CH30" s="123">
        <f t="shared" si="13"/>
        <v>3</v>
      </c>
      <c r="CI30" s="132">
        <v>2.3333333333333335</v>
      </c>
      <c r="CJ30" s="133">
        <f t="shared" si="14"/>
        <v>2.3333333333333335</v>
      </c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7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9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6"/>
      <c r="HI30" s="156"/>
      <c r="HJ30" s="157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</row>
    <row r="31" spans="1:239" ht="18" customHeight="1">
      <c r="A31" s="22">
        <v>26</v>
      </c>
      <c r="B31" s="144" t="s">
        <v>104</v>
      </c>
      <c r="C31" s="102" t="s">
        <v>131</v>
      </c>
      <c r="D31" s="57"/>
      <c r="E31" s="57"/>
      <c r="F31" s="57"/>
      <c r="G31" s="57"/>
      <c r="H31" s="57"/>
      <c r="I31" s="57"/>
      <c r="J31" s="57"/>
      <c r="K31" s="56"/>
      <c r="L31" s="57"/>
      <c r="M31" s="57"/>
      <c r="N31" s="103"/>
      <c r="O31" s="57"/>
      <c r="P31" s="57"/>
      <c r="Q31" s="57"/>
      <c r="R31" s="57"/>
      <c r="S31" s="57"/>
      <c r="T31" s="103"/>
      <c r="U31" s="104"/>
      <c r="V31" s="56"/>
      <c r="W31" s="56"/>
      <c r="X31" s="35"/>
      <c r="Y31" s="106">
        <f t="shared" si="15"/>
        <v>0</v>
      </c>
      <c r="Z31" s="66">
        <v>127</v>
      </c>
      <c r="AA31" s="66">
        <v>11.666666666666666</v>
      </c>
      <c r="AB31" s="66">
        <v>28.666666666666668</v>
      </c>
      <c r="AC31" s="66">
        <v>0</v>
      </c>
      <c r="AD31" s="107">
        <v>0</v>
      </c>
      <c r="AE31" s="108">
        <f t="shared" si="0"/>
        <v>167.33333333333331</v>
      </c>
      <c r="AF31" s="107">
        <v>5.666666666666667</v>
      </c>
      <c r="AG31" s="107">
        <v>0</v>
      </c>
      <c r="AH31" s="107">
        <v>0</v>
      </c>
      <c r="AI31" s="109">
        <f t="shared" si="1"/>
        <v>5.666666666666667</v>
      </c>
      <c r="AJ31" s="110">
        <f t="shared" si="2"/>
        <v>172.99999999999997</v>
      </c>
      <c r="AK31" s="111"/>
      <c r="AL31" s="111"/>
      <c r="AM31" s="134"/>
      <c r="AN31" s="113">
        <f t="shared" si="3"/>
        <v>0</v>
      </c>
      <c r="AO31" s="134"/>
      <c r="AP31" s="134"/>
      <c r="AQ31" s="109">
        <f t="shared" si="4"/>
        <v>0</v>
      </c>
      <c r="AR31" s="199">
        <f t="shared" si="5"/>
        <v>0</v>
      </c>
      <c r="AS31" s="146">
        <v>26</v>
      </c>
      <c r="AT31" s="146"/>
      <c r="AU31" s="146"/>
      <c r="AV31" s="146"/>
      <c r="AW31" s="116">
        <f t="shared" si="6"/>
        <v>26</v>
      </c>
      <c r="AX31" s="150">
        <v>26</v>
      </c>
      <c r="AY31" s="150">
        <v>10</v>
      </c>
      <c r="AZ31" s="150">
        <v>16</v>
      </c>
      <c r="BA31" s="119">
        <f t="shared" si="7"/>
        <v>10</v>
      </c>
      <c r="BB31" s="138"/>
      <c r="BC31" s="136">
        <v>8</v>
      </c>
      <c r="BD31" s="136">
        <v>4</v>
      </c>
      <c r="BE31" s="120">
        <f t="shared" si="8"/>
        <v>8</v>
      </c>
      <c r="BF31" s="121">
        <f t="shared" si="9"/>
        <v>10</v>
      </c>
      <c r="BG31" s="125">
        <v>0</v>
      </c>
      <c r="BH31" s="154">
        <v>10</v>
      </c>
      <c r="BI31" s="137">
        <v>19</v>
      </c>
      <c r="BJ31" s="137">
        <v>18</v>
      </c>
      <c r="BK31" s="137">
        <v>22</v>
      </c>
      <c r="BL31" s="125">
        <v>19</v>
      </c>
      <c r="BM31" s="137">
        <v>17</v>
      </c>
      <c r="BN31" s="137">
        <v>3</v>
      </c>
      <c r="BO31" s="142"/>
      <c r="BP31" s="142"/>
      <c r="BQ31" s="123">
        <f t="shared" si="10"/>
        <v>98</v>
      </c>
      <c r="BR31" s="124">
        <v>18</v>
      </c>
      <c r="BS31" s="124"/>
      <c r="BT31" s="22">
        <v>50</v>
      </c>
      <c r="BU31" s="22">
        <v>35</v>
      </c>
      <c r="BV31" s="125">
        <v>0</v>
      </c>
      <c r="BW31" s="126">
        <f t="shared" si="11"/>
        <v>50</v>
      </c>
      <c r="BX31" s="151">
        <v>28</v>
      </c>
      <c r="BY31" s="154">
        <v>83</v>
      </c>
      <c r="BZ31" s="154">
        <v>45</v>
      </c>
      <c r="CA31" s="154">
        <v>10</v>
      </c>
      <c r="CB31" s="154"/>
      <c r="CC31" s="155"/>
      <c r="CD31" s="154"/>
      <c r="CE31" s="153">
        <f t="shared" si="16"/>
        <v>28</v>
      </c>
      <c r="CF31" s="131">
        <f t="shared" si="12"/>
        <v>78</v>
      </c>
      <c r="CG31" s="139"/>
      <c r="CH31" s="123">
        <f t="shared" si="13"/>
        <v>0</v>
      </c>
      <c r="CI31" s="139"/>
      <c r="CJ31" s="133">
        <f t="shared" si="14"/>
        <v>0</v>
      </c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7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9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  <c r="GW31" s="156"/>
      <c r="GX31" s="156"/>
      <c r="GY31" s="156"/>
      <c r="GZ31" s="156"/>
      <c r="HA31" s="156"/>
      <c r="HB31" s="156"/>
      <c r="HC31" s="156"/>
      <c r="HD31" s="156"/>
      <c r="HE31" s="156"/>
      <c r="HF31" s="156"/>
      <c r="HG31" s="156"/>
      <c r="HH31" s="156"/>
      <c r="HI31" s="156"/>
      <c r="HJ31" s="157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</row>
    <row r="32" spans="1:239" ht="18" customHeight="1">
      <c r="A32" s="22">
        <v>27</v>
      </c>
      <c r="B32" s="144" t="s">
        <v>109</v>
      </c>
      <c r="C32" s="102" t="s">
        <v>132</v>
      </c>
      <c r="D32" s="57"/>
      <c r="E32" s="57"/>
      <c r="F32" s="57"/>
      <c r="G32" s="57"/>
      <c r="H32" s="57"/>
      <c r="I32" s="57"/>
      <c r="J32" s="57"/>
      <c r="K32" s="56"/>
      <c r="L32" s="57"/>
      <c r="M32" s="57"/>
      <c r="N32" s="103"/>
      <c r="O32" s="57"/>
      <c r="P32" s="57"/>
      <c r="Q32" s="57"/>
      <c r="R32" s="57"/>
      <c r="S32" s="57"/>
      <c r="T32" s="103"/>
      <c r="U32" s="104"/>
      <c r="V32" s="56"/>
      <c r="W32" s="56"/>
      <c r="X32" s="35"/>
      <c r="Y32" s="106">
        <f t="shared" si="15"/>
        <v>0</v>
      </c>
      <c r="Z32" s="66">
        <v>76</v>
      </c>
      <c r="AA32" s="66">
        <v>3.6666666666666665</v>
      </c>
      <c r="AB32" s="66">
        <v>2.6666666666666665</v>
      </c>
      <c r="AC32" s="66">
        <v>0</v>
      </c>
      <c r="AD32" s="107">
        <v>0.33333333333333331</v>
      </c>
      <c r="AE32" s="108">
        <f t="shared" si="0"/>
        <v>82.666666666666671</v>
      </c>
      <c r="AF32" s="107">
        <v>12</v>
      </c>
      <c r="AG32" s="107">
        <v>0</v>
      </c>
      <c r="AH32" s="107">
        <v>8.3333333333333339</v>
      </c>
      <c r="AI32" s="109">
        <f t="shared" si="1"/>
        <v>20.333333333333336</v>
      </c>
      <c r="AJ32" s="110">
        <f t="shared" si="2"/>
        <v>103</v>
      </c>
      <c r="AK32" s="111"/>
      <c r="AL32" s="111"/>
      <c r="AM32" s="134"/>
      <c r="AN32" s="113">
        <f t="shared" si="3"/>
        <v>0</v>
      </c>
      <c r="AO32" s="134"/>
      <c r="AP32" s="134"/>
      <c r="AQ32" s="109">
        <f t="shared" si="4"/>
        <v>0</v>
      </c>
      <c r="AR32" s="199">
        <f t="shared" si="5"/>
        <v>0</v>
      </c>
      <c r="AS32" s="146">
        <v>44</v>
      </c>
      <c r="AT32" s="146"/>
      <c r="AU32" s="146"/>
      <c r="AV32" s="146"/>
      <c r="AW32" s="116">
        <f t="shared" si="6"/>
        <v>44</v>
      </c>
      <c r="AX32" s="150">
        <v>44</v>
      </c>
      <c r="AY32" s="150">
        <v>16</v>
      </c>
      <c r="AZ32" s="150">
        <v>27</v>
      </c>
      <c r="BA32" s="119">
        <f t="shared" si="7"/>
        <v>16</v>
      </c>
      <c r="BB32" s="138"/>
      <c r="BC32" s="136">
        <v>20</v>
      </c>
      <c r="BD32" s="136">
        <v>10</v>
      </c>
      <c r="BE32" s="120">
        <f t="shared" si="8"/>
        <v>20</v>
      </c>
      <c r="BF32" s="121">
        <f t="shared" si="9"/>
        <v>16</v>
      </c>
      <c r="BG32" s="125">
        <v>0</v>
      </c>
      <c r="BH32" s="154">
        <v>17</v>
      </c>
      <c r="BI32" s="137">
        <v>32</v>
      </c>
      <c r="BJ32" s="137">
        <v>31</v>
      </c>
      <c r="BK32" s="137">
        <v>38</v>
      </c>
      <c r="BL32" s="125">
        <v>32</v>
      </c>
      <c r="BM32" s="137">
        <v>30</v>
      </c>
      <c r="BN32" s="137">
        <v>4</v>
      </c>
      <c r="BO32" s="142"/>
      <c r="BP32" s="142"/>
      <c r="BQ32" s="123">
        <f t="shared" si="10"/>
        <v>167</v>
      </c>
      <c r="BR32" s="124">
        <v>30</v>
      </c>
      <c r="BS32" s="124"/>
      <c r="BT32" s="22">
        <v>86</v>
      </c>
      <c r="BU32" s="22">
        <v>59</v>
      </c>
      <c r="BV32" s="125">
        <v>0</v>
      </c>
      <c r="BW32" s="126">
        <f t="shared" si="11"/>
        <v>86</v>
      </c>
      <c r="BX32" s="151">
        <v>49</v>
      </c>
      <c r="BY32" s="154">
        <v>143</v>
      </c>
      <c r="BZ32" s="154">
        <v>78</v>
      </c>
      <c r="CA32" s="154">
        <v>17</v>
      </c>
      <c r="CB32" s="154"/>
      <c r="CC32" s="155"/>
      <c r="CD32" s="154"/>
      <c r="CE32" s="153">
        <f t="shared" si="16"/>
        <v>49</v>
      </c>
      <c r="CF32" s="131">
        <f t="shared" si="12"/>
        <v>135</v>
      </c>
      <c r="CG32" s="139"/>
      <c r="CH32" s="123">
        <f t="shared" si="13"/>
        <v>0</v>
      </c>
      <c r="CI32" s="132">
        <v>1.3333333333333333</v>
      </c>
      <c r="CJ32" s="133">
        <f t="shared" si="14"/>
        <v>1.3333333333333333</v>
      </c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7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9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  <c r="GW32" s="156"/>
      <c r="GX32" s="156"/>
      <c r="GY32" s="156"/>
      <c r="GZ32" s="156"/>
      <c r="HA32" s="156"/>
      <c r="HB32" s="156"/>
      <c r="HC32" s="156"/>
      <c r="HD32" s="156"/>
      <c r="HE32" s="156"/>
      <c r="HF32" s="156"/>
      <c r="HG32" s="156"/>
      <c r="HH32" s="156"/>
      <c r="HI32" s="156"/>
      <c r="HJ32" s="157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</row>
    <row r="33" spans="1:239" ht="18" customHeight="1">
      <c r="A33" s="22">
        <v>28</v>
      </c>
      <c r="B33" s="144" t="s">
        <v>109</v>
      </c>
      <c r="C33" s="102" t="s">
        <v>133</v>
      </c>
      <c r="D33" s="57"/>
      <c r="E33" s="57"/>
      <c r="F33" s="57"/>
      <c r="G33" s="57"/>
      <c r="H33" s="57"/>
      <c r="I33" s="57"/>
      <c r="J33" s="57"/>
      <c r="K33" s="56"/>
      <c r="L33" s="57"/>
      <c r="M33" s="57"/>
      <c r="N33" s="103"/>
      <c r="O33" s="57"/>
      <c r="P33" s="57"/>
      <c r="Q33" s="57"/>
      <c r="R33" s="57"/>
      <c r="S33" s="57"/>
      <c r="T33" s="103"/>
      <c r="U33" s="104"/>
      <c r="V33" s="56"/>
      <c r="W33" s="56"/>
      <c r="X33" s="35"/>
      <c r="Y33" s="106">
        <f t="shared" si="15"/>
        <v>0</v>
      </c>
      <c r="Z33" s="66">
        <v>172.33333333333334</v>
      </c>
      <c r="AA33" s="66">
        <v>19.666666666666668</v>
      </c>
      <c r="AB33" s="66">
        <v>9.6666666666666661</v>
      </c>
      <c r="AC33" s="66">
        <v>0</v>
      </c>
      <c r="AD33" s="107">
        <v>0</v>
      </c>
      <c r="AE33" s="108">
        <f t="shared" si="0"/>
        <v>201.66666666666666</v>
      </c>
      <c r="AF33" s="107">
        <v>12</v>
      </c>
      <c r="AG33" s="107">
        <v>5.666666666666667</v>
      </c>
      <c r="AH33" s="107">
        <v>5</v>
      </c>
      <c r="AI33" s="109">
        <f t="shared" si="1"/>
        <v>22.666666666666668</v>
      </c>
      <c r="AJ33" s="110">
        <f t="shared" si="2"/>
        <v>224.33333333333331</v>
      </c>
      <c r="AK33" s="111"/>
      <c r="AL33" s="111"/>
      <c r="AM33" s="134"/>
      <c r="AN33" s="113">
        <f t="shared" si="3"/>
        <v>0</v>
      </c>
      <c r="AO33" s="134"/>
      <c r="AP33" s="134"/>
      <c r="AQ33" s="109">
        <f t="shared" si="4"/>
        <v>0</v>
      </c>
      <c r="AR33" s="199">
        <f t="shared" si="5"/>
        <v>0</v>
      </c>
      <c r="AS33" s="146">
        <v>34</v>
      </c>
      <c r="AT33" s="146"/>
      <c r="AU33" s="146"/>
      <c r="AV33" s="146"/>
      <c r="AW33" s="116">
        <f t="shared" si="6"/>
        <v>34</v>
      </c>
      <c r="AX33" s="150">
        <v>34</v>
      </c>
      <c r="AY33" s="150">
        <v>13</v>
      </c>
      <c r="AZ33" s="150">
        <v>21</v>
      </c>
      <c r="BA33" s="119">
        <f t="shared" si="7"/>
        <v>13</v>
      </c>
      <c r="BB33" s="138"/>
      <c r="BC33" s="136">
        <v>20</v>
      </c>
      <c r="BD33" s="136">
        <v>10</v>
      </c>
      <c r="BE33" s="120">
        <f t="shared" si="8"/>
        <v>20</v>
      </c>
      <c r="BF33" s="121">
        <f t="shared" si="9"/>
        <v>13</v>
      </c>
      <c r="BG33" s="125">
        <v>0</v>
      </c>
      <c r="BH33" s="154">
        <v>13</v>
      </c>
      <c r="BI33" s="137">
        <v>25</v>
      </c>
      <c r="BJ33" s="137">
        <v>24</v>
      </c>
      <c r="BK33" s="137">
        <v>29</v>
      </c>
      <c r="BL33" s="125">
        <v>25</v>
      </c>
      <c r="BM33" s="137">
        <v>23</v>
      </c>
      <c r="BN33" s="137">
        <v>3</v>
      </c>
      <c r="BO33" s="142"/>
      <c r="BP33" s="142"/>
      <c r="BQ33" s="123">
        <f t="shared" si="10"/>
        <v>129</v>
      </c>
      <c r="BR33" s="124">
        <v>24</v>
      </c>
      <c r="BS33" s="124"/>
      <c r="BT33" s="22">
        <v>66</v>
      </c>
      <c r="BU33" s="22">
        <v>46</v>
      </c>
      <c r="BV33" s="125">
        <v>0</v>
      </c>
      <c r="BW33" s="126">
        <f t="shared" si="11"/>
        <v>66</v>
      </c>
      <c r="BX33" s="151">
        <v>38</v>
      </c>
      <c r="BY33" s="154">
        <v>112</v>
      </c>
      <c r="BZ33" s="154">
        <v>60</v>
      </c>
      <c r="CA33" s="154">
        <v>13</v>
      </c>
      <c r="CB33" s="154"/>
      <c r="CC33" s="155"/>
      <c r="CD33" s="154"/>
      <c r="CE33" s="153">
        <f t="shared" si="16"/>
        <v>38</v>
      </c>
      <c r="CF33" s="131">
        <f t="shared" si="12"/>
        <v>104</v>
      </c>
      <c r="CG33" s="139"/>
      <c r="CH33" s="123">
        <f t="shared" si="13"/>
        <v>0</v>
      </c>
      <c r="CI33" s="132">
        <v>1</v>
      </c>
      <c r="CJ33" s="133">
        <f t="shared" si="14"/>
        <v>1</v>
      </c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7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9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7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</row>
    <row r="34" spans="1:239" ht="18" customHeight="1">
      <c r="A34" s="22">
        <v>29</v>
      </c>
      <c r="B34" s="144" t="s">
        <v>104</v>
      </c>
      <c r="C34" s="148" t="s">
        <v>134</v>
      </c>
      <c r="D34" s="57"/>
      <c r="E34" s="57"/>
      <c r="F34" s="57"/>
      <c r="G34" s="57"/>
      <c r="H34" s="57"/>
      <c r="I34" s="57"/>
      <c r="J34" s="57"/>
      <c r="K34" s="56"/>
      <c r="L34" s="57"/>
      <c r="M34" s="57"/>
      <c r="N34" s="103"/>
      <c r="O34" s="57"/>
      <c r="P34" s="57"/>
      <c r="Q34" s="57"/>
      <c r="R34" s="57"/>
      <c r="S34" s="57"/>
      <c r="T34" s="103"/>
      <c r="U34" s="104"/>
      <c r="V34" s="56"/>
      <c r="W34" s="56"/>
      <c r="X34" s="35"/>
      <c r="Y34" s="106">
        <f t="shared" si="15"/>
        <v>0</v>
      </c>
      <c r="Z34" s="66">
        <v>148.33333333333334</v>
      </c>
      <c r="AA34" s="66">
        <v>25.333333333333332</v>
      </c>
      <c r="AB34" s="66">
        <v>1.6666666666666667</v>
      </c>
      <c r="AC34" s="66">
        <v>0.33333333333333331</v>
      </c>
      <c r="AD34" s="107">
        <v>0</v>
      </c>
      <c r="AE34" s="108">
        <f t="shared" si="0"/>
        <v>175.66666666666669</v>
      </c>
      <c r="AF34" s="107">
        <v>9.3333333333333339</v>
      </c>
      <c r="AG34" s="107">
        <v>1</v>
      </c>
      <c r="AH34" s="107">
        <v>5.666666666666667</v>
      </c>
      <c r="AI34" s="109">
        <f t="shared" si="1"/>
        <v>16</v>
      </c>
      <c r="AJ34" s="110">
        <f t="shared" si="2"/>
        <v>191.66666666666669</v>
      </c>
      <c r="AK34" s="111"/>
      <c r="AL34" s="111"/>
      <c r="AM34" s="134"/>
      <c r="AN34" s="113">
        <f t="shared" si="3"/>
        <v>0</v>
      </c>
      <c r="AO34" s="134"/>
      <c r="AP34" s="134"/>
      <c r="AQ34" s="109">
        <f t="shared" si="4"/>
        <v>0</v>
      </c>
      <c r="AR34" s="199">
        <f t="shared" si="5"/>
        <v>0</v>
      </c>
      <c r="AS34" s="146">
        <v>33</v>
      </c>
      <c r="AT34" s="146"/>
      <c r="AU34" s="146"/>
      <c r="AV34" s="146"/>
      <c r="AW34" s="116">
        <f t="shared" si="6"/>
        <v>33</v>
      </c>
      <c r="AX34" s="150">
        <v>32</v>
      </c>
      <c r="AY34" s="150">
        <v>12</v>
      </c>
      <c r="AZ34" s="150">
        <v>20</v>
      </c>
      <c r="BA34" s="119">
        <f t="shared" si="7"/>
        <v>12</v>
      </c>
      <c r="BB34" s="138"/>
      <c r="BC34" s="136">
        <v>8</v>
      </c>
      <c r="BD34" s="136">
        <v>4</v>
      </c>
      <c r="BE34" s="120">
        <f t="shared" si="8"/>
        <v>8</v>
      </c>
      <c r="BF34" s="121">
        <f t="shared" si="9"/>
        <v>12</v>
      </c>
      <c r="BG34" s="125">
        <v>0</v>
      </c>
      <c r="BH34" s="154">
        <v>13</v>
      </c>
      <c r="BI34" s="137">
        <v>24</v>
      </c>
      <c r="BJ34" s="137">
        <v>23</v>
      </c>
      <c r="BK34" s="137">
        <v>28</v>
      </c>
      <c r="BL34" s="125">
        <v>24</v>
      </c>
      <c r="BM34" s="137">
        <v>22</v>
      </c>
      <c r="BN34" s="137">
        <v>3</v>
      </c>
      <c r="BO34" s="142"/>
      <c r="BP34" s="142"/>
      <c r="BQ34" s="123">
        <f t="shared" si="10"/>
        <v>124</v>
      </c>
      <c r="BR34" s="124">
        <v>23</v>
      </c>
      <c r="BS34" s="124"/>
      <c r="BT34" s="22">
        <v>64</v>
      </c>
      <c r="BU34" s="22">
        <v>44</v>
      </c>
      <c r="BV34" s="125">
        <v>0</v>
      </c>
      <c r="BW34" s="126">
        <f t="shared" si="11"/>
        <v>64</v>
      </c>
      <c r="BX34" s="151">
        <v>36</v>
      </c>
      <c r="BY34" s="154">
        <v>108</v>
      </c>
      <c r="BZ34" s="154">
        <v>57</v>
      </c>
      <c r="CA34" s="154">
        <v>13</v>
      </c>
      <c r="CB34" s="154"/>
      <c r="CC34" s="155"/>
      <c r="CD34" s="154"/>
      <c r="CE34" s="153">
        <f t="shared" si="16"/>
        <v>36</v>
      </c>
      <c r="CF34" s="131">
        <f t="shared" si="12"/>
        <v>100</v>
      </c>
      <c r="CG34" s="139"/>
      <c r="CH34" s="123">
        <f t="shared" si="13"/>
        <v>0</v>
      </c>
      <c r="CI34" s="132">
        <v>1.6666666666666667</v>
      </c>
      <c r="CJ34" s="133">
        <f t="shared" si="14"/>
        <v>1.6666666666666667</v>
      </c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7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9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7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</row>
    <row r="35" spans="1:239" ht="18" customHeight="1">
      <c r="A35" s="22">
        <v>30</v>
      </c>
      <c r="B35" s="144" t="s">
        <v>104</v>
      </c>
      <c r="C35" s="102" t="s">
        <v>135</v>
      </c>
      <c r="D35" s="57"/>
      <c r="E35" s="57"/>
      <c r="F35" s="57"/>
      <c r="G35" s="57"/>
      <c r="H35" s="57"/>
      <c r="I35" s="57"/>
      <c r="J35" s="57"/>
      <c r="K35" s="56"/>
      <c r="L35" s="57"/>
      <c r="M35" s="57"/>
      <c r="N35" s="103"/>
      <c r="O35" s="57"/>
      <c r="P35" s="57"/>
      <c r="Q35" s="57"/>
      <c r="R35" s="57"/>
      <c r="S35" s="57"/>
      <c r="T35" s="103"/>
      <c r="U35" s="104"/>
      <c r="V35" s="146">
        <v>2</v>
      </c>
      <c r="W35" s="146">
        <v>2</v>
      </c>
      <c r="X35" s="35"/>
      <c r="Y35" s="106">
        <f t="shared" si="15"/>
        <v>2</v>
      </c>
      <c r="Z35" s="66">
        <v>202</v>
      </c>
      <c r="AA35" s="66">
        <v>59.333333333333336</v>
      </c>
      <c r="AB35" s="66">
        <v>14</v>
      </c>
      <c r="AC35" s="66">
        <v>0</v>
      </c>
      <c r="AD35" s="107">
        <v>2</v>
      </c>
      <c r="AE35" s="108">
        <f t="shared" si="0"/>
        <v>277.33333333333331</v>
      </c>
      <c r="AF35" s="107">
        <v>29.666666666666668</v>
      </c>
      <c r="AG35" s="107">
        <v>25.666666666666668</v>
      </c>
      <c r="AH35" s="107">
        <v>16.333333333333332</v>
      </c>
      <c r="AI35" s="109">
        <f t="shared" si="1"/>
        <v>71.666666666666671</v>
      </c>
      <c r="AJ35" s="110">
        <f t="shared" si="2"/>
        <v>349</v>
      </c>
      <c r="AK35" s="111"/>
      <c r="AL35" s="111"/>
      <c r="AM35" s="134"/>
      <c r="AN35" s="113">
        <f t="shared" si="3"/>
        <v>0</v>
      </c>
      <c r="AO35" s="134"/>
      <c r="AP35" s="134"/>
      <c r="AQ35" s="109">
        <f t="shared" si="4"/>
        <v>0</v>
      </c>
      <c r="AR35" s="199">
        <f t="shared" si="5"/>
        <v>0</v>
      </c>
      <c r="AS35" s="146">
        <v>154</v>
      </c>
      <c r="AT35" s="146"/>
      <c r="AU35" s="146"/>
      <c r="AV35" s="146"/>
      <c r="AW35" s="116">
        <f t="shared" si="6"/>
        <v>154</v>
      </c>
      <c r="AX35" s="150">
        <v>159</v>
      </c>
      <c r="AY35" s="150">
        <v>55</v>
      </c>
      <c r="AZ35" s="150">
        <v>98</v>
      </c>
      <c r="BA35" s="119">
        <f t="shared" si="7"/>
        <v>55</v>
      </c>
      <c r="BB35" s="136">
        <v>1</v>
      </c>
      <c r="BC35" s="136">
        <v>20</v>
      </c>
      <c r="BD35" s="136">
        <v>10</v>
      </c>
      <c r="BE35" s="120">
        <f t="shared" si="8"/>
        <v>20</v>
      </c>
      <c r="BF35" s="121">
        <f t="shared" si="9"/>
        <v>55</v>
      </c>
      <c r="BG35" s="125">
        <v>0</v>
      </c>
      <c r="BH35" s="154">
        <v>58</v>
      </c>
      <c r="BI35" s="137">
        <v>110</v>
      </c>
      <c r="BJ35" s="137">
        <v>118</v>
      </c>
      <c r="BK35" s="137">
        <v>116</v>
      </c>
      <c r="BL35" s="125">
        <v>110</v>
      </c>
      <c r="BM35" s="137">
        <v>96</v>
      </c>
      <c r="BN35" s="137">
        <v>14</v>
      </c>
      <c r="BO35" s="147">
        <v>1</v>
      </c>
      <c r="BP35" s="142"/>
      <c r="BQ35" s="123">
        <f t="shared" si="10"/>
        <v>564</v>
      </c>
      <c r="BR35" s="124">
        <v>105</v>
      </c>
      <c r="BS35" s="124"/>
      <c r="BT35" s="22">
        <v>299</v>
      </c>
      <c r="BU35" s="22">
        <v>215</v>
      </c>
      <c r="BV35" s="125">
        <v>0</v>
      </c>
      <c r="BW35" s="126">
        <f t="shared" si="11"/>
        <v>299</v>
      </c>
      <c r="BX35" s="151">
        <v>170</v>
      </c>
      <c r="BY35" s="154">
        <v>559</v>
      </c>
      <c r="BZ35" s="154">
        <v>271</v>
      </c>
      <c r="CA35" s="154">
        <v>58</v>
      </c>
      <c r="CB35" s="154"/>
      <c r="CC35" s="155"/>
      <c r="CD35" s="154"/>
      <c r="CE35" s="153">
        <f t="shared" si="16"/>
        <v>170</v>
      </c>
      <c r="CF35" s="131">
        <f t="shared" si="12"/>
        <v>469</v>
      </c>
      <c r="CG35" s="139"/>
      <c r="CH35" s="123">
        <f t="shared" si="13"/>
        <v>0</v>
      </c>
      <c r="CI35" s="132">
        <v>4.666666666666667</v>
      </c>
      <c r="CJ35" s="133">
        <f t="shared" si="14"/>
        <v>4.666666666666667</v>
      </c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7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9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7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</row>
    <row r="36" spans="1:239" ht="18" customHeight="1">
      <c r="A36" s="22">
        <v>31</v>
      </c>
      <c r="B36" s="144" t="s">
        <v>104</v>
      </c>
      <c r="C36" s="102" t="s">
        <v>136</v>
      </c>
      <c r="D36" s="57"/>
      <c r="E36" s="58"/>
      <c r="F36" s="58"/>
      <c r="G36" s="58"/>
      <c r="H36" s="58"/>
      <c r="I36" s="58"/>
      <c r="J36" s="58"/>
      <c r="K36" s="56"/>
      <c r="L36" s="58"/>
      <c r="M36" s="58"/>
      <c r="N36" s="103"/>
      <c r="O36" s="58"/>
      <c r="P36" s="58"/>
      <c r="Q36" s="58"/>
      <c r="R36" s="58"/>
      <c r="S36" s="58"/>
      <c r="T36" s="103"/>
      <c r="U36" s="104"/>
      <c r="V36" s="103"/>
      <c r="W36" s="103"/>
      <c r="X36" s="44"/>
      <c r="Y36" s="106">
        <f t="shared" si="15"/>
        <v>0</v>
      </c>
      <c r="Z36" s="66">
        <v>38.666666666666664</v>
      </c>
      <c r="AA36" s="66">
        <v>19</v>
      </c>
      <c r="AB36" s="66">
        <v>3.3333333333333335</v>
      </c>
      <c r="AC36" s="66">
        <v>0</v>
      </c>
      <c r="AD36" s="107">
        <v>0</v>
      </c>
      <c r="AE36" s="108">
        <f t="shared" si="0"/>
        <v>61</v>
      </c>
      <c r="AF36" s="107">
        <v>2.6666666666666665</v>
      </c>
      <c r="AG36" s="107">
        <v>11.333333333333334</v>
      </c>
      <c r="AH36" s="107">
        <v>2.3333333333333335</v>
      </c>
      <c r="AI36" s="109">
        <f t="shared" si="1"/>
        <v>16.333333333333332</v>
      </c>
      <c r="AJ36" s="110">
        <f t="shared" si="2"/>
        <v>77.333333333333329</v>
      </c>
      <c r="AK36" s="111"/>
      <c r="AL36" s="111"/>
      <c r="AM36" s="134"/>
      <c r="AN36" s="113">
        <f t="shared" si="3"/>
        <v>0</v>
      </c>
      <c r="AO36" s="134"/>
      <c r="AP36" s="134"/>
      <c r="AQ36" s="109">
        <f t="shared" si="4"/>
        <v>0</v>
      </c>
      <c r="AR36" s="199">
        <f t="shared" si="5"/>
        <v>0</v>
      </c>
      <c r="AS36" s="146">
        <v>22</v>
      </c>
      <c r="AT36" s="146"/>
      <c r="AU36" s="146"/>
      <c r="AV36" s="146"/>
      <c r="AW36" s="116">
        <f t="shared" si="6"/>
        <v>22</v>
      </c>
      <c r="AX36" s="150">
        <v>23</v>
      </c>
      <c r="AY36" s="150">
        <v>8</v>
      </c>
      <c r="AZ36" s="150">
        <v>14</v>
      </c>
      <c r="BA36" s="119">
        <f t="shared" si="7"/>
        <v>8</v>
      </c>
      <c r="BB36" s="138"/>
      <c r="BC36" s="136">
        <v>8</v>
      </c>
      <c r="BD36" s="136">
        <v>4</v>
      </c>
      <c r="BE36" s="120">
        <f t="shared" si="8"/>
        <v>8</v>
      </c>
      <c r="BF36" s="121">
        <f t="shared" si="9"/>
        <v>8</v>
      </c>
      <c r="BG36" s="125">
        <v>0</v>
      </c>
      <c r="BH36" s="154">
        <v>8</v>
      </c>
      <c r="BI36" s="137">
        <v>16</v>
      </c>
      <c r="BJ36" s="137">
        <v>17</v>
      </c>
      <c r="BK36" s="137">
        <v>17</v>
      </c>
      <c r="BL36" s="125">
        <v>16</v>
      </c>
      <c r="BM36" s="137">
        <v>14</v>
      </c>
      <c r="BN36" s="137">
        <v>2</v>
      </c>
      <c r="BO36" s="142"/>
      <c r="BP36" s="142"/>
      <c r="BQ36" s="123">
        <f t="shared" si="10"/>
        <v>82</v>
      </c>
      <c r="BR36" s="124">
        <v>15</v>
      </c>
      <c r="BS36" s="124"/>
      <c r="BT36" s="22">
        <v>43</v>
      </c>
      <c r="BU36" s="22">
        <v>31</v>
      </c>
      <c r="BV36" s="125">
        <v>0</v>
      </c>
      <c r="BW36" s="126">
        <f t="shared" si="11"/>
        <v>43</v>
      </c>
      <c r="BX36" s="151">
        <v>25</v>
      </c>
      <c r="BY36" s="154">
        <v>81</v>
      </c>
      <c r="BZ36" s="154">
        <v>39</v>
      </c>
      <c r="CA36" s="154">
        <v>8</v>
      </c>
      <c r="CB36" s="154"/>
      <c r="CC36" s="155"/>
      <c r="CD36" s="154"/>
      <c r="CE36" s="153">
        <f t="shared" si="16"/>
        <v>25</v>
      </c>
      <c r="CF36" s="131">
        <f t="shared" si="12"/>
        <v>68</v>
      </c>
      <c r="CG36" s="139"/>
      <c r="CH36" s="123">
        <f t="shared" si="13"/>
        <v>0</v>
      </c>
      <c r="CI36" s="139"/>
      <c r="CJ36" s="133">
        <f t="shared" si="14"/>
        <v>0</v>
      </c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7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9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6"/>
      <c r="HI36" s="156"/>
      <c r="HJ36" s="157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</row>
    <row r="37" spans="1:239" ht="18" customHeight="1">
      <c r="A37" s="22">
        <v>32</v>
      </c>
      <c r="B37" s="144" t="s">
        <v>104</v>
      </c>
      <c r="C37" s="102" t="s">
        <v>137</v>
      </c>
      <c r="D37" s="57"/>
      <c r="E37" s="57"/>
      <c r="F37" s="57"/>
      <c r="G37" s="57"/>
      <c r="H37" s="57"/>
      <c r="I37" s="57"/>
      <c r="J37" s="57"/>
      <c r="K37" s="56"/>
      <c r="L37" s="57"/>
      <c r="M37" s="57"/>
      <c r="N37" s="103"/>
      <c r="O37" s="57"/>
      <c r="P37" s="57"/>
      <c r="Q37" s="57"/>
      <c r="R37" s="57"/>
      <c r="S37" s="57"/>
      <c r="T37" s="103"/>
      <c r="U37" s="104"/>
      <c r="V37" s="56"/>
      <c r="W37" s="56"/>
      <c r="X37" s="35"/>
      <c r="Y37" s="106">
        <f t="shared" si="15"/>
        <v>0</v>
      </c>
      <c r="Z37" s="66">
        <v>36.333333333333336</v>
      </c>
      <c r="AA37" s="66">
        <v>18.333333333333332</v>
      </c>
      <c r="AB37" s="66">
        <v>4</v>
      </c>
      <c r="AC37" s="66">
        <v>0</v>
      </c>
      <c r="AD37" s="107">
        <v>0.33333333333333331</v>
      </c>
      <c r="AE37" s="108">
        <f t="shared" si="0"/>
        <v>59.000000000000007</v>
      </c>
      <c r="AF37" s="107">
        <v>9.6666666666666661</v>
      </c>
      <c r="AG37" s="107">
        <v>8.3333333333333339</v>
      </c>
      <c r="AH37" s="107">
        <v>0.66666666666666663</v>
      </c>
      <c r="AI37" s="109">
        <f t="shared" si="1"/>
        <v>18.666666666666668</v>
      </c>
      <c r="AJ37" s="110">
        <f t="shared" si="2"/>
        <v>77.666666666666671</v>
      </c>
      <c r="AK37" s="111"/>
      <c r="AL37" s="111"/>
      <c r="AM37" s="134"/>
      <c r="AN37" s="113">
        <f t="shared" si="3"/>
        <v>0</v>
      </c>
      <c r="AO37" s="134"/>
      <c r="AP37" s="134"/>
      <c r="AQ37" s="109">
        <f t="shared" si="4"/>
        <v>0</v>
      </c>
      <c r="AR37" s="199">
        <f t="shared" si="5"/>
        <v>0</v>
      </c>
      <c r="AS37" s="146">
        <v>32</v>
      </c>
      <c r="AT37" s="146"/>
      <c r="AU37" s="146"/>
      <c r="AV37" s="146"/>
      <c r="AW37" s="116">
        <f t="shared" si="6"/>
        <v>32</v>
      </c>
      <c r="AX37" s="150">
        <v>33</v>
      </c>
      <c r="AY37" s="150">
        <v>12</v>
      </c>
      <c r="AZ37" s="150">
        <v>21</v>
      </c>
      <c r="BA37" s="119">
        <f t="shared" si="7"/>
        <v>12</v>
      </c>
      <c r="BB37" s="138"/>
      <c r="BC37" s="136">
        <v>8</v>
      </c>
      <c r="BD37" s="136">
        <v>4</v>
      </c>
      <c r="BE37" s="120">
        <f t="shared" si="8"/>
        <v>8</v>
      </c>
      <c r="BF37" s="121">
        <f t="shared" si="9"/>
        <v>12</v>
      </c>
      <c r="BG37" s="125">
        <v>0</v>
      </c>
      <c r="BH37" s="154">
        <v>12</v>
      </c>
      <c r="BI37" s="137">
        <v>23</v>
      </c>
      <c r="BJ37" s="137">
        <v>24</v>
      </c>
      <c r="BK37" s="137">
        <v>24</v>
      </c>
      <c r="BL37" s="125">
        <v>23</v>
      </c>
      <c r="BM37" s="137">
        <v>20</v>
      </c>
      <c r="BN37" s="137">
        <v>3</v>
      </c>
      <c r="BO37" s="142"/>
      <c r="BP37" s="142"/>
      <c r="BQ37" s="123">
        <f t="shared" si="10"/>
        <v>117</v>
      </c>
      <c r="BR37" s="124">
        <v>22</v>
      </c>
      <c r="BS37" s="124"/>
      <c r="BT37" s="22">
        <v>62</v>
      </c>
      <c r="BU37" s="22">
        <v>44</v>
      </c>
      <c r="BV37" s="125">
        <v>0</v>
      </c>
      <c r="BW37" s="126">
        <f t="shared" si="11"/>
        <v>62</v>
      </c>
      <c r="BX37" s="151">
        <v>35</v>
      </c>
      <c r="BY37" s="154">
        <v>115</v>
      </c>
      <c r="BZ37" s="154">
        <v>56</v>
      </c>
      <c r="CA37" s="154">
        <v>12</v>
      </c>
      <c r="CB37" s="154"/>
      <c r="CC37" s="155"/>
      <c r="CD37" s="154"/>
      <c r="CE37" s="153">
        <f t="shared" si="16"/>
        <v>35</v>
      </c>
      <c r="CF37" s="131">
        <f t="shared" si="12"/>
        <v>97</v>
      </c>
      <c r="CG37" s="139"/>
      <c r="CH37" s="123">
        <f t="shared" si="13"/>
        <v>0</v>
      </c>
      <c r="CI37" s="132">
        <v>1</v>
      </c>
      <c r="CJ37" s="133">
        <f t="shared" si="14"/>
        <v>1</v>
      </c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7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9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  <c r="GW37" s="156"/>
      <c r="GX37" s="156"/>
      <c r="GY37" s="156"/>
      <c r="GZ37" s="156"/>
      <c r="HA37" s="156"/>
      <c r="HB37" s="156"/>
      <c r="HC37" s="156"/>
      <c r="HD37" s="156"/>
      <c r="HE37" s="156"/>
      <c r="HF37" s="156"/>
      <c r="HG37" s="156"/>
      <c r="HH37" s="156"/>
      <c r="HI37" s="156"/>
      <c r="HJ37" s="157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</row>
    <row r="38" spans="1:239" ht="18" customHeight="1">
      <c r="A38" s="22">
        <v>33</v>
      </c>
      <c r="B38" s="144" t="s">
        <v>102</v>
      </c>
      <c r="C38" s="102" t="s">
        <v>138</v>
      </c>
      <c r="D38" s="57"/>
      <c r="E38" s="57"/>
      <c r="F38" s="57"/>
      <c r="G38" s="57"/>
      <c r="H38" s="57"/>
      <c r="I38" s="57"/>
      <c r="J38" s="57"/>
      <c r="K38" s="56"/>
      <c r="L38" s="57"/>
      <c r="M38" s="57"/>
      <c r="N38" s="103"/>
      <c r="O38" s="57"/>
      <c r="P38" s="57"/>
      <c r="Q38" s="57"/>
      <c r="R38" s="57"/>
      <c r="S38" s="57"/>
      <c r="T38" s="103"/>
      <c r="U38" s="104"/>
      <c r="V38" s="146">
        <v>2</v>
      </c>
      <c r="W38" s="146">
        <v>2</v>
      </c>
      <c r="X38" s="35"/>
      <c r="Y38" s="106">
        <f t="shared" si="15"/>
        <v>2</v>
      </c>
      <c r="Z38" s="66">
        <v>100</v>
      </c>
      <c r="AA38" s="66">
        <v>53.666666666666664</v>
      </c>
      <c r="AB38" s="66">
        <v>0.33333333333333331</v>
      </c>
      <c r="AC38" s="66">
        <v>0</v>
      </c>
      <c r="AD38" s="107">
        <v>0</v>
      </c>
      <c r="AE38" s="108">
        <f t="shared" si="0"/>
        <v>154</v>
      </c>
      <c r="AF38" s="107">
        <v>12.333333333333334</v>
      </c>
      <c r="AG38" s="107">
        <v>0.66666666666666663</v>
      </c>
      <c r="AH38" s="107">
        <v>3.6666666666666665</v>
      </c>
      <c r="AI38" s="109">
        <f t="shared" si="1"/>
        <v>16.666666666666668</v>
      </c>
      <c r="AJ38" s="110">
        <f t="shared" si="2"/>
        <v>170.66666666666666</v>
      </c>
      <c r="AK38" s="111"/>
      <c r="AL38" s="111"/>
      <c r="AM38" s="134"/>
      <c r="AN38" s="113">
        <f t="shared" si="3"/>
        <v>0</v>
      </c>
      <c r="AO38" s="134"/>
      <c r="AP38" s="134"/>
      <c r="AQ38" s="109">
        <f t="shared" si="4"/>
        <v>0</v>
      </c>
      <c r="AR38" s="199">
        <f t="shared" si="5"/>
        <v>0</v>
      </c>
      <c r="AS38" s="146">
        <v>121</v>
      </c>
      <c r="AT38" s="146"/>
      <c r="AU38" s="146"/>
      <c r="AV38" s="146"/>
      <c r="AW38" s="116">
        <f t="shared" si="6"/>
        <v>121</v>
      </c>
      <c r="AX38" s="150">
        <v>97</v>
      </c>
      <c r="AY38" s="150">
        <v>34</v>
      </c>
      <c r="AZ38" s="150">
        <v>60</v>
      </c>
      <c r="BA38" s="119">
        <f t="shared" si="7"/>
        <v>34</v>
      </c>
      <c r="BB38" s="136">
        <v>1</v>
      </c>
      <c r="BC38" s="136">
        <v>20</v>
      </c>
      <c r="BD38" s="136">
        <v>10</v>
      </c>
      <c r="BE38" s="120">
        <f t="shared" si="8"/>
        <v>20</v>
      </c>
      <c r="BF38" s="121">
        <f t="shared" si="9"/>
        <v>34</v>
      </c>
      <c r="BG38" s="125">
        <v>0</v>
      </c>
      <c r="BH38" s="154">
        <v>36</v>
      </c>
      <c r="BI38" s="137">
        <v>68</v>
      </c>
      <c r="BJ38" s="137">
        <v>86</v>
      </c>
      <c r="BK38" s="137">
        <v>102</v>
      </c>
      <c r="BL38" s="125">
        <v>68</v>
      </c>
      <c r="BM38" s="137">
        <v>100</v>
      </c>
      <c r="BN38" s="137">
        <v>11</v>
      </c>
      <c r="BO38" s="142"/>
      <c r="BP38" s="142"/>
      <c r="BQ38" s="123">
        <f t="shared" si="10"/>
        <v>435</v>
      </c>
      <c r="BR38" s="124">
        <v>65</v>
      </c>
      <c r="BS38" s="124"/>
      <c r="BT38" s="22">
        <v>232</v>
      </c>
      <c r="BU38" s="22">
        <v>145</v>
      </c>
      <c r="BV38" s="125">
        <v>0</v>
      </c>
      <c r="BW38" s="126">
        <f t="shared" si="11"/>
        <v>232</v>
      </c>
      <c r="BX38" s="151">
        <v>133</v>
      </c>
      <c r="BY38" s="154">
        <v>425</v>
      </c>
      <c r="BZ38" s="154">
        <v>222</v>
      </c>
      <c r="CA38" s="154">
        <v>36</v>
      </c>
      <c r="CB38" s="154"/>
      <c r="CC38" s="155"/>
      <c r="CD38" s="154"/>
      <c r="CE38" s="153">
        <f t="shared" si="16"/>
        <v>133</v>
      </c>
      <c r="CF38" s="131">
        <f t="shared" si="12"/>
        <v>365</v>
      </c>
      <c r="CG38" s="132">
        <v>2.5</v>
      </c>
      <c r="CH38" s="123">
        <f t="shared" si="13"/>
        <v>2.5</v>
      </c>
      <c r="CI38" s="132">
        <v>3</v>
      </c>
      <c r="CJ38" s="133">
        <f t="shared" si="14"/>
        <v>3</v>
      </c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7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9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7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</row>
    <row r="39" spans="1:239" ht="18" customHeight="1">
      <c r="A39" s="22">
        <v>34</v>
      </c>
      <c r="B39" s="144" t="s">
        <v>104</v>
      </c>
      <c r="C39" s="148" t="s">
        <v>139</v>
      </c>
      <c r="D39" s="57"/>
      <c r="E39" s="57"/>
      <c r="F39" s="57"/>
      <c r="G39" s="57"/>
      <c r="H39" s="57"/>
      <c r="I39" s="57"/>
      <c r="J39" s="57"/>
      <c r="K39" s="56"/>
      <c r="L39" s="57"/>
      <c r="M39" s="57"/>
      <c r="N39" s="103"/>
      <c r="O39" s="57"/>
      <c r="P39" s="57"/>
      <c r="Q39" s="57"/>
      <c r="R39" s="57"/>
      <c r="S39" s="57"/>
      <c r="T39" s="103"/>
      <c r="U39" s="104"/>
      <c r="V39" s="56"/>
      <c r="W39" s="56"/>
      <c r="X39" s="35"/>
      <c r="Y39" s="106">
        <f t="shared" si="15"/>
        <v>0</v>
      </c>
      <c r="Z39" s="66">
        <v>24.333333333333332</v>
      </c>
      <c r="AA39" s="66">
        <v>7.333333333333333</v>
      </c>
      <c r="AB39" s="66">
        <v>0</v>
      </c>
      <c r="AC39" s="66">
        <v>0</v>
      </c>
      <c r="AD39" s="107">
        <v>0</v>
      </c>
      <c r="AE39" s="108">
        <f t="shared" si="0"/>
        <v>31.666666666666664</v>
      </c>
      <c r="AF39" s="107">
        <v>4</v>
      </c>
      <c r="AG39" s="107">
        <v>0</v>
      </c>
      <c r="AH39" s="107">
        <v>0</v>
      </c>
      <c r="AI39" s="109">
        <f t="shared" si="1"/>
        <v>4</v>
      </c>
      <c r="AJ39" s="110">
        <f t="shared" si="2"/>
        <v>35.666666666666664</v>
      </c>
      <c r="AK39" s="111"/>
      <c r="AL39" s="111"/>
      <c r="AM39" s="134"/>
      <c r="AN39" s="113">
        <f t="shared" si="3"/>
        <v>0</v>
      </c>
      <c r="AO39" s="134"/>
      <c r="AP39" s="134"/>
      <c r="AQ39" s="109">
        <f t="shared" si="4"/>
        <v>0</v>
      </c>
      <c r="AR39" s="199">
        <f t="shared" si="5"/>
        <v>0</v>
      </c>
      <c r="AS39" s="146">
        <v>13</v>
      </c>
      <c r="AT39" s="146"/>
      <c r="AU39" s="146"/>
      <c r="AV39" s="146"/>
      <c r="AW39" s="116">
        <f t="shared" si="6"/>
        <v>13</v>
      </c>
      <c r="AX39" s="150">
        <v>13</v>
      </c>
      <c r="AY39" s="150">
        <v>5</v>
      </c>
      <c r="AZ39" s="150">
        <v>8</v>
      </c>
      <c r="BA39" s="119">
        <f t="shared" si="7"/>
        <v>5</v>
      </c>
      <c r="BB39" s="138"/>
      <c r="BC39" s="136">
        <v>8</v>
      </c>
      <c r="BD39" s="136">
        <v>4</v>
      </c>
      <c r="BE39" s="120">
        <f t="shared" si="8"/>
        <v>8</v>
      </c>
      <c r="BF39" s="121">
        <f t="shared" si="9"/>
        <v>5</v>
      </c>
      <c r="BG39" s="125">
        <v>0</v>
      </c>
      <c r="BH39" s="154">
        <v>5</v>
      </c>
      <c r="BI39" s="137">
        <v>9</v>
      </c>
      <c r="BJ39" s="137">
        <v>9</v>
      </c>
      <c r="BK39" s="137">
        <v>11</v>
      </c>
      <c r="BL39" s="125">
        <v>9</v>
      </c>
      <c r="BM39" s="137">
        <v>9</v>
      </c>
      <c r="BN39" s="137">
        <v>1</v>
      </c>
      <c r="BO39" s="142"/>
      <c r="BP39" s="142"/>
      <c r="BQ39" s="123">
        <f t="shared" si="10"/>
        <v>48</v>
      </c>
      <c r="BR39" s="124">
        <v>9</v>
      </c>
      <c r="BS39" s="124"/>
      <c r="BT39" s="22">
        <v>25</v>
      </c>
      <c r="BU39" s="22">
        <v>17</v>
      </c>
      <c r="BV39" s="125">
        <v>0</v>
      </c>
      <c r="BW39" s="126">
        <f t="shared" si="11"/>
        <v>25</v>
      </c>
      <c r="BX39" s="151">
        <v>14</v>
      </c>
      <c r="BY39" s="154">
        <v>42</v>
      </c>
      <c r="BZ39" s="154">
        <v>23</v>
      </c>
      <c r="CA39" s="154">
        <v>5</v>
      </c>
      <c r="CB39" s="154"/>
      <c r="CC39" s="155"/>
      <c r="CD39" s="154"/>
      <c r="CE39" s="153">
        <f t="shared" si="16"/>
        <v>14</v>
      </c>
      <c r="CF39" s="131">
        <f t="shared" si="12"/>
        <v>39</v>
      </c>
      <c r="CG39" s="139"/>
      <c r="CH39" s="123">
        <f t="shared" si="13"/>
        <v>0</v>
      </c>
      <c r="CI39" s="139"/>
      <c r="CJ39" s="133">
        <f t="shared" si="14"/>
        <v>0</v>
      </c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7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8"/>
      <c r="FZ39" s="158"/>
      <c r="GA39" s="159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6"/>
      <c r="HJ39" s="157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  <c r="ID39" s="158"/>
      <c r="IE39" s="158"/>
    </row>
    <row r="40" spans="1:239" ht="18" customHeight="1">
      <c r="A40" s="22">
        <v>35</v>
      </c>
      <c r="B40" s="144" t="s">
        <v>104</v>
      </c>
      <c r="C40" s="102" t="s">
        <v>140</v>
      </c>
      <c r="D40" s="57"/>
      <c r="E40" s="57"/>
      <c r="F40" s="57"/>
      <c r="G40" s="57"/>
      <c r="H40" s="57"/>
      <c r="I40" s="57"/>
      <c r="J40" s="57"/>
      <c r="K40" s="56"/>
      <c r="L40" s="57"/>
      <c r="M40" s="57"/>
      <c r="N40" s="103"/>
      <c r="O40" s="57"/>
      <c r="P40" s="57"/>
      <c r="Q40" s="57"/>
      <c r="R40" s="57"/>
      <c r="S40" s="57"/>
      <c r="T40" s="103"/>
      <c r="U40" s="104"/>
      <c r="V40" s="56"/>
      <c r="W40" s="56"/>
      <c r="X40" s="35"/>
      <c r="Y40" s="106">
        <f t="shared" si="15"/>
        <v>0</v>
      </c>
      <c r="Z40" s="66">
        <v>56.333333333333336</v>
      </c>
      <c r="AA40" s="66">
        <v>18.333333333333332</v>
      </c>
      <c r="AB40" s="66">
        <v>0.33333333333333331</v>
      </c>
      <c r="AC40" s="66">
        <v>0</v>
      </c>
      <c r="AD40" s="107">
        <v>0</v>
      </c>
      <c r="AE40" s="108">
        <f t="shared" si="0"/>
        <v>75</v>
      </c>
      <c r="AF40" s="107">
        <v>3.3333333333333335</v>
      </c>
      <c r="AG40" s="107">
        <v>5.333333333333333</v>
      </c>
      <c r="AH40" s="107">
        <v>0</v>
      </c>
      <c r="AI40" s="109">
        <f t="shared" si="1"/>
        <v>8.6666666666666661</v>
      </c>
      <c r="AJ40" s="110">
        <f t="shared" si="2"/>
        <v>83.666666666666671</v>
      </c>
      <c r="AK40" s="111"/>
      <c r="AL40" s="111"/>
      <c r="AM40" s="134"/>
      <c r="AN40" s="113">
        <f t="shared" si="3"/>
        <v>0</v>
      </c>
      <c r="AO40" s="134"/>
      <c r="AP40" s="134"/>
      <c r="AQ40" s="109">
        <f t="shared" si="4"/>
        <v>0</v>
      </c>
      <c r="AR40" s="199">
        <f t="shared" si="5"/>
        <v>0</v>
      </c>
      <c r="AS40" s="146">
        <v>40</v>
      </c>
      <c r="AT40" s="146"/>
      <c r="AU40" s="146"/>
      <c r="AV40" s="146"/>
      <c r="AW40" s="116">
        <f t="shared" si="6"/>
        <v>40</v>
      </c>
      <c r="AX40" s="150">
        <v>36</v>
      </c>
      <c r="AY40" s="150">
        <v>13</v>
      </c>
      <c r="AZ40" s="150">
        <v>23</v>
      </c>
      <c r="BA40" s="119">
        <f t="shared" si="7"/>
        <v>13</v>
      </c>
      <c r="BB40" s="149"/>
      <c r="BC40" s="136">
        <v>8</v>
      </c>
      <c r="BD40" s="136">
        <v>4</v>
      </c>
      <c r="BE40" s="120">
        <f t="shared" si="8"/>
        <v>8</v>
      </c>
      <c r="BF40" s="121">
        <f t="shared" si="9"/>
        <v>13</v>
      </c>
      <c r="BG40" s="125">
        <v>0</v>
      </c>
      <c r="BH40" s="154">
        <v>14</v>
      </c>
      <c r="BI40" s="137">
        <v>26</v>
      </c>
      <c r="BJ40" s="137">
        <v>30</v>
      </c>
      <c r="BK40" s="137">
        <v>31</v>
      </c>
      <c r="BL40" s="125">
        <v>26</v>
      </c>
      <c r="BM40" s="137">
        <v>29</v>
      </c>
      <c r="BN40" s="137">
        <v>4</v>
      </c>
      <c r="BO40" s="142"/>
      <c r="BP40" s="142"/>
      <c r="BQ40" s="123">
        <f t="shared" si="10"/>
        <v>146</v>
      </c>
      <c r="BR40" s="124">
        <v>58</v>
      </c>
      <c r="BS40" s="124"/>
      <c r="BT40" s="22">
        <v>78</v>
      </c>
      <c r="BU40" s="22">
        <v>53</v>
      </c>
      <c r="BV40" s="125">
        <v>0</v>
      </c>
      <c r="BW40" s="126">
        <f t="shared" si="11"/>
        <v>78</v>
      </c>
      <c r="BX40" s="151">
        <v>45</v>
      </c>
      <c r="BY40" s="154">
        <v>170</v>
      </c>
      <c r="BZ40" s="154">
        <v>73</v>
      </c>
      <c r="CA40" s="154">
        <v>14</v>
      </c>
      <c r="CB40" s="154"/>
      <c r="CC40" s="155"/>
      <c r="CD40" s="154"/>
      <c r="CE40" s="153">
        <f t="shared" si="16"/>
        <v>45</v>
      </c>
      <c r="CF40" s="131">
        <f t="shared" si="12"/>
        <v>123</v>
      </c>
      <c r="CG40" s="139"/>
      <c r="CH40" s="123">
        <f t="shared" si="13"/>
        <v>0</v>
      </c>
      <c r="CI40" s="132">
        <v>0.66666666666666663</v>
      </c>
      <c r="CJ40" s="133">
        <f t="shared" si="14"/>
        <v>0.66666666666666663</v>
      </c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7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9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6"/>
      <c r="HI40" s="156"/>
      <c r="HJ40" s="157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</row>
    <row r="41" spans="1:239" ht="18" customHeight="1">
      <c r="A41" s="22">
        <v>36</v>
      </c>
      <c r="B41" s="144" t="s">
        <v>104</v>
      </c>
      <c r="C41" s="102" t="s">
        <v>141</v>
      </c>
      <c r="D41" s="57"/>
      <c r="E41" s="57"/>
      <c r="F41" s="57"/>
      <c r="G41" s="57"/>
      <c r="H41" s="57"/>
      <c r="I41" s="57"/>
      <c r="J41" s="57"/>
      <c r="K41" s="56"/>
      <c r="L41" s="57"/>
      <c r="M41" s="57"/>
      <c r="N41" s="103"/>
      <c r="O41" s="57"/>
      <c r="P41" s="57"/>
      <c r="Q41" s="57"/>
      <c r="R41" s="57"/>
      <c r="S41" s="57"/>
      <c r="T41" s="103"/>
      <c r="U41" s="104"/>
      <c r="V41" s="56"/>
      <c r="W41" s="56"/>
      <c r="X41" s="35"/>
      <c r="Y41" s="106">
        <f t="shared" si="15"/>
        <v>0</v>
      </c>
      <c r="Z41" s="66">
        <v>11.666666666666666</v>
      </c>
      <c r="AA41" s="66">
        <v>13</v>
      </c>
      <c r="AB41" s="66">
        <v>0</v>
      </c>
      <c r="AC41" s="66">
        <v>0</v>
      </c>
      <c r="AD41" s="107">
        <v>0</v>
      </c>
      <c r="AE41" s="108">
        <f t="shared" si="0"/>
        <v>24.666666666666664</v>
      </c>
      <c r="AF41" s="107">
        <v>0.33333333333333331</v>
      </c>
      <c r="AG41" s="107">
        <v>0</v>
      </c>
      <c r="AH41" s="107">
        <v>0</v>
      </c>
      <c r="AI41" s="109">
        <f t="shared" si="1"/>
        <v>0.33333333333333331</v>
      </c>
      <c r="AJ41" s="110">
        <f t="shared" si="2"/>
        <v>24.999999999999996</v>
      </c>
      <c r="AK41" s="111"/>
      <c r="AL41" s="111"/>
      <c r="AM41" s="134"/>
      <c r="AN41" s="113">
        <f t="shared" si="3"/>
        <v>0</v>
      </c>
      <c r="AO41" s="134"/>
      <c r="AP41" s="134"/>
      <c r="AQ41" s="109">
        <f t="shared" si="4"/>
        <v>0</v>
      </c>
      <c r="AR41" s="199">
        <f t="shared" si="5"/>
        <v>0</v>
      </c>
      <c r="AS41" s="146">
        <v>20</v>
      </c>
      <c r="AT41" s="146"/>
      <c r="AU41" s="146"/>
      <c r="AV41" s="146"/>
      <c r="AW41" s="116">
        <f t="shared" si="6"/>
        <v>20</v>
      </c>
      <c r="AX41" s="150">
        <v>16</v>
      </c>
      <c r="AY41" s="150">
        <v>6</v>
      </c>
      <c r="AZ41" s="150">
        <v>10</v>
      </c>
      <c r="BA41" s="119">
        <f t="shared" si="7"/>
        <v>6</v>
      </c>
      <c r="BB41" s="149"/>
      <c r="BC41" s="136">
        <v>8</v>
      </c>
      <c r="BD41" s="136">
        <v>4</v>
      </c>
      <c r="BE41" s="120">
        <f t="shared" si="8"/>
        <v>8</v>
      </c>
      <c r="BF41" s="121">
        <f t="shared" si="9"/>
        <v>6</v>
      </c>
      <c r="BG41" s="125">
        <v>0</v>
      </c>
      <c r="BH41" s="154">
        <v>6</v>
      </c>
      <c r="BI41" s="137">
        <v>11</v>
      </c>
      <c r="BJ41" s="137">
        <v>14</v>
      </c>
      <c r="BK41" s="137">
        <v>17</v>
      </c>
      <c r="BL41" s="125">
        <v>11</v>
      </c>
      <c r="BM41" s="137">
        <v>17</v>
      </c>
      <c r="BN41" s="137">
        <v>2</v>
      </c>
      <c r="BO41" s="142"/>
      <c r="BP41" s="142"/>
      <c r="BQ41" s="123">
        <f t="shared" si="10"/>
        <v>72</v>
      </c>
      <c r="BR41" s="124">
        <v>10</v>
      </c>
      <c r="BS41" s="124"/>
      <c r="BT41" s="22">
        <v>38</v>
      </c>
      <c r="BU41" s="22">
        <v>24</v>
      </c>
      <c r="BV41" s="125">
        <v>0</v>
      </c>
      <c r="BW41" s="126">
        <f t="shared" si="11"/>
        <v>38</v>
      </c>
      <c r="BX41" s="151">
        <v>22</v>
      </c>
      <c r="BY41" s="154">
        <v>72</v>
      </c>
      <c r="BZ41" s="154">
        <v>37</v>
      </c>
      <c r="CA41" s="154">
        <v>6</v>
      </c>
      <c r="CB41" s="154"/>
      <c r="CC41" s="155"/>
      <c r="CD41" s="154"/>
      <c r="CE41" s="153">
        <f t="shared" si="16"/>
        <v>22</v>
      </c>
      <c r="CF41" s="131">
        <f t="shared" si="12"/>
        <v>60</v>
      </c>
      <c r="CG41" s="139"/>
      <c r="CH41" s="123">
        <f t="shared" si="13"/>
        <v>0</v>
      </c>
      <c r="CI41" s="132">
        <v>0.66666666666666663</v>
      </c>
      <c r="CJ41" s="133">
        <f t="shared" si="14"/>
        <v>0.66666666666666663</v>
      </c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7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9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6"/>
      <c r="HI41" s="156"/>
      <c r="HJ41" s="157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</row>
    <row r="42" spans="1:239" ht="18" customHeight="1">
      <c r="A42" s="22">
        <v>37</v>
      </c>
      <c r="B42" s="144" t="s">
        <v>102</v>
      </c>
      <c r="C42" s="102" t="s">
        <v>142</v>
      </c>
      <c r="D42" s="57"/>
      <c r="E42" s="57"/>
      <c r="F42" s="57"/>
      <c r="G42" s="57"/>
      <c r="H42" s="57"/>
      <c r="I42" s="57"/>
      <c r="J42" s="57"/>
      <c r="K42" s="56"/>
      <c r="L42" s="57"/>
      <c r="M42" s="57"/>
      <c r="N42" s="103"/>
      <c r="O42" s="57"/>
      <c r="P42" s="57"/>
      <c r="Q42" s="57"/>
      <c r="R42" s="57"/>
      <c r="S42" s="57"/>
      <c r="T42" s="103"/>
      <c r="U42" s="104"/>
      <c r="V42" s="56"/>
      <c r="W42" s="56"/>
      <c r="X42" s="35"/>
      <c r="Y42" s="106">
        <f t="shared" si="15"/>
        <v>0</v>
      </c>
      <c r="Z42" s="66">
        <v>168.66666666666666</v>
      </c>
      <c r="AA42" s="66">
        <v>11.666666666666666</v>
      </c>
      <c r="AB42" s="66">
        <v>1.3333333333333333</v>
      </c>
      <c r="AC42" s="66">
        <v>0.33333333333333331</v>
      </c>
      <c r="AD42" s="107">
        <v>7.333333333333333</v>
      </c>
      <c r="AE42" s="108">
        <f t="shared" si="0"/>
        <v>189.33333333333334</v>
      </c>
      <c r="AF42" s="107">
        <v>12.666666666666666</v>
      </c>
      <c r="AG42" s="107">
        <v>16</v>
      </c>
      <c r="AH42" s="107">
        <v>3.3333333333333335</v>
      </c>
      <c r="AI42" s="109">
        <f t="shared" si="1"/>
        <v>31.999999999999996</v>
      </c>
      <c r="AJ42" s="110">
        <f t="shared" si="2"/>
        <v>221.33333333333334</v>
      </c>
      <c r="AK42" s="111"/>
      <c r="AL42" s="111"/>
      <c r="AM42" s="134"/>
      <c r="AN42" s="113">
        <f t="shared" si="3"/>
        <v>0</v>
      </c>
      <c r="AO42" s="134"/>
      <c r="AP42" s="134"/>
      <c r="AQ42" s="109">
        <f t="shared" si="4"/>
        <v>0</v>
      </c>
      <c r="AR42" s="199">
        <f t="shared" si="5"/>
        <v>0</v>
      </c>
      <c r="AS42" s="146">
        <v>123</v>
      </c>
      <c r="AT42" s="146"/>
      <c r="AU42" s="146"/>
      <c r="AV42" s="146"/>
      <c r="AW42" s="116">
        <f t="shared" si="6"/>
        <v>123</v>
      </c>
      <c r="AX42" s="150">
        <v>111</v>
      </c>
      <c r="AY42" s="150">
        <v>40</v>
      </c>
      <c r="AZ42" s="150">
        <v>69</v>
      </c>
      <c r="BA42" s="119">
        <f t="shared" si="7"/>
        <v>40</v>
      </c>
      <c r="BB42" s="136">
        <v>1</v>
      </c>
      <c r="BC42" s="136">
        <v>20</v>
      </c>
      <c r="BD42" s="136">
        <v>10</v>
      </c>
      <c r="BE42" s="120">
        <f t="shared" si="8"/>
        <v>20</v>
      </c>
      <c r="BF42" s="121">
        <f t="shared" si="9"/>
        <v>40</v>
      </c>
      <c r="BG42" s="125">
        <v>0</v>
      </c>
      <c r="BH42" s="154">
        <v>41</v>
      </c>
      <c r="BI42" s="137">
        <v>79</v>
      </c>
      <c r="BJ42" s="137">
        <v>92</v>
      </c>
      <c r="BK42" s="137">
        <v>95</v>
      </c>
      <c r="BL42" s="125">
        <v>79</v>
      </c>
      <c r="BM42" s="137">
        <v>88</v>
      </c>
      <c r="BN42" s="137">
        <v>12</v>
      </c>
      <c r="BO42" s="142"/>
      <c r="BP42" s="147">
        <v>1</v>
      </c>
      <c r="BQ42" s="123">
        <f t="shared" si="10"/>
        <v>445</v>
      </c>
      <c r="BR42" s="124">
        <v>75</v>
      </c>
      <c r="BS42" s="124"/>
      <c r="BT42" s="22">
        <v>238</v>
      </c>
      <c r="BU42" s="22">
        <v>161</v>
      </c>
      <c r="BV42" s="125">
        <v>0</v>
      </c>
      <c r="BW42" s="126">
        <f t="shared" si="11"/>
        <v>238</v>
      </c>
      <c r="BX42" s="151">
        <v>136</v>
      </c>
      <c r="BY42" s="154">
        <v>453</v>
      </c>
      <c r="BZ42" s="154">
        <v>224</v>
      </c>
      <c r="CA42" s="154">
        <v>41</v>
      </c>
      <c r="CB42" s="154"/>
      <c r="CC42" s="155"/>
      <c r="CD42" s="154"/>
      <c r="CE42" s="153">
        <f t="shared" si="16"/>
        <v>136</v>
      </c>
      <c r="CF42" s="131">
        <f t="shared" si="12"/>
        <v>374</v>
      </c>
      <c r="CG42" s="132">
        <v>7.5</v>
      </c>
      <c r="CH42" s="123">
        <f t="shared" si="13"/>
        <v>7.5</v>
      </c>
      <c r="CI42" s="132">
        <v>6.666666666666667</v>
      </c>
      <c r="CJ42" s="133">
        <f t="shared" si="14"/>
        <v>6.666666666666667</v>
      </c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7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9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6"/>
      <c r="HI42" s="156"/>
      <c r="HJ42" s="157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</row>
    <row r="43" spans="1:239" ht="18" customHeight="1">
      <c r="A43" s="22">
        <v>38</v>
      </c>
      <c r="B43" s="144" t="s">
        <v>104</v>
      </c>
      <c r="C43" s="102" t="s">
        <v>143</v>
      </c>
      <c r="D43" s="57"/>
      <c r="E43" s="57"/>
      <c r="F43" s="57"/>
      <c r="G43" s="57"/>
      <c r="H43" s="57"/>
      <c r="I43" s="57"/>
      <c r="J43" s="57"/>
      <c r="K43" s="56"/>
      <c r="L43" s="57"/>
      <c r="M43" s="57"/>
      <c r="N43" s="103"/>
      <c r="O43" s="57"/>
      <c r="P43" s="57"/>
      <c r="Q43" s="57"/>
      <c r="R43" s="57"/>
      <c r="S43" s="57"/>
      <c r="T43" s="103"/>
      <c r="U43" s="104"/>
      <c r="V43" s="56"/>
      <c r="W43" s="56"/>
      <c r="X43" s="35"/>
      <c r="Y43" s="106">
        <f t="shared" si="15"/>
        <v>0</v>
      </c>
      <c r="Z43" s="66">
        <v>60.333333333333336</v>
      </c>
      <c r="AA43" s="66">
        <v>3</v>
      </c>
      <c r="AB43" s="66">
        <v>1</v>
      </c>
      <c r="AC43" s="66">
        <v>0</v>
      </c>
      <c r="AD43" s="107">
        <v>0.33333333333333331</v>
      </c>
      <c r="AE43" s="108">
        <f t="shared" si="0"/>
        <v>64.666666666666671</v>
      </c>
      <c r="AF43" s="107">
        <v>25</v>
      </c>
      <c r="AG43" s="107">
        <v>11</v>
      </c>
      <c r="AH43" s="107">
        <v>3</v>
      </c>
      <c r="AI43" s="109">
        <f t="shared" si="1"/>
        <v>39</v>
      </c>
      <c r="AJ43" s="110">
        <f t="shared" si="2"/>
        <v>103.66666666666667</v>
      </c>
      <c r="AK43" s="111"/>
      <c r="AL43" s="111"/>
      <c r="AM43" s="134"/>
      <c r="AN43" s="113">
        <f t="shared" si="3"/>
        <v>0</v>
      </c>
      <c r="AO43" s="134"/>
      <c r="AP43" s="134"/>
      <c r="AQ43" s="109">
        <f t="shared" si="4"/>
        <v>0</v>
      </c>
      <c r="AR43" s="199">
        <f t="shared" si="5"/>
        <v>0</v>
      </c>
      <c r="AS43" s="146">
        <v>21</v>
      </c>
      <c r="AT43" s="146"/>
      <c r="AU43" s="146"/>
      <c r="AV43" s="146"/>
      <c r="AW43" s="116">
        <f t="shared" si="6"/>
        <v>21</v>
      </c>
      <c r="AX43" s="150">
        <v>20</v>
      </c>
      <c r="AY43" s="150">
        <v>7</v>
      </c>
      <c r="AZ43" s="150">
        <v>12</v>
      </c>
      <c r="BA43" s="119">
        <f t="shared" si="7"/>
        <v>7</v>
      </c>
      <c r="BB43" s="138"/>
      <c r="BC43" s="136">
        <v>8</v>
      </c>
      <c r="BD43" s="136">
        <v>4</v>
      </c>
      <c r="BE43" s="120">
        <f t="shared" si="8"/>
        <v>8</v>
      </c>
      <c r="BF43" s="121">
        <f t="shared" si="9"/>
        <v>7</v>
      </c>
      <c r="BG43" s="125">
        <v>0</v>
      </c>
      <c r="BH43" s="154">
        <v>7</v>
      </c>
      <c r="BI43" s="137">
        <v>14</v>
      </c>
      <c r="BJ43" s="137">
        <v>16</v>
      </c>
      <c r="BK43" s="137">
        <v>16</v>
      </c>
      <c r="BL43" s="125">
        <v>14</v>
      </c>
      <c r="BM43" s="137">
        <v>15</v>
      </c>
      <c r="BN43" s="137">
        <v>2</v>
      </c>
      <c r="BO43" s="142"/>
      <c r="BP43" s="142"/>
      <c r="BQ43" s="123">
        <f t="shared" si="10"/>
        <v>77</v>
      </c>
      <c r="BR43" s="124">
        <v>13</v>
      </c>
      <c r="BS43" s="124"/>
      <c r="BT43" s="22">
        <v>41</v>
      </c>
      <c r="BU43" s="22">
        <v>28</v>
      </c>
      <c r="BV43" s="125">
        <v>0</v>
      </c>
      <c r="BW43" s="126">
        <f t="shared" si="11"/>
        <v>41</v>
      </c>
      <c r="BX43" s="151">
        <v>24</v>
      </c>
      <c r="BY43" s="154">
        <v>90</v>
      </c>
      <c r="BZ43" s="154">
        <v>39</v>
      </c>
      <c r="CA43" s="154">
        <v>7</v>
      </c>
      <c r="CB43" s="154"/>
      <c r="CC43" s="155"/>
      <c r="CD43" s="154"/>
      <c r="CE43" s="153">
        <f t="shared" si="16"/>
        <v>24</v>
      </c>
      <c r="CF43" s="131">
        <f t="shared" si="12"/>
        <v>65</v>
      </c>
      <c r="CG43" s="139"/>
      <c r="CH43" s="123">
        <f t="shared" si="13"/>
        <v>0</v>
      </c>
      <c r="CI43" s="139"/>
      <c r="CJ43" s="133">
        <f t="shared" si="14"/>
        <v>0</v>
      </c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7"/>
      <c r="EA43" s="158"/>
      <c r="EB43" s="158"/>
      <c r="EC43" s="158"/>
      <c r="ED43" s="158"/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9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6"/>
      <c r="HJ43" s="157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</row>
    <row r="44" spans="1:239" ht="18" customHeight="1">
      <c r="A44" s="22">
        <v>39</v>
      </c>
      <c r="B44" s="144" t="s">
        <v>104</v>
      </c>
      <c r="C44" s="102" t="s">
        <v>144</v>
      </c>
      <c r="D44" s="57"/>
      <c r="E44" s="57"/>
      <c r="F44" s="57"/>
      <c r="G44" s="57"/>
      <c r="H44" s="57"/>
      <c r="I44" s="57"/>
      <c r="J44" s="57"/>
      <c r="K44" s="56"/>
      <c r="L44" s="57"/>
      <c r="M44" s="57"/>
      <c r="N44" s="103"/>
      <c r="O44" s="57"/>
      <c r="P44" s="57"/>
      <c r="Q44" s="57"/>
      <c r="R44" s="57"/>
      <c r="S44" s="57"/>
      <c r="T44" s="103"/>
      <c r="U44" s="104"/>
      <c r="V44" s="56"/>
      <c r="W44" s="56"/>
      <c r="X44" s="35"/>
      <c r="Y44" s="106">
        <f t="shared" si="15"/>
        <v>0</v>
      </c>
      <c r="Z44" s="66">
        <v>55.333333333333336</v>
      </c>
      <c r="AA44" s="66">
        <v>16</v>
      </c>
      <c r="AB44" s="66">
        <v>0.33333333333333331</v>
      </c>
      <c r="AC44" s="66">
        <v>0</v>
      </c>
      <c r="AD44" s="107">
        <v>0.33333333333333331</v>
      </c>
      <c r="AE44" s="108">
        <f t="shared" si="0"/>
        <v>72</v>
      </c>
      <c r="AF44" s="107">
        <v>6.666666666666667</v>
      </c>
      <c r="AG44" s="107">
        <v>6.666666666666667</v>
      </c>
      <c r="AH44" s="107">
        <v>14</v>
      </c>
      <c r="AI44" s="109">
        <f t="shared" si="1"/>
        <v>27.333333333333336</v>
      </c>
      <c r="AJ44" s="110">
        <f t="shared" si="2"/>
        <v>99.333333333333343</v>
      </c>
      <c r="AK44" s="111"/>
      <c r="AL44" s="111"/>
      <c r="AM44" s="134"/>
      <c r="AN44" s="113">
        <f t="shared" si="3"/>
        <v>0</v>
      </c>
      <c r="AO44" s="134"/>
      <c r="AP44" s="134"/>
      <c r="AQ44" s="109">
        <f t="shared" si="4"/>
        <v>0</v>
      </c>
      <c r="AR44" s="199">
        <f t="shared" si="5"/>
        <v>0</v>
      </c>
      <c r="AS44" s="146">
        <v>23</v>
      </c>
      <c r="AT44" s="146"/>
      <c r="AU44" s="146"/>
      <c r="AV44" s="146"/>
      <c r="AW44" s="116">
        <f t="shared" si="6"/>
        <v>23</v>
      </c>
      <c r="AX44" s="150">
        <v>20</v>
      </c>
      <c r="AY44" s="150">
        <v>8</v>
      </c>
      <c r="AZ44" s="150">
        <v>13</v>
      </c>
      <c r="BA44" s="119">
        <f t="shared" si="7"/>
        <v>8</v>
      </c>
      <c r="BB44" s="138"/>
      <c r="BC44" s="136">
        <v>8</v>
      </c>
      <c r="BD44" s="136">
        <v>4</v>
      </c>
      <c r="BE44" s="120">
        <f t="shared" si="8"/>
        <v>8</v>
      </c>
      <c r="BF44" s="121">
        <f t="shared" si="9"/>
        <v>8</v>
      </c>
      <c r="BG44" s="125">
        <v>0</v>
      </c>
      <c r="BH44" s="154">
        <v>8</v>
      </c>
      <c r="BI44" s="137">
        <v>15</v>
      </c>
      <c r="BJ44" s="137">
        <v>17</v>
      </c>
      <c r="BK44" s="137">
        <v>18</v>
      </c>
      <c r="BL44" s="125">
        <v>15</v>
      </c>
      <c r="BM44" s="137">
        <v>16</v>
      </c>
      <c r="BN44" s="137">
        <v>2</v>
      </c>
      <c r="BO44" s="142"/>
      <c r="BP44" s="142"/>
      <c r="BQ44" s="123">
        <f t="shared" si="10"/>
        <v>83</v>
      </c>
      <c r="BR44" s="124">
        <v>14</v>
      </c>
      <c r="BS44" s="124"/>
      <c r="BT44" s="22">
        <v>44</v>
      </c>
      <c r="BU44" s="22">
        <v>30</v>
      </c>
      <c r="BV44" s="125">
        <v>0</v>
      </c>
      <c r="BW44" s="126">
        <f t="shared" si="11"/>
        <v>44</v>
      </c>
      <c r="BX44" s="151">
        <v>25</v>
      </c>
      <c r="BY44" s="154">
        <v>95</v>
      </c>
      <c r="BZ44" s="154">
        <v>41</v>
      </c>
      <c r="CA44" s="154">
        <v>8</v>
      </c>
      <c r="CB44" s="154"/>
      <c r="CC44" s="155"/>
      <c r="CD44" s="154"/>
      <c r="CE44" s="153">
        <f t="shared" si="16"/>
        <v>25</v>
      </c>
      <c r="CF44" s="131">
        <f t="shared" si="12"/>
        <v>69</v>
      </c>
      <c r="CG44" s="139"/>
      <c r="CH44" s="123">
        <f t="shared" si="13"/>
        <v>0</v>
      </c>
      <c r="CI44" s="139"/>
      <c r="CJ44" s="133">
        <f t="shared" si="14"/>
        <v>0</v>
      </c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7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9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7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</row>
    <row r="45" spans="1:239" s="207" customFormat="1" ht="18" customHeight="1">
      <c r="A45" s="202">
        <v>40</v>
      </c>
      <c r="B45" s="203" t="s">
        <v>104</v>
      </c>
      <c r="C45" s="204" t="s">
        <v>145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6"/>
      <c r="V45" s="205"/>
      <c r="W45" s="205"/>
      <c r="Y45" s="208">
        <f t="shared" si="15"/>
        <v>0</v>
      </c>
      <c r="Z45" s="209">
        <v>131.33333333333334</v>
      </c>
      <c r="AA45" s="209">
        <v>29.666666666666668</v>
      </c>
      <c r="AB45" s="209">
        <v>2</v>
      </c>
      <c r="AC45" s="209">
        <v>0</v>
      </c>
      <c r="AD45" s="210">
        <v>0.33333333333333331</v>
      </c>
      <c r="AE45" s="211">
        <f t="shared" si="0"/>
        <v>163.33333333333334</v>
      </c>
      <c r="AF45" s="210">
        <v>10.333333333333334</v>
      </c>
      <c r="AG45" s="210">
        <v>21</v>
      </c>
      <c r="AH45" s="210">
        <v>8.6666666666666661</v>
      </c>
      <c r="AI45" s="212">
        <f t="shared" si="1"/>
        <v>40</v>
      </c>
      <c r="AJ45" s="213">
        <f t="shared" si="2"/>
        <v>203.33333333333334</v>
      </c>
      <c r="AK45" s="214"/>
      <c r="AL45" s="214"/>
      <c r="AM45" s="215"/>
      <c r="AN45" s="216">
        <f t="shared" si="3"/>
        <v>0</v>
      </c>
      <c r="AO45" s="215"/>
      <c r="AP45" s="215"/>
      <c r="AQ45" s="212">
        <f t="shared" si="4"/>
        <v>0</v>
      </c>
      <c r="AR45" s="217">
        <f t="shared" si="5"/>
        <v>0</v>
      </c>
      <c r="AS45" s="218">
        <v>49</v>
      </c>
      <c r="AT45" s="218"/>
      <c r="AU45" s="218"/>
      <c r="AV45" s="218"/>
      <c r="AW45" s="219">
        <f t="shared" si="6"/>
        <v>49</v>
      </c>
      <c r="AX45" s="220">
        <v>45</v>
      </c>
      <c r="AY45" s="220">
        <v>16</v>
      </c>
      <c r="AZ45" s="220">
        <v>27</v>
      </c>
      <c r="BA45" s="221">
        <f t="shared" si="7"/>
        <v>16</v>
      </c>
      <c r="BB45" s="222"/>
      <c r="BC45" s="223">
        <v>8</v>
      </c>
      <c r="BD45" s="223">
        <v>4</v>
      </c>
      <c r="BE45" s="224">
        <f t="shared" si="8"/>
        <v>8</v>
      </c>
      <c r="BF45" s="225">
        <f t="shared" si="9"/>
        <v>16</v>
      </c>
      <c r="BG45" s="227">
        <v>0</v>
      </c>
      <c r="BH45" s="232">
        <v>16</v>
      </c>
      <c r="BI45" s="226">
        <v>31</v>
      </c>
      <c r="BJ45" s="226">
        <v>37</v>
      </c>
      <c r="BK45" s="226">
        <v>38</v>
      </c>
      <c r="BL45" s="227">
        <v>31</v>
      </c>
      <c r="BM45" s="226">
        <v>35</v>
      </c>
      <c r="BN45" s="226">
        <v>5</v>
      </c>
      <c r="BO45" s="228"/>
      <c r="BP45" s="228"/>
      <c r="BQ45" s="229">
        <f t="shared" si="10"/>
        <v>177</v>
      </c>
      <c r="BR45" s="202">
        <v>29</v>
      </c>
      <c r="BS45" s="202"/>
      <c r="BT45" s="202">
        <v>95</v>
      </c>
      <c r="BU45" s="202">
        <v>64</v>
      </c>
      <c r="BV45" s="227">
        <v>0</v>
      </c>
      <c r="BW45" s="230">
        <f t="shared" si="11"/>
        <v>95</v>
      </c>
      <c r="BX45" s="231">
        <v>54</v>
      </c>
      <c r="BY45" s="232">
        <v>206</v>
      </c>
      <c r="BZ45" s="232">
        <v>90</v>
      </c>
      <c r="CA45" s="232">
        <v>16</v>
      </c>
      <c r="CB45" s="232"/>
      <c r="CC45" s="233"/>
      <c r="CD45" s="232"/>
      <c r="CE45" s="234">
        <f t="shared" si="16"/>
        <v>54</v>
      </c>
      <c r="CF45" s="235">
        <f t="shared" si="12"/>
        <v>149</v>
      </c>
      <c r="CG45" s="236"/>
      <c r="CH45" s="229">
        <f t="shared" si="13"/>
        <v>0</v>
      </c>
      <c r="CI45" s="236"/>
      <c r="CJ45" s="237">
        <f t="shared" si="14"/>
        <v>0</v>
      </c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238"/>
      <c r="GA45" s="239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238"/>
    </row>
    <row r="46" spans="1:239" s="240" customFormat="1" ht="18" customHeight="1">
      <c r="B46" s="49" t="s">
        <v>149</v>
      </c>
      <c r="C46" s="49"/>
      <c r="D46" s="240">
        <v>2</v>
      </c>
      <c r="E46" s="240">
        <v>0</v>
      </c>
      <c r="F46" s="240">
        <v>0</v>
      </c>
      <c r="G46" s="240">
        <v>0</v>
      </c>
      <c r="H46" s="240">
        <v>0</v>
      </c>
      <c r="I46" s="240">
        <v>0</v>
      </c>
      <c r="J46" s="240">
        <v>1</v>
      </c>
      <c r="K46" s="240">
        <v>1</v>
      </c>
      <c r="L46" s="240">
        <v>0</v>
      </c>
      <c r="M46" s="240">
        <v>2</v>
      </c>
      <c r="N46" s="240">
        <v>2</v>
      </c>
      <c r="O46" s="240">
        <v>4</v>
      </c>
      <c r="P46" s="240">
        <v>2</v>
      </c>
      <c r="Q46" s="240">
        <v>4</v>
      </c>
      <c r="R46" s="240">
        <v>0</v>
      </c>
      <c r="S46" s="240">
        <v>1</v>
      </c>
      <c r="T46" s="240">
        <v>4</v>
      </c>
      <c r="U46" s="240">
        <v>4</v>
      </c>
      <c r="V46" s="240">
        <v>14</v>
      </c>
      <c r="W46" s="240">
        <v>14</v>
      </c>
      <c r="Y46" s="240">
        <f>V46</f>
        <v>14</v>
      </c>
      <c r="Z46" s="241">
        <f>SUM(Z6:Z45)</f>
        <v>4463.333333333333</v>
      </c>
      <c r="AA46" s="241">
        <f>SUM(AA6:AA45)</f>
        <v>991.66666666666663</v>
      </c>
      <c r="AB46" s="241">
        <f>SUM(AB6:AB45)</f>
        <v>134.00000000000006</v>
      </c>
      <c r="AC46" s="241">
        <f>SUM(AC6:AC45)</f>
        <v>3.666666666666667</v>
      </c>
      <c r="AD46" s="241">
        <f>SUM(AD6:AD45)</f>
        <v>34.333333333333343</v>
      </c>
      <c r="AE46" s="242">
        <f t="shared" ref="AE46:AV46" si="17">SUM(AE6:AE45)</f>
        <v>5627.0000000000009</v>
      </c>
      <c r="AF46" s="241">
        <f t="shared" si="17"/>
        <v>595.66666666666674</v>
      </c>
      <c r="AG46" s="241">
        <f t="shared" si="17"/>
        <v>214</v>
      </c>
      <c r="AH46" s="241">
        <f t="shared" si="17"/>
        <v>161.99999999999997</v>
      </c>
      <c r="AI46" s="243">
        <f t="shared" si="17"/>
        <v>971.66666666666652</v>
      </c>
      <c r="AJ46" s="244">
        <f t="shared" si="17"/>
        <v>6598.666666666667</v>
      </c>
      <c r="AK46" s="241">
        <f t="shared" si="17"/>
        <v>69</v>
      </c>
      <c r="AL46" s="241">
        <f t="shared" si="17"/>
        <v>0</v>
      </c>
      <c r="AM46" s="241">
        <f t="shared" si="17"/>
        <v>1</v>
      </c>
      <c r="AN46" s="245">
        <f t="shared" si="17"/>
        <v>70</v>
      </c>
      <c r="AO46" s="241">
        <f t="shared" si="17"/>
        <v>65</v>
      </c>
      <c r="AP46" s="241">
        <f t="shared" si="17"/>
        <v>0</v>
      </c>
      <c r="AQ46" s="243">
        <f t="shared" si="17"/>
        <v>65</v>
      </c>
      <c r="AR46" s="246">
        <f t="shared" si="17"/>
        <v>135</v>
      </c>
      <c r="AS46" s="241">
        <f t="shared" si="17"/>
        <v>3328</v>
      </c>
      <c r="AT46" s="241">
        <f t="shared" si="17"/>
        <v>0</v>
      </c>
      <c r="AU46" s="241">
        <f t="shared" si="17"/>
        <v>0</v>
      </c>
      <c r="AV46" s="241">
        <f t="shared" si="17"/>
        <v>0</v>
      </c>
      <c r="AW46" s="189">
        <f t="shared" si="6"/>
        <v>3328</v>
      </c>
      <c r="AX46" s="241">
        <f t="shared" ref="AX46:CJ46" si="18">SUM(AX6:AX45)</f>
        <v>3078</v>
      </c>
      <c r="AY46" s="241">
        <f t="shared" si="18"/>
        <v>1113</v>
      </c>
      <c r="AZ46" s="241">
        <f t="shared" si="18"/>
        <v>1898</v>
      </c>
      <c r="BA46" s="190">
        <f t="shared" si="7"/>
        <v>1113</v>
      </c>
      <c r="BB46" s="241">
        <f t="shared" si="18"/>
        <v>7</v>
      </c>
      <c r="BC46" s="241">
        <f t="shared" si="18"/>
        <v>532</v>
      </c>
      <c r="BD46" s="241">
        <f t="shared" si="18"/>
        <v>266</v>
      </c>
      <c r="BE46" s="247">
        <f t="shared" si="8"/>
        <v>532</v>
      </c>
      <c r="BF46" s="191">
        <f>BA46</f>
        <v>1113</v>
      </c>
      <c r="BG46" s="241">
        <f t="shared" ref="BG46" si="19">SUM(BG6:BG45)</f>
        <v>215</v>
      </c>
      <c r="BH46" s="240">
        <v>1157</v>
      </c>
      <c r="BI46" s="240">
        <f>SUM(BI6:BI45)</f>
        <v>2204</v>
      </c>
      <c r="BJ46" s="240">
        <f t="shared" ref="BJ46:BQ46" si="20">SUM(BJ6:BJ45)</f>
        <v>2439</v>
      </c>
      <c r="BK46" s="240">
        <f t="shared" si="20"/>
        <v>2605</v>
      </c>
      <c r="BL46" s="240">
        <f t="shared" si="20"/>
        <v>2204</v>
      </c>
      <c r="BM46" s="240">
        <f t="shared" si="20"/>
        <v>2334</v>
      </c>
      <c r="BN46" s="240">
        <f t="shared" si="20"/>
        <v>311</v>
      </c>
      <c r="BO46" s="240">
        <f t="shared" si="20"/>
        <v>6</v>
      </c>
      <c r="BP46" s="240">
        <f t="shared" si="20"/>
        <v>1</v>
      </c>
      <c r="BQ46" s="240">
        <f t="shared" si="20"/>
        <v>12097</v>
      </c>
      <c r="BR46" s="241">
        <f t="shared" si="18"/>
        <v>2128</v>
      </c>
      <c r="BS46" s="241"/>
      <c r="BT46" s="241">
        <f t="shared" si="18"/>
        <v>6416</v>
      </c>
      <c r="BU46" s="241">
        <f t="shared" si="18"/>
        <v>4374</v>
      </c>
      <c r="BV46" s="241">
        <f t="shared" si="18"/>
        <v>215</v>
      </c>
      <c r="BW46" s="248">
        <f t="shared" si="18"/>
        <v>6416</v>
      </c>
      <c r="BX46" s="240">
        <v>3662</v>
      </c>
      <c r="BY46" s="240">
        <v>11912</v>
      </c>
      <c r="BZ46" s="240">
        <v>5958</v>
      </c>
      <c r="CA46" s="240">
        <v>1157</v>
      </c>
      <c r="CB46" s="241">
        <f t="shared" si="18"/>
        <v>0</v>
      </c>
      <c r="CC46" s="241">
        <f t="shared" si="18"/>
        <v>0</v>
      </c>
      <c r="CD46" s="241">
        <f t="shared" si="18"/>
        <v>0</v>
      </c>
      <c r="CE46" s="192">
        <f t="shared" si="16"/>
        <v>3662</v>
      </c>
      <c r="CF46" s="193">
        <f t="shared" si="12"/>
        <v>10078</v>
      </c>
      <c r="CG46" s="241">
        <f t="shared" si="18"/>
        <v>206</v>
      </c>
      <c r="CH46" s="249">
        <f t="shared" si="18"/>
        <v>206</v>
      </c>
      <c r="CI46" s="241">
        <f t="shared" si="18"/>
        <v>163.99999999999997</v>
      </c>
      <c r="CJ46" s="250">
        <f t="shared" si="18"/>
        <v>163.99999999999997</v>
      </c>
    </row>
    <row r="47" spans="1:239" s="1" customFormat="1" ht="18" customHeight="1">
      <c r="B47" s="51"/>
      <c r="C47" s="51"/>
      <c r="U47" s="74"/>
      <c r="Y47" s="75"/>
      <c r="AE47" s="76"/>
      <c r="AI47" s="77"/>
      <c r="AJ47" s="78"/>
      <c r="AN47" s="79"/>
      <c r="AQ47" s="77"/>
      <c r="AR47" s="200"/>
      <c r="AW47" s="100"/>
      <c r="AX47" s="52"/>
      <c r="AY47" s="52"/>
      <c r="AZ47" s="52"/>
      <c r="BA47" s="97"/>
      <c r="BB47" s="52"/>
      <c r="BC47" s="52"/>
      <c r="BD47" s="52"/>
      <c r="BE47" s="99"/>
      <c r="BF47" s="91"/>
      <c r="BW47" s="80"/>
      <c r="CC47" s="81"/>
      <c r="CE47" s="100"/>
      <c r="CF47" s="78"/>
      <c r="CH47" s="82"/>
      <c r="CJ47" s="83"/>
    </row>
    <row r="48" spans="1:239" s="1" customFormat="1">
      <c r="B48" s="51"/>
      <c r="C48" s="51"/>
      <c r="U48" s="74"/>
      <c r="Y48" s="75"/>
      <c r="AE48" s="76"/>
      <c r="AI48" s="77"/>
      <c r="AJ48" s="78"/>
      <c r="AN48" s="79"/>
      <c r="AQ48" s="77"/>
      <c r="AR48" s="200"/>
      <c r="AW48" s="100"/>
      <c r="AX48" s="52"/>
      <c r="AY48" s="52"/>
      <c r="AZ48" s="52"/>
      <c r="BA48" s="97"/>
      <c r="BB48" s="52"/>
      <c r="BC48" s="52"/>
      <c r="BD48" s="52"/>
      <c r="BE48" s="99"/>
      <c r="BF48" s="91"/>
      <c r="BW48" s="80"/>
      <c r="CC48" s="81"/>
      <c r="CE48" s="100"/>
      <c r="CF48" s="78"/>
      <c r="CH48" s="82"/>
      <c r="CJ48" s="83"/>
    </row>
    <row r="49" spans="2:88" s="1" customFormat="1" ht="42.75" customHeight="1">
      <c r="B49" s="51"/>
      <c r="C49" s="51"/>
      <c r="U49" s="74"/>
      <c r="Y49" s="75"/>
      <c r="AE49" s="76"/>
      <c r="AH49" s="59"/>
      <c r="AI49" s="77"/>
      <c r="AJ49" s="78"/>
      <c r="AN49" s="79"/>
      <c r="AP49" s="59"/>
      <c r="AQ49" s="77"/>
      <c r="AR49" s="200"/>
      <c r="AW49" s="100"/>
      <c r="AX49" s="52"/>
      <c r="AY49" s="52"/>
      <c r="AZ49" s="52"/>
      <c r="BA49" s="97"/>
      <c r="BB49" s="52"/>
      <c r="BC49" s="52"/>
      <c r="BD49" s="52"/>
      <c r="BE49" s="99"/>
      <c r="BF49" s="91"/>
      <c r="BW49" s="80"/>
      <c r="BZ49" s="59"/>
      <c r="CC49" s="81"/>
      <c r="CE49" s="100"/>
      <c r="CF49" s="78"/>
      <c r="CH49" s="82"/>
      <c r="CJ49" s="83"/>
    </row>
    <row r="50" spans="2:88" s="1" customFormat="1">
      <c r="B50" s="51"/>
      <c r="C50" s="51"/>
      <c r="U50" s="74"/>
      <c r="Y50" s="75"/>
      <c r="AE50" s="76"/>
      <c r="AI50" s="77"/>
      <c r="AJ50" s="78"/>
      <c r="AN50" s="79"/>
      <c r="AQ50" s="77"/>
      <c r="AR50" s="200"/>
      <c r="AW50" s="100"/>
      <c r="AX50" s="52"/>
      <c r="AY50" s="52"/>
      <c r="AZ50" s="52"/>
      <c r="BA50" s="97"/>
      <c r="BB50" s="52"/>
      <c r="BC50" s="52"/>
      <c r="BD50" s="52"/>
      <c r="BE50" s="99"/>
      <c r="BF50" s="91"/>
      <c r="BW50" s="80"/>
      <c r="CC50" s="81"/>
      <c r="CE50" s="100"/>
      <c r="CF50" s="78"/>
      <c r="CH50" s="82"/>
      <c r="CJ50" s="83"/>
    </row>
    <row r="51" spans="2:88" s="1" customFormat="1">
      <c r="B51" s="51"/>
      <c r="C51" s="51"/>
      <c r="U51" s="74"/>
      <c r="Y51" s="75"/>
      <c r="AE51" s="76"/>
      <c r="AI51" s="77"/>
      <c r="AJ51" s="78"/>
      <c r="AN51" s="79"/>
      <c r="AQ51" s="77"/>
      <c r="AR51" s="200"/>
      <c r="AW51" s="100"/>
      <c r="AX51" s="52"/>
      <c r="AY51" s="52"/>
      <c r="AZ51" s="52"/>
      <c r="BA51" s="97"/>
      <c r="BB51" s="52"/>
      <c r="BC51" s="52"/>
      <c r="BD51" s="52"/>
      <c r="BE51" s="99"/>
      <c r="BF51" s="91"/>
      <c r="BW51" s="80"/>
      <c r="CC51" s="81"/>
      <c r="CE51" s="100"/>
      <c r="CF51" s="78"/>
      <c r="CH51" s="82"/>
      <c r="CJ51" s="83"/>
    </row>
    <row r="52" spans="2:88" s="1" customFormat="1">
      <c r="B52" s="51"/>
      <c r="C52" s="51"/>
      <c r="U52" s="74"/>
      <c r="Y52" s="75"/>
      <c r="AE52" s="76"/>
      <c r="AI52" s="77"/>
      <c r="AJ52" s="78"/>
      <c r="AN52" s="79"/>
      <c r="AQ52" s="77"/>
      <c r="AR52" s="200"/>
      <c r="AW52" s="100"/>
      <c r="AX52" s="52"/>
      <c r="AY52" s="52"/>
      <c r="AZ52" s="52"/>
      <c r="BA52" s="97"/>
      <c r="BB52" s="52"/>
      <c r="BC52" s="52"/>
      <c r="BD52" s="52"/>
      <c r="BE52" s="99"/>
      <c r="BF52" s="91"/>
      <c r="BW52" s="80"/>
      <c r="CC52" s="81"/>
      <c r="CE52" s="100"/>
      <c r="CF52" s="78"/>
      <c r="CH52" s="82"/>
      <c r="CJ52" s="83"/>
    </row>
    <row r="53" spans="2:88" s="1" customFormat="1">
      <c r="B53" s="51"/>
      <c r="C53" s="51"/>
      <c r="U53" s="74"/>
      <c r="Y53" s="75"/>
      <c r="AE53" s="76"/>
      <c r="AI53" s="77"/>
      <c r="AJ53" s="78"/>
      <c r="AN53" s="79"/>
      <c r="AQ53" s="77"/>
      <c r="AR53" s="200"/>
      <c r="AW53" s="100"/>
      <c r="AX53" s="52"/>
      <c r="AY53" s="52"/>
      <c r="AZ53" s="52"/>
      <c r="BA53" s="97"/>
      <c r="BB53" s="52"/>
      <c r="BC53" s="52"/>
      <c r="BD53" s="52"/>
      <c r="BE53" s="99"/>
      <c r="BF53" s="91"/>
      <c r="BW53" s="80"/>
      <c r="CC53" s="81"/>
      <c r="CE53" s="100"/>
      <c r="CF53" s="78"/>
      <c r="CH53" s="82"/>
      <c r="CJ53" s="83"/>
    </row>
    <row r="54" spans="2:88" s="1" customFormat="1">
      <c r="B54" s="51"/>
      <c r="C54" s="51"/>
      <c r="U54" s="74"/>
      <c r="Y54" s="75"/>
      <c r="AE54" s="76"/>
      <c r="AI54" s="77"/>
      <c r="AJ54" s="78"/>
      <c r="AN54" s="79"/>
      <c r="AQ54" s="77"/>
      <c r="AR54" s="200"/>
      <c r="AW54" s="100"/>
      <c r="AX54" s="52"/>
      <c r="AY54" s="52"/>
      <c r="AZ54" s="52"/>
      <c r="BA54" s="97"/>
      <c r="BB54" s="52"/>
      <c r="BC54" s="52"/>
      <c r="BD54" s="52"/>
      <c r="BE54" s="99"/>
      <c r="BF54" s="91"/>
      <c r="BW54" s="80"/>
      <c r="CC54" s="81"/>
      <c r="CE54" s="100"/>
      <c r="CF54" s="78"/>
      <c r="CH54" s="82"/>
      <c r="CJ54" s="83"/>
    </row>
    <row r="55" spans="2:88" s="1" customFormat="1">
      <c r="B55" s="51"/>
      <c r="C55" s="51"/>
      <c r="U55" s="74"/>
      <c r="Y55" s="75"/>
      <c r="AE55" s="76"/>
      <c r="AI55" s="77"/>
      <c r="AJ55" s="78"/>
      <c r="AN55" s="79"/>
      <c r="AQ55" s="77"/>
      <c r="AR55" s="200"/>
      <c r="AW55" s="100"/>
      <c r="AX55" s="52"/>
      <c r="AY55" s="52"/>
      <c r="AZ55" s="52"/>
      <c r="BA55" s="97"/>
      <c r="BB55" s="52"/>
      <c r="BC55" s="52"/>
      <c r="BD55" s="52"/>
      <c r="BE55" s="99"/>
      <c r="BF55" s="91"/>
      <c r="BW55" s="80"/>
      <c r="CC55" s="81"/>
      <c r="CE55" s="100"/>
      <c r="CF55" s="78"/>
      <c r="CH55" s="82"/>
      <c r="CJ55" s="83"/>
    </row>
    <row r="56" spans="2:88" s="1" customFormat="1">
      <c r="B56" s="51"/>
      <c r="C56" s="51"/>
      <c r="U56" s="74"/>
      <c r="Y56" s="75"/>
      <c r="AE56" s="76"/>
      <c r="AI56" s="77"/>
      <c r="AJ56" s="78"/>
      <c r="AN56" s="79"/>
      <c r="AQ56" s="77"/>
      <c r="AR56" s="200"/>
      <c r="AW56" s="100"/>
      <c r="AX56" s="52"/>
      <c r="AY56" s="52"/>
      <c r="AZ56" s="52"/>
      <c r="BA56" s="97"/>
      <c r="BB56" s="52"/>
      <c r="BC56" s="52"/>
      <c r="BD56" s="52"/>
      <c r="BE56" s="99"/>
      <c r="BF56" s="91"/>
      <c r="BW56" s="80"/>
      <c r="CC56" s="81"/>
      <c r="CE56" s="100"/>
      <c r="CF56" s="78"/>
      <c r="CH56" s="82"/>
      <c r="CJ56" s="83"/>
    </row>
    <row r="57" spans="2:88" s="1" customFormat="1">
      <c r="B57" s="51"/>
      <c r="C57" s="51"/>
      <c r="U57" s="74"/>
      <c r="Y57" s="75"/>
      <c r="AE57" s="76"/>
      <c r="AI57" s="77"/>
      <c r="AJ57" s="78"/>
      <c r="AN57" s="79"/>
      <c r="AQ57" s="77"/>
      <c r="AR57" s="200"/>
      <c r="AW57" s="100"/>
      <c r="AX57" s="52"/>
      <c r="AY57" s="52"/>
      <c r="AZ57" s="52"/>
      <c r="BA57" s="97"/>
      <c r="BB57" s="52"/>
      <c r="BC57" s="52"/>
      <c r="BD57" s="52"/>
      <c r="BE57" s="99"/>
      <c r="BF57" s="91"/>
      <c r="BW57" s="80"/>
      <c r="CC57" s="81"/>
      <c r="CE57" s="100"/>
      <c r="CF57" s="78"/>
      <c r="CH57" s="82"/>
      <c r="CJ57" s="83"/>
    </row>
    <row r="58" spans="2:88" s="1" customFormat="1">
      <c r="B58" s="51"/>
      <c r="C58" s="51"/>
      <c r="U58" s="74"/>
      <c r="Y58" s="75"/>
      <c r="AE58" s="76"/>
      <c r="AI58" s="77"/>
      <c r="AJ58" s="78"/>
      <c r="AN58" s="79"/>
      <c r="AQ58" s="77"/>
      <c r="AR58" s="200"/>
      <c r="AW58" s="100"/>
      <c r="AX58" s="52"/>
      <c r="AY58" s="52"/>
      <c r="AZ58" s="52"/>
      <c r="BA58" s="97"/>
      <c r="BB58" s="52"/>
      <c r="BC58" s="52"/>
      <c r="BD58" s="52"/>
      <c r="BE58" s="99"/>
      <c r="BF58" s="91"/>
      <c r="BW58" s="80"/>
      <c r="CC58" s="81"/>
      <c r="CE58" s="100"/>
      <c r="CF58" s="78"/>
      <c r="CH58" s="82"/>
      <c r="CJ58" s="83"/>
    </row>
    <row r="59" spans="2:88" s="1" customFormat="1">
      <c r="B59" s="51"/>
      <c r="C59" s="51"/>
      <c r="U59" s="74"/>
      <c r="Y59" s="75"/>
      <c r="AE59" s="76"/>
      <c r="AI59" s="77"/>
      <c r="AJ59" s="78"/>
      <c r="AN59" s="79"/>
      <c r="AQ59" s="77"/>
      <c r="AR59" s="200"/>
      <c r="AW59" s="100"/>
      <c r="AX59" s="52"/>
      <c r="AY59" s="52"/>
      <c r="AZ59" s="52"/>
      <c r="BA59" s="97"/>
      <c r="BB59" s="52"/>
      <c r="BC59" s="52"/>
      <c r="BD59" s="52"/>
      <c r="BE59" s="99"/>
      <c r="BF59" s="91"/>
      <c r="BW59" s="80"/>
      <c r="CC59" s="81"/>
      <c r="CE59" s="100"/>
      <c r="CF59" s="78"/>
      <c r="CH59" s="82"/>
      <c r="CJ59" s="83"/>
    </row>
    <row r="60" spans="2:88" s="1" customFormat="1">
      <c r="B60" s="51"/>
      <c r="C60" s="51"/>
      <c r="U60" s="74"/>
      <c r="Y60" s="75"/>
      <c r="AE60" s="76"/>
      <c r="AI60" s="77"/>
      <c r="AJ60" s="78"/>
      <c r="AN60" s="79"/>
      <c r="AQ60" s="77"/>
      <c r="AR60" s="200"/>
      <c r="AW60" s="100"/>
      <c r="AX60" s="52"/>
      <c r="AY60" s="52"/>
      <c r="AZ60" s="52"/>
      <c r="BA60" s="97"/>
      <c r="BB60" s="52"/>
      <c r="BC60" s="52"/>
      <c r="BD60" s="52"/>
      <c r="BE60" s="99"/>
      <c r="BF60" s="91"/>
      <c r="BW60" s="80"/>
      <c r="CC60" s="81"/>
      <c r="CE60" s="100"/>
      <c r="CF60" s="78"/>
      <c r="CH60" s="82"/>
      <c r="CJ60" s="83"/>
    </row>
    <row r="61" spans="2:88" s="1" customFormat="1">
      <c r="B61" s="51"/>
      <c r="C61" s="51"/>
      <c r="U61" s="74"/>
      <c r="Y61" s="75"/>
      <c r="AE61" s="76"/>
      <c r="AI61" s="77"/>
      <c r="AJ61" s="78"/>
      <c r="AN61" s="79"/>
      <c r="AQ61" s="77"/>
      <c r="AR61" s="200"/>
      <c r="AW61" s="100"/>
      <c r="AX61" s="52"/>
      <c r="AY61" s="52"/>
      <c r="AZ61" s="52"/>
      <c r="BA61" s="97"/>
      <c r="BB61" s="52"/>
      <c r="BC61" s="52"/>
      <c r="BD61" s="52"/>
      <c r="BE61" s="99"/>
      <c r="BF61" s="91"/>
      <c r="BW61" s="80"/>
      <c r="CC61" s="81"/>
      <c r="CE61" s="100"/>
      <c r="CF61" s="78"/>
      <c r="CH61" s="82"/>
      <c r="CJ61" s="83"/>
    </row>
    <row r="62" spans="2:88" s="1" customFormat="1">
      <c r="B62" s="51"/>
      <c r="C62" s="51"/>
      <c r="U62" s="74"/>
      <c r="Y62" s="75"/>
      <c r="AE62" s="76"/>
      <c r="AI62" s="77"/>
      <c r="AJ62" s="78"/>
      <c r="AN62" s="79"/>
      <c r="AQ62" s="77"/>
      <c r="AR62" s="200"/>
      <c r="AW62" s="100"/>
      <c r="AX62" s="52"/>
      <c r="AY62" s="52"/>
      <c r="AZ62" s="52"/>
      <c r="BA62" s="97"/>
      <c r="BB62" s="52"/>
      <c r="BC62" s="52"/>
      <c r="BD62" s="52"/>
      <c r="BE62" s="99"/>
      <c r="BF62" s="91"/>
      <c r="BW62" s="80"/>
      <c r="CC62" s="81"/>
      <c r="CE62" s="100"/>
      <c r="CF62" s="78"/>
      <c r="CH62" s="82"/>
      <c r="CJ62" s="83"/>
    </row>
    <row r="63" spans="2:88" s="1" customFormat="1">
      <c r="B63" s="51"/>
      <c r="C63" s="51"/>
      <c r="U63" s="74"/>
      <c r="Y63" s="75"/>
      <c r="AE63" s="76"/>
      <c r="AI63" s="77"/>
      <c r="AJ63" s="78"/>
      <c r="AN63" s="79"/>
      <c r="AQ63" s="77"/>
      <c r="AR63" s="200"/>
      <c r="AW63" s="100"/>
      <c r="AX63" s="52"/>
      <c r="AY63" s="52"/>
      <c r="AZ63" s="52"/>
      <c r="BA63" s="97"/>
      <c r="BB63" s="52"/>
      <c r="BC63" s="52"/>
      <c r="BD63" s="52"/>
      <c r="BE63" s="99"/>
      <c r="BF63" s="91"/>
      <c r="BW63" s="80"/>
      <c r="CC63" s="81"/>
      <c r="CE63" s="100"/>
      <c r="CF63" s="78"/>
      <c r="CH63" s="82"/>
      <c r="CJ63" s="83"/>
    </row>
    <row r="64" spans="2:88" s="1" customFormat="1">
      <c r="B64" s="51"/>
      <c r="C64" s="51"/>
      <c r="U64" s="74"/>
      <c r="Y64" s="75"/>
      <c r="AE64" s="76"/>
      <c r="AI64" s="77"/>
      <c r="AJ64" s="78"/>
      <c r="AN64" s="79"/>
      <c r="AQ64" s="77"/>
      <c r="AR64" s="200"/>
      <c r="AW64" s="100"/>
      <c r="AX64" s="52"/>
      <c r="AY64" s="52"/>
      <c r="AZ64" s="52"/>
      <c r="BA64" s="97"/>
      <c r="BB64" s="52"/>
      <c r="BC64" s="52"/>
      <c r="BD64" s="52"/>
      <c r="BE64" s="99"/>
      <c r="BF64" s="91"/>
      <c r="BW64" s="80"/>
      <c r="CC64" s="81"/>
      <c r="CE64" s="100"/>
      <c r="CF64" s="78"/>
      <c r="CH64" s="82"/>
      <c r="CJ64" s="83"/>
    </row>
    <row r="65" spans="2:88" s="1" customFormat="1">
      <c r="B65" s="51"/>
      <c r="C65" s="51"/>
      <c r="U65" s="74"/>
      <c r="Y65" s="75"/>
      <c r="AE65" s="76"/>
      <c r="AI65" s="77"/>
      <c r="AJ65" s="78"/>
      <c r="AN65" s="79"/>
      <c r="AQ65" s="77"/>
      <c r="AR65" s="200"/>
      <c r="AW65" s="100"/>
      <c r="AX65" s="52"/>
      <c r="AY65" s="52"/>
      <c r="AZ65" s="52"/>
      <c r="BA65" s="97"/>
      <c r="BB65" s="52"/>
      <c r="BC65" s="52"/>
      <c r="BD65" s="52"/>
      <c r="BE65" s="99"/>
      <c r="BF65" s="91"/>
      <c r="BW65" s="80"/>
      <c r="CC65" s="81"/>
      <c r="CE65" s="100"/>
      <c r="CF65" s="78"/>
      <c r="CH65" s="82"/>
      <c r="CJ65" s="83"/>
    </row>
    <row r="66" spans="2:88" s="1" customFormat="1">
      <c r="B66" s="51"/>
      <c r="C66" s="51"/>
      <c r="U66" s="74"/>
      <c r="Y66" s="75"/>
      <c r="AE66" s="76"/>
      <c r="AI66" s="77"/>
      <c r="AJ66" s="78"/>
      <c r="AN66" s="79"/>
      <c r="AQ66" s="77"/>
      <c r="AR66" s="200"/>
      <c r="AW66" s="100"/>
      <c r="AX66" s="52"/>
      <c r="AY66" s="52"/>
      <c r="AZ66" s="52"/>
      <c r="BA66" s="97"/>
      <c r="BB66" s="52"/>
      <c r="BC66" s="52"/>
      <c r="BD66" s="52"/>
      <c r="BE66" s="99"/>
      <c r="BF66" s="91"/>
      <c r="BW66" s="80"/>
      <c r="CC66" s="81"/>
      <c r="CE66" s="100"/>
      <c r="CF66" s="78"/>
      <c r="CH66" s="82"/>
      <c r="CJ66" s="83"/>
    </row>
    <row r="67" spans="2:88" s="1" customFormat="1">
      <c r="B67" s="51"/>
      <c r="C67" s="51"/>
      <c r="U67" s="74"/>
      <c r="Y67" s="75"/>
      <c r="AE67" s="76"/>
      <c r="AI67" s="77"/>
      <c r="AJ67" s="78"/>
      <c r="AN67" s="79"/>
      <c r="AQ67" s="77"/>
      <c r="AR67" s="200"/>
      <c r="AW67" s="100"/>
      <c r="AX67" s="52"/>
      <c r="AY67" s="52"/>
      <c r="AZ67" s="52"/>
      <c r="BA67" s="97"/>
      <c r="BB67" s="52"/>
      <c r="BC67" s="52"/>
      <c r="BD67" s="52"/>
      <c r="BE67" s="99"/>
      <c r="BF67" s="91"/>
      <c r="BW67" s="80"/>
      <c r="CC67" s="81"/>
      <c r="CE67" s="100"/>
      <c r="CF67" s="78"/>
      <c r="CH67" s="82"/>
      <c r="CJ67" s="83"/>
    </row>
    <row r="68" spans="2:88" s="1" customFormat="1">
      <c r="B68" s="51"/>
      <c r="C68" s="51"/>
      <c r="U68" s="74"/>
      <c r="Y68" s="75"/>
      <c r="AE68" s="76"/>
      <c r="AI68" s="77"/>
      <c r="AJ68" s="78"/>
      <c r="AN68" s="79"/>
      <c r="AQ68" s="77"/>
      <c r="AR68" s="200"/>
      <c r="AW68" s="100"/>
      <c r="AX68" s="52"/>
      <c r="AY68" s="52"/>
      <c r="AZ68" s="52"/>
      <c r="BA68" s="97"/>
      <c r="BB68" s="52"/>
      <c r="BC68" s="52"/>
      <c r="BD68" s="52"/>
      <c r="BE68" s="99"/>
      <c r="BF68" s="91"/>
      <c r="BW68" s="80"/>
      <c r="CC68" s="81"/>
      <c r="CE68" s="100"/>
      <c r="CF68" s="78"/>
      <c r="CH68" s="82"/>
      <c r="CJ68" s="83"/>
    </row>
    <row r="69" spans="2:88" s="1" customFormat="1">
      <c r="B69" s="51"/>
      <c r="C69" s="51"/>
      <c r="U69" s="74"/>
      <c r="Y69" s="75"/>
      <c r="AE69" s="76"/>
      <c r="AI69" s="77"/>
      <c r="AJ69" s="78"/>
      <c r="AN69" s="79"/>
      <c r="AQ69" s="77"/>
      <c r="AR69" s="200"/>
      <c r="AW69" s="100"/>
      <c r="AX69" s="52"/>
      <c r="AY69" s="52"/>
      <c r="AZ69" s="52"/>
      <c r="BA69" s="97"/>
      <c r="BB69" s="52"/>
      <c r="BC69" s="52"/>
      <c r="BD69" s="52"/>
      <c r="BE69" s="99"/>
      <c r="BF69" s="91"/>
      <c r="BW69" s="80"/>
      <c r="CC69" s="81"/>
      <c r="CE69" s="100"/>
      <c r="CF69" s="78"/>
      <c r="CH69" s="82"/>
      <c r="CJ69" s="83"/>
    </row>
    <row r="70" spans="2:88" s="1" customFormat="1">
      <c r="B70" s="51"/>
      <c r="C70" s="51"/>
      <c r="U70" s="74"/>
      <c r="Y70" s="75"/>
      <c r="AE70" s="76"/>
      <c r="AI70" s="77"/>
      <c r="AJ70" s="78"/>
      <c r="AN70" s="79"/>
      <c r="AQ70" s="77"/>
      <c r="AR70" s="200"/>
      <c r="AW70" s="100"/>
      <c r="AX70" s="52"/>
      <c r="AY70" s="52"/>
      <c r="AZ70" s="52"/>
      <c r="BA70" s="97"/>
      <c r="BB70" s="52"/>
      <c r="BC70" s="52"/>
      <c r="BD70" s="52"/>
      <c r="BE70" s="99"/>
      <c r="BF70" s="91"/>
      <c r="BW70" s="80"/>
      <c r="CC70" s="81"/>
      <c r="CE70" s="100"/>
      <c r="CF70" s="78"/>
      <c r="CH70" s="82"/>
      <c r="CJ70" s="83"/>
    </row>
    <row r="71" spans="2:88" s="1" customFormat="1">
      <c r="B71" s="51"/>
      <c r="C71" s="51"/>
      <c r="U71" s="74"/>
      <c r="Y71" s="75"/>
      <c r="AE71" s="76"/>
      <c r="AI71" s="77"/>
      <c r="AJ71" s="78"/>
      <c r="AN71" s="79"/>
      <c r="AQ71" s="77"/>
      <c r="AR71" s="200"/>
      <c r="AW71" s="100"/>
      <c r="AX71" s="52"/>
      <c r="AY71" s="52"/>
      <c r="AZ71" s="52"/>
      <c r="BA71" s="97"/>
      <c r="BB71" s="52"/>
      <c r="BC71" s="52"/>
      <c r="BD71" s="52"/>
      <c r="BE71" s="99"/>
      <c r="BF71" s="91"/>
      <c r="BW71" s="80"/>
      <c r="CC71" s="81"/>
      <c r="CE71" s="100"/>
      <c r="CF71" s="78"/>
      <c r="CH71" s="82"/>
      <c r="CJ71" s="83"/>
    </row>
    <row r="72" spans="2:88" s="1" customFormat="1">
      <c r="B72" s="51"/>
      <c r="C72" s="51"/>
      <c r="U72" s="74"/>
      <c r="Y72" s="75"/>
      <c r="AE72" s="76"/>
      <c r="AI72" s="77"/>
      <c r="AJ72" s="78"/>
      <c r="AN72" s="79"/>
      <c r="AQ72" s="77"/>
      <c r="AR72" s="200"/>
      <c r="AW72" s="100"/>
      <c r="AX72" s="52"/>
      <c r="AY72" s="52"/>
      <c r="AZ72" s="52"/>
      <c r="BA72" s="97"/>
      <c r="BB72" s="52"/>
      <c r="BC72" s="52"/>
      <c r="BD72" s="52"/>
      <c r="BE72" s="99"/>
      <c r="BF72" s="91"/>
      <c r="BW72" s="80"/>
      <c r="CC72" s="81"/>
      <c r="CE72" s="100"/>
      <c r="CF72" s="78"/>
      <c r="CH72" s="82"/>
      <c r="CJ72" s="83"/>
    </row>
    <row r="73" spans="2:88" s="1" customFormat="1">
      <c r="B73" s="51"/>
      <c r="C73" s="51"/>
      <c r="U73" s="74"/>
      <c r="Y73" s="75"/>
      <c r="AE73" s="76"/>
      <c r="AI73" s="77"/>
      <c r="AJ73" s="78"/>
      <c r="AN73" s="79"/>
      <c r="AQ73" s="77"/>
      <c r="AR73" s="200"/>
      <c r="AW73" s="100"/>
      <c r="AX73" s="52"/>
      <c r="AY73" s="52"/>
      <c r="AZ73" s="52"/>
      <c r="BA73" s="97"/>
      <c r="BB73" s="52"/>
      <c r="BC73" s="52"/>
      <c r="BD73" s="52"/>
      <c r="BE73" s="99"/>
      <c r="BF73" s="91"/>
      <c r="BW73" s="80"/>
      <c r="CC73" s="81"/>
      <c r="CE73" s="100"/>
      <c r="CF73" s="78"/>
      <c r="CH73" s="82"/>
      <c r="CJ73" s="83"/>
    </row>
    <row r="74" spans="2:88" s="1" customFormat="1">
      <c r="B74" s="51"/>
      <c r="C74" s="51"/>
      <c r="U74" s="74"/>
      <c r="Y74" s="75"/>
      <c r="AE74" s="76"/>
      <c r="AI74" s="77"/>
      <c r="AJ74" s="78"/>
      <c r="AN74" s="79"/>
      <c r="AQ74" s="77"/>
      <c r="AR74" s="200"/>
      <c r="AW74" s="100"/>
      <c r="AX74" s="52"/>
      <c r="AY74" s="52"/>
      <c r="AZ74" s="52"/>
      <c r="BA74" s="97"/>
      <c r="BB74" s="52"/>
      <c r="BC74" s="52"/>
      <c r="BD74" s="52"/>
      <c r="BE74" s="99"/>
      <c r="BF74" s="91"/>
      <c r="BW74" s="80"/>
      <c r="CC74" s="81"/>
      <c r="CE74" s="100"/>
      <c r="CF74" s="78"/>
      <c r="CH74" s="82"/>
      <c r="CJ74" s="83"/>
    </row>
    <row r="75" spans="2:88" s="1" customFormat="1">
      <c r="B75" s="51"/>
      <c r="C75" s="51"/>
      <c r="U75" s="74"/>
      <c r="Y75" s="75"/>
      <c r="AE75" s="76"/>
      <c r="AI75" s="77"/>
      <c r="AJ75" s="78"/>
      <c r="AN75" s="79"/>
      <c r="AQ75" s="77"/>
      <c r="AR75" s="200"/>
      <c r="AW75" s="100"/>
      <c r="AX75" s="52"/>
      <c r="AY75" s="52"/>
      <c r="AZ75" s="52"/>
      <c r="BA75" s="97"/>
      <c r="BB75" s="52"/>
      <c r="BC75" s="52"/>
      <c r="BD75" s="52"/>
      <c r="BE75" s="99"/>
      <c r="BF75" s="91"/>
      <c r="BW75" s="80"/>
      <c r="CC75" s="81"/>
      <c r="CE75" s="100"/>
      <c r="CF75" s="78"/>
      <c r="CH75" s="82"/>
      <c r="CJ75" s="83"/>
    </row>
    <row r="76" spans="2:88" s="1" customFormat="1">
      <c r="B76" s="51"/>
      <c r="C76" s="51"/>
      <c r="U76" s="74"/>
      <c r="Y76" s="75"/>
      <c r="AE76" s="76"/>
      <c r="AI76" s="77"/>
      <c r="AJ76" s="78"/>
      <c r="AN76" s="79"/>
      <c r="AQ76" s="77"/>
      <c r="AR76" s="200"/>
      <c r="AW76" s="100"/>
      <c r="AX76" s="52"/>
      <c r="AY76" s="52"/>
      <c r="AZ76" s="52"/>
      <c r="BA76" s="97"/>
      <c r="BB76" s="52"/>
      <c r="BC76" s="52"/>
      <c r="BD76" s="52"/>
      <c r="BE76" s="99"/>
      <c r="BF76" s="91"/>
      <c r="BW76" s="80"/>
      <c r="CC76" s="81"/>
      <c r="CE76" s="100"/>
      <c r="CF76" s="78"/>
      <c r="CH76" s="82"/>
      <c r="CJ76" s="83"/>
    </row>
    <row r="77" spans="2:88" s="1" customFormat="1">
      <c r="B77" s="51"/>
      <c r="C77" s="51"/>
      <c r="U77" s="74"/>
      <c r="Y77" s="75"/>
      <c r="AE77" s="76"/>
      <c r="AI77" s="77"/>
      <c r="AJ77" s="78"/>
      <c r="AN77" s="79"/>
      <c r="AQ77" s="77"/>
      <c r="AR77" s="200"/>
      <c r="AW77" s="100"/>
      <c r="AX77" s="52"/>
      <c r="AY77" s="52"/>
      <c r="AZ77" s="52"/>
      <c r="BA77" s="97"/>
      <c r="BB77" s="52"/>
      <c r="BC77" s="52"/>
      <c r="BD77" s="52"/>
      <c r="BE77" s="99"/>
      <c r="BF77" s="91"/>
      <c r="BW77" s="80"/>
      <c r="CC77" s="81"/>
      <c r="CE77" s="100"/>
      <c r="CF77" s="78"/>
      <c r="CH77" s="82"/>
      <c r="CJ77" s="83"/>
    </row>
    <row r="78" spans="2:88" s="1" customFormat="1">
      <c r="B78" s="51"/>
      <c r="C78" s="51"/>
      <c r="U78" s="74"/>
      <c r="Y78" s="75"/>
      <c r="AE78" s="76"/>
      <c r="AI78" s="77"/>
      <c r="AJ78" s="78"/>
      <c r="AN78" s="79"/>
      <c r="AQ78" s="77"/>
      <c r="AR78" s="200"/>
      <c r="AW78" s="100"/>
      <c r="AX78" s="52"/>
      <c r="AY78" s="52"/>
      <c r="AZ78" s="52"/>
      <c r="BA78" s="97"/>
      <c r="BB78" s="52"/>
      <c r="BC78" s="52"/>
      <c r="BD78" s="52"/>
      <c r="BE78" s="99"/>
      <c r="BF78" s="91"/>
      <c r="BW78" s="80"/>
      <c r="CC78" s="81"/>
      <c r="CE78" s="100"/>
      <c r="CF78" s="78"/>
      <c r="CH78" s="82"/>
      <c r="CJ78" s="83"/>
    </row>
    <row r="79" spans="2:88" s="1" customFormat="1">
      <c r="B79" s="51"/>
      <c r="C79" s="51"/>
      <c r="U79" s="74"/>
      <c r="Y79" s="75"/>
      <c r="AE79" s="76"/>
      <c r="AI79" s="77"/>
      <c r="AJ79" s="78"/>
      <c r="AN79" s="79"/>
      <c r="AQ79" s="77"/>
      <c r="AR79" s="200"/>
      <c r="AW79" s="100"/>
      <c r="AX79" s="52"/>
      <c r="AY79" s="52"/>
      <c r="AZ79" s="52"/>
      <c r="BA79" s="97"/>
      <c r="BB79" s="52"/>
      <c r="BC79" s="52"/>
      <c r="BD79" s="52"/>
      <c r="BE79" s="99"/>
      <c r="BF79" s="91"/>
      <c r="BW79" s="80"/>
      <c r="CC79" s="81"/>
      <c r="CE79" s="100"/>
      <c r="CF79" s="78"/>
      <c r="CH79" s="82"/>
      <c r="CJ79" s="83"/>
    </row>
    <row r="80" spans="2:88" s="1" customFormat="1">
      <c r="B80" s="51"/>
      <c r="C80" s="51"/>
      <c r="U80" s="74"/>
      <c r="Y80" s="75"/>
      <c r="AE80" s="76"/>
      <c r="AI80" s="77"/>
      <c r="AJ80" s="78"/>
      <c r="AN80" s="79"/>
      <c r="AQ80" s="77"/>
      <c r="AR80" s="200"/>
      <c r="AW80" s="100"/>
      <c r="AX80" s="52"/>
      <c r="AY80" s="52"/>
      <c r="AZ80" s="52"/>
      <c r="BA80" s="97"/>
      <c r="BB80" s="52"/>
      <c r="BC80" s="52"/>
      <c r="BD80" s="52"/>
      <c r="BE80" s="99"/>
      <c r="BF80" s="91"/>
      <c r="BW80" s="80"/>
      <c r="CC80" s="81"/>
      <c r="CE80" s="100"/>
      <c r="CF80" s="78"/>
      <c r="CH80" s="82"/>
      <c r="CJ80" s="83"/>
    </row>
    <row r="81" spans="2:88" s="1" customFormat="1">
      <c r="B81" s="51"/>
      <c r="C81" s="51"/>
      <c r="U81" s="74"/>
      <c r="Y81" s="75"/>
      <c r="AE81" s="76"/>
      <c r="AI81" s="77"/>
      <c r="AJ81" s="78"/>
      <c r="AN81" s="79"/>
      <c r="AQ81" s="77"/>
      <c r="AR81" s="200"/>
      <c r="AW81" s="100"/>
      <c r="AX81" s="52"/>
      <c r="AY81" s="52"/>
      <c r="AZ81" s="52"/>
      <c r="BA81" s="97"/>
      <c r="BB81" s="52"/>
      <c r="BC81" s="52"/>
      <c r="BD81" s="52"/>
      <c r="BE81" s="99"/>
      <c r="BF81" s="91"/>
      <c r="BW81" s="80"/>
      <c r="CC81" s="81"/>
      <c r="CE81" s="100"/>
      <c r="CF81" s="78"/>
      <c r="CH81" s="82"/>
      <c r="CJ81" s="83"/>
    </row>
    <row r="82" spans="2:88" s="1" customFormat="1">
      <c r="B82" s="51"/>
      <c r="C82" s="51"/>
      <c r="U82" s="74"/>
      <c r="Y82" s="75"/>
      <c r="AE82" s="76"/>
      <c r="AI82" s="77"/>
      <c r="AJ82" s="78"/>
      <c r="AN82" s="79"/>
      <c r="AQ82" s="77"/>
      <c r="AR82" s="200"/>
      <c r="AW82" s="100"/>
      <c r="AX82" s="52"/>
      <c r="AY82" s="52"/>
      <c r="AZ82" s="52"/>
      <c r="BA82" s="97"/>
      <c r="BB82" s="52"/>
      <c r="BC82" s="52"/>
      <c r="BD82" s="52"/>
      <c r="BE82" s="99"/>
      <c r="BF82" s="91"/>
      <c r="BW82" s="80"/>
      <c r="CC82" s="81"/>
      <c r="CE82" s="100"/>
      <c r="CF82" s="78"/>
      <c r="CH82" s="82"/>
      <c r="CJ82" s="83"/>
    </row>
    <row r="83" spans="2:88" s="1" customFormat="1">
      <c r="B83" s="51"/>
      <c r="C83" s="51"/>
      <c r="U83" s="74"/>
      <c r="Y83" s="75"/>
      <c r="AE83" s="76"/>
      <c r="AI83" s="77"/>
      <c r="AJ83" s="78"/>
      <c r="AN83" s="79"/>
      <c r="AQ83" s="77"/>
      <c r="AR83" s="200"/>
      <c r="AW83" s="100"/>
      <c r="AX83" s="52"/>
      <c r="AY83" s="52"/>
      <c r="AZ83" s="52"/>
      <c r="BA83" s="97"/>
      <c r="BB83" s="52"/>
      <c r="BC83" s="52"/>
      <c r="BD83" s="52"/>
      <c r="BE83" s="99"/>
      <c r="BF83" s="91"/>
      <c r="BW83" s="80"/>
      <c r="CC83" s="81"/>
      <c r="CE83" s="100"/>
      <c r="CF83" s="78"/>
      <c r="CH83" s="82"/>
      <c r="CJ83" s="83"/>
    </row>
    <row r="84" spans="2:88" s="1" customFormat="1">
      <c r="B84" s="51"/>
      <c r="C84" s="51"/>
      <c r="U84" s="74"/>
      <c r="Y84" s="75"/>
      <c r="AE84" s="76"/>
      <c r="AI84" s="77"/>
      <c r="AJ84" s="78"/>
      <c r="AN84" s="79"/>
      <c r="AQ84" s="77"/>
      <c r="AR84" s="200"/>
      <c r="AW84" s="100"/>
      <c r="AX84" s="52"/>
      <c r="AY84" s="52"/>
      <c r="AZ84" s="52"/>
      <c r="BA84" s="97"/>
      <c r="BB84" s="52"/>
      <c r="BC84" s="52"/>
      <c r="BD84" s="52"/>
      <c r="BE84" s="99"/>
      <c r="BF84" s="91"/>
      <c r="BW84" s="80"/>
      <c r="CC84" s="81"/>
      <c r="CE84" s="100"/>
      <c r="CF84" s="78"/>
      <c r="CH84" s="82"/>
      <c r="CJ84" s="83"/>
    </row>
    <row r="85" spans="2:88" s="1" customFormat="1">
      <c r="B85" s="51"/>
      <c r="C85" s="51"/>
      <c r="U85" s="74"/>
      <c r="Y85" s="75"/>
      <c r="AE85" s="76"/>
      <c r="AI85" s="77"/>
      <c r="AJ85" s="78"/>
      <c r="AN85" s="79"/>
      <c r="AQ85" s="77"/>
      <c r="AR85" s="200"/>
      <c r="AW85" s="100"/>
      <c r="AX85" s="52"/>
      <c r="AY85" s="52"/>
      <c r="AZ85" s="52"/>
      <c r="BA85" s="97"/>
      <c r="BB85" s="52"/>
      <c r="BC85" s="52"/>
      <c r="BD85" s="52"/>
      <c r="BE85" s="99"/>
      <c r="BF85" s="91"/>
      <c r="BW85" s="80"/>
      <c r="CC85" s="81"/>
      <c r="CE85" s="100"/>
      <c r="CF85" s="78"/>
      <c r="CH85" s="82"/>
      <c r="CJ85" s="83"/>
    </row>
    <row r="86" spans="2:88" s="1" customFormat="1">
      <c r="B86" s="51"/>
      <c r="C86" s="51"/>
      <c r="U86" s="74"/>
      <c r="Y86" s="75"/>
      <c r="AE86" s="76"/>
      <c r="AI86" s="77"/>
      <c r="AJ86" s="78"/>
      <c r="AN86" s="79"/>
      <c r="AQ86" s="77"/>
      <c r="AR86" s="200"/>
      <c r="AW86" s="100"/>
      <c r="AX86" s="52"/>
      <c r="AY86" s="52"/>
      <c r="AZ86" s="52"/>
      <c r="BA86" s="97"/>
      <c r="BB86" s="52"/>
      <c r="BC86" s="52"/>
      <c r="BD86" s="52"/>
      <c r="BE86" s="99"/>
      <c r="BF86" s="91"/>
      <c r="BW86" s="80"/>
      <c r="CC86" s="81"/>
      <c r="CE86" s="100"/>
      <c r="CF86" s="78"/>
      <c r="CH86" s="82"/>
      <c r="CJ86" s="83"/>
    </row>
    <row r="87" spans="2:88" s="1" customFormat="1">
      <c r="B87" s="51"/>
      <c r="C87" s="51"/>
      <c r="U87" s="74"/>
      <c r="Y87" s="75"/>
      <c r="AE87" s="76"/>
      <c r="AI87" s="77"/>
      <c r="AJ87" s="78"/>
      <c r="AN87" s="79"/>
      <c r="AQ87" s="77"/>
      <c r="AR87" s="200"/>
      <c r="AW87" s="100"/>
      <c r="AX87" s="52"/>
      <c r="AY87" s="52"/>
      <c r="AZ87" s="52"/>
      <c r="BA87" s="97"/>
      <c r="BB87" s="52"/>
      <c r="BC87" s="52"/>
      <c r="BD87" s="52"/>
      <c r="BE87" s="99"/>
      <c r="BF87" s="91"/>
      <c r="BW87" s="80"/>
      <c r="CC87" s="81"/>
      <c r="CE87" s="100"/>
      <c r="CF87" s="78"/>
      <c r="CH87" s="82"/>
      <c r="CJ87" s="83"/>
    </row>
    <row r="88" spans="2:88" s="1" customFormat="1">
      <c r="B88" s="51"/>
      <c r="C88" s="51"/>
      <c r="U88" s="74"/>
      <c r="Y88" s="75"/>
      <c r="AE88" s="76"/>
      <c r="AI88" s="77"/>
      <c r="AJ88" s="78"/>
      <c r="AN88" s="79"/>
      <c r="AQ88" s="77"/>
      <c r="AR88" s="200"/>
      <c r="AW88" s="100"/>
      <c r="AX88" s="52"/>
      <c r="AY88" s="52"/>
      <c r="AZ88" s="52"/>
      <c r="BA88" s="97"/>
      <c r="BB88" s="52"/>
      <c r="BC88" s="52"/>
      <c r="BD88" s="52"/>
      <c r="BE88" s="99"/>
      <c r="BF88" s="91"/>
      <c r="BW88" s="80"/>
      <c r="CC88" s="81"/>
      <c r="CE88" s="100"/>
      <c r="CF88" s="78"/>
      <c r="CH88" s="82"/>
      <c r="CJ88" s="83"/>
    </row>
    <row r="89" spans="2:88" s="1" customFormat="1">
      <c r="B89" s="51"/>
      <c r="C89" s="51"/>
      <c r="U89" s="74"/>
      <c r="Y89" s="75"/>
      <c r="AE89" s="76"/>
      <c r="AI89" s="77"/>
      <c r="AJ89" s="78"/>
      <c r="AN89" s="79"/>
      <c r="AQ89" s="77"/>
      <c r="AR89" s="200"/>
      <c r="AW89" s="100"/>
      <c r="AX89" s="52"/>
      <c r="AY89" s="52"/>
      <c r="AZ89" s="52"/>
      <c r="BA89" s="97"/>
      <c r="BB89" s="52"/>
      <c r="BC89" s="52"/>
      <c r="BD89" s="52"/>
      <c r="BE89" s="99"/>
      <c r="BF89" s="91"/>
      <c r="BW89" s="80"/>
      <c r="CC89" s="81"/>
      <c r="CE89" s="100"/>
      <c r="CF89" s="78"/>
      <c r="CH89" s="82"/>
      <c r="CJ89" s="83"/>
    </row>
    <row r="90" spans="2:88" s="1" customFormat="1">
      <c r="B90" s="51"/>
      <c r="C90" s="51"/>
      <c r="U90" s="74"/>
      <c r="Y90" s="75"/>
      <c r="AE90" s="76"/>
      <c r="AI90" s="77"/>
      <c r="AJ90" s="78"/>
      <c r="AN90" s="79"/>
      <c r="AQ90" s="77"/>
      <c r="AR90" s="200"/>
      <c r="AW90" s="100"/>
      <c r="AX90" s="52"/>
      <c r="AY90" s="52"/>
      <c r="AZ90" s="52"/>
      <c r="BA90" s="97"/>
      <c r="BB90" s="52"/>
      <c r="BC90" s="52"/>
      <c r="BD90" s="52"/>
      <c r="BE90" s="99"/>
      <c r="BF90" s="91"/>
      <c r="BW90" s="80"/>
      <c r="CC90" s="81"/>
      <c r="CE90" s="100"/>
      <c r="CF90" s="78"/>
      <c r="CH90" s="82"/>
      <c r="CJ90" s="83"/>
    </row>
    <row r="91" spans="2:88" s="1" customFormat="1">
      <c r="B91" s="51"/>
      <c r="C91" s="51"/>
      <c r="U91" s="74"/>
      <c r="Y91" s="75"/>
      <c r="AE91" s="76"/>
      <c r="AI91" s="77"/>
      <c r="AJ91" s="78"/>
      <c r="AN91" s="79"/>
      <c r="AQ91" s="77"/>
      <c r="AR91" s="200"/>
      <c r="AW91" s="100"/>
      <c r="AX91" s="52"/>
      <c r="AY91" s="52"/>
      <c r="AZ91" s="52"/>
      <c r="BA91" s="97"/>
      <c r="BB91" s="52"/>
      <c r="BC91" s="52"/>
      <c r="BD91" s="52"/>
      <c r="BE91" s="99"/>
      <c r="BF91" s="91"/>
      <c r="BW91" s="80"/>
      <c r="CC91" s="81"/>
      <c r="CE91" s="100"/>
      <c r="CF91" s="78"/>
      <c r="CH91" s="82"/>
      <c r="CJ91" s="83"/>
    </row>
    <row r="92" spans="2:88" s="1" customFormat="1">
      <c r="B92" s="51"/>
      <c r="C92" s="51"/>
      <c r="U92" s="74"/>
      <c r="Y92" s="75"/>
      <c r="AE92" s="76"/>
      <c r="AI92" s="77"/>
      <c r="AJ92" s="78"/>
      <c r="AN92" s="79"/>
      <c r="AQ92" s="77"/>
      <c r="AR92" s="200"/>
      <c r="AW92" s="100"/>
      <c r="AX92" s="52"/>
      <c r="AY92" s="52"/>
      <c r="AZ92" s="52"/>
      <c r="BA92" s="97"/>
      <c r="BB92" s="52"/>
      <c r="BC92" s="52"/>
      <c r="BD92" s="52"/>
      <c r="BE92" s="99"/>
      <c r="BF92" s="91"/>
      <c r="BW92" s="80"/>
      <c r="CC92" s="81"/>
      <c r="CE92" s="100"/>
      <c r="CF92" s="78"/>
      <c r="CH92" s="82"/>
      <c r="CJ92" s="83"/>
    </row>
    <row r="93" spans="2:88" s="1" customFormat="1">
      <c r="B93" s="51"/>
      <c r="C93" s="51"/>
      <c r="U93" s="74"/>
      <c r="Y93" s="75"/>
      <c r="AE93" s="76"/>
      <c r="AI93" s="77"/>
      <c r="AJ93" s="78"/>
      <c r="AN93" s="79"/>
      <c r="AQ93" s="77"/>
      <c r="AR93" s="200"/>
      <c r="AW93" s="100"/>
      <c r="AX93" s="52"/>
      <c r="AY93" s="52"/>
      <c r="AZ93" s="52"/>
      <c r="BA93" s="97"/>
      <c r="BB93" s="52"/>
      <c r="BC93" s="52"/>
      <c r="BD93" s="52"/>
      <c r="BE93" s="99"/>
      <c r="BF93" s="91"/>
      <c r="BW93" s="80"/>
      <c r="CC93" s="81"/>
      <c r="CE93" s="100"/>
      <c r="CF93" s="78"/>
      <c r="CH93" s="82"/>
      <c r="CJ93" s="83"/>
    </row>
    <row r="94" spans="2:88" s="1" customFormat="1">
      <c r="B94" s="51"/>
      <c r="C94" s="51"/>
      <c r="U94" s="74"/>
      <c r="Y94" s="75"/>
      <c r="AE94" s="76"/>
      <c r="AI94" s="77"/>
      <c r="AJ94" s="78"/>
      <c r="AN94" s="79"/>
      <c r="AQ94" s="77"/>
      <c r="AR94" s="200"/>
      <c r="AW94" s="100"/>
      <c r="AX94" s="52"/>
      <c r="AY94" s="52"/>
      <c r="AZ94" s="52"/>
      <c r="BA94" s="97"/>
      <c r="BB94" s="52"/>
      <c r="BC94" s="52"/>
      <c r="BD94" s="52"/>
      <c r="BE94" s="99"/>
      <c r="BF94" s="91"/>
      <c r="BW94" s="80"/>
      <c r="CC94" s="81"/>
      <c r="CE94" s="100"/>
      <c r="CF94" s="78"/>
      <c r="CH94" s="82"/>
      <c r="CJ94" s="83"/>
    </row>
    <row r="95" spans="2:88" s="1" customFormat="1">
      <c r="B95" s="51"/>
      <c r="C95" s="51"/>
      <c r="U95" s="74"/>
      <c r="Y95" s="75"/>
      <c r="AE95" s="76"/>
      <c r="AI95" s="77"/>
      <c r="AJ95" s="78"/>
      <c r="AN95" s="79"/>
      <c r="AQ95" s="77"/>
      <c r="AR95" s="200"/>
      <c r="AW95" s="100"/>
      <c r="AX95" s="52"/>
      <c r="AY95" s="52"/>
      <c r="AZ95" s="52"/>
      <c r="BA95" s="97"/>
      <c r="BB95" s="52"/>
      <c r="BC95" s="52"/>
      <c r="BD95" s="52"/>
      <c r="BE95" s="99"/>
      <c r="BF95" s="91"/>
      <c r="BW95" s="80"/>
      <c r="CC95" s="81"/>
      <c r="CE95" s="100"/>
      <c r="CF95" s="78"/>
      <c r="CH95" s="82"/>
      <c r="CJ95" s="83"/>
    </row>
    <row r="96" spans="2:88" s="1" customFormat="1">
      <c r="B96" s="51"/>
      <c r="C96" s="51"/>
      <c r="U96" s="74"/>
      <c r="Y96" s="75"/>
      <c r="AE96" s="76"/>
      <c r="AI96" s="77"/>
      <c r="AJ96" s="78"/>
      <c r="AN96" s="79"/>
      <c r="AQ96" s="77"/>
      <c r="AR96" s="200"/>
      <c r="AW96" s="100"/>
      <c r="AX96" s="52"/>
      <c r="AY96" s="52"/>
      <c r="AZ96" s="52"/>
      <c r="BA96" s="97"/>
      <c r="BB96" s="52"/>
      <c r="BC96" s="52"/>
      <c r="BD96" s="52"/>
      <c r="BE96" s="99"/>
      <c r="BF96" s="91"/>
      <c r="BW96" s="80"/>
      <c r="CC96" s="81"/>
      <c r="CE96" s="100"/>
      <c r="CF96" s="78"/>
      <c r="CH96" s="82"/>
      <c r="CJ96" s="83"/>
    </row>
    <row r="97" spans="2:88" s="1" customFormat="1">
      <c r="B97" s="51"/>
      <c r="C97" s="51"/>
      <c r="U97" s="74"/>
      <c r="Y97" s="75"/>
      <c r="AE97" s="76"/>
      <c r="AI97" s="77"/>
      <c r="AJ97" s="78"/>
      <c r="AN97" s="79"/>
      <c r="AQ97" s="77"/>
      <c r="AR97" s="200"/>
      <c r="AW97" s="100"/>
      <c r="AX97" s="52"/>
      <c r="AY97" s="52"/>
      <c r="AZ97" s="52"/>
      <c r="BA97" s="97"/>
      <c r="BB97" s="52"/>
      <c r="BC97" s="52"/>
      <c r="BD97" s="52"/>
      <c r="BE97" s="99"/>
      <c r="BF97" s="91"/>
      <c r="BW97" s="80"/>
      <c r="CC97" s="81"/>
      <c r="CE97" s="100"/>
      <c r="CF97" s="78"/>
      <c r="CH97" s="82"/>
      <c r="CJ97" s="83"/>
    </row>
    <row r="98" spans="2:88" s="1" customFormat="1">
      <c r="B98" s="51"/>
      <c r="C98" s="51"/>
      <c r="U98" s="74"/>
      <c r="Y98" s="75"/>
      <c r="AE98" s="76"/>
      <c r="AI98" s="77"/>
      <c r="AJ98" s="78"/>
      <c r="AN98" s="79"/>
      <c r="AQ98" s="77"/>
      <c r="AR98" s="200"/>
      <c r="AW98" s="100"/>
      <c r="AX98" s="52"/>
      <c r="AY98" s="52"/>
      <c r="AZ98" s="52"/>
      <c r="BA98" s="97"/>
      <c r="BB98" s="52"/>
      <c r="BC98" s="52"/>
      <c r="BD98" s="52"/>
      <c r="BE98" s="99"/>
      <c r="BF98" s="91"/>
      <c r="BW98" s="80"/>
      <c r="CC98" s="81"/>
      <c r="CE98" s="100"/>
      <c r="CF98" s="78"/>
      <c r="CH98" s="82"/>
      <c r="CJ98" s="83"/>
    </row>
    <row r="99" spans="2:88" s="1" customFormat="1">
      <c r="B99" s="51"/>
      <c r="C99" s="51"/>
      <c r="U99" s="74"/>
      <c r="Y99" s="75"/>
      <c r="AE99" s="76"/>
      <c r="AI99" s="77"/>
      <c r="AJ99" s="78"/>
      <c r="AN99" s="79"/>
      <c r="AQ99" s="77"/>
      <c r="AR99" s="200"/>
      <c r="AW99" s="100"/>
      <c r="AX99" s="52"/>
      <c r="AY99" s="52"/>
      <c r="AZ99" s="52"/>
      <c r="BA99" s="97"/>
      <c r="BB99" s="52"/>
      <c r="BC99" s="52"/>
      <c r="BD99" s="52"/>
      <c r="BE99" s="99"/>
      <c r="BF99" s="91"/>
      <c r="BW99" s="80"/>
      <c r="CC99" s="81"/>
      <c r="CE99" s="100"/>
      <c r="CF99" s="78"/>
      <c r="CH99" s="82"/>
      <c r="CJ99" s="83"/>
    </row>
    <row r="100" spans="2:88" s="1" customFormat="1">
      <c r="B100" s="51"/>
      <c r="C100" s="51"/>
      <c r="U100" s="74"/>
      <c r="Y100" s="75"/>
      <c r="AE100" s="76"/>
      <c r="AI100" s="77"/>
      <c r="AJ100" s="78"/>
      <c r="AN100" s="79"/>
      <c r="AQ100" s="77"/>
      <c r="AR100" s="200"/>
      <c r="AW100" s="100"/>
      <c r="AX100" s="52"/>
      <c r="AY100" s="52"/>
      <c r="AZ100" s="52"/>
      <c r="BA100" s="97"/>
      <c r="BB100" s="52"/>
      <c r="BC100" s="52"/>
      <c r="BD100" s="52"/>
      <c r="BE100" s="99"/>
      <c r="BF100" s="91"/>
      <c r="BW100" s="80"/>
      <c r="CC100" s="81"/>
      <c r="CE100" s="100"/>
      <c r="CF100" s="78"/>
      <c r="CH100" s="82"/>
      <c r="CJ100" s="83"/>
    </row>
    <row r="101" spans="2:88" s="1" customFormat="1">
      <c r="B101" s="51"/>
      <c r="C101" s="51"/>
      <c r="U101" s="74"/>
      <c r="Y101" s="75"/>
      <c r="AE101" s="76"/>
      <c r="AI101" s="77"/>
      <c r="AJ101" s="78"/>
      <c r="AN101" s="79"/>
      <c r="AQ101" s="77"/>
      <c r="AR101" s="200"/>
      <c r="AW101" s="100"/>
      <c r="AX101" s="52"/>
      <c r="AY101" s="52"/>
      <c r="AZ101" s="52"/>
      <c r="BA101" s="97"/>
      <c r="BB101" s="52"/>
      <c r="BC101" s="52"/>
      <c r="BD101" s="52"/>
      <c r="BE101" s="99"/>
      <c r="BF101" s="91"/>
      <c r="BW101" s="80"/>
      <c r="CC101" s="81"/>
      <c r="CE101" s="100"/>
      <c r="CF101" s="78"/>
      <c r="CH101" s="82"/>
      <c r="CJ101" s="83"/>
    </row>
    <row r="102" spans="2:88" s="1" customFormat="1">
      <c r="B102" s="51"/>
      <c r="C102" s="51"/>
      <c r="U102" s="74"/>
      <c r="Y102" s="75"/>
      <c r="AE102" s="76"/>
      <c r="AI102" s="77"/>
      <c r="AJ102" s="78"/>
      <c r="AN102" s="79"/>
      <c r="AQ102" s="77"/>
      <c r="AR102" s="200"/>
      <c r="AW102" s="100"/>
      <c r="AX102" s="52"/>
      <c r="AY102" s="52"/>
      <c r="AZ102" s="52"/>
      <c r="BA102" s="97"/>
      <c r="BB102" s="52"/>
      <c r="BC102" s="52"/>
      <c r="BD102" s="52"/>
      <c r="BE102" s="99"/>
      <c r="BF102" s="91"/>
      <c r="BW102" s="80"/>
      <c r="CC102" s="81"/>
      <c r="CE102" s="100"/>
      <c r="CF102" s="78"/>
      <c r="CH102" s="82"/>
      <c r="CJ102" s="83"/>
    </row>
    <row r="103" spans="2:88" s="1" customFormat="1">
      <c r="B103" s="51"/>
      <c r="C103" s="51"/>
      <c r="U103" s="74"/>
      <c r="Y103" s="75"/>
      <c r="AE103" s="76"/>
      <c r="AI103" s="77"/>
      <c r="AJ103" s="78"/>
      <c r="AN103" s="79"/>
      <c r="AQ103" s="77"/>
      <c r="AR103" s="200"/>
      <c r="AW103" s="100"/>
      <c r="AX103" s="52"/>
      <c r="AY103" s="52"/>
      <c r="AZ103" s="52"/>
      <c r="BA103" s="97"/>
      <c r="BB103" s="52"/>
      <c r="BC103" s="52"/>
      <c r="BD103" s="52"/>
      <c r="BE103" s="99"/>
      <c r="BF103" s="91"/>
      <c r="BW103" s="80"/>
      <c r="CC103" s="81"/>
      <c r="CE103" s="100"/>
      <c r="CF103" s="78"/>
      <c r="CH103" s="82"/>
      <c r="CJ103" s="83"/>
    </row>
    <row r="104" spans="2:88" s="1" customFormat="1">
      <c r="B104" s="51"/>
      <c r="C104" s="51"/>
      <c r="U104" s="74"/>
      <c r="Y104" s="75"/>
      <c r="AE104" s="76"/>
      <c r="AI104" s="77"/>
      <c r="AJ104" s="78"/>
      <c r="AN104" s="79"/>
      <c r="AQ104" s="77"/>
      <c r="AR104" s="200"/>
      <c r="AW104" s="100"/>
      <c r="AX104" s="52"/>
      <c r="AY104" s="52"/>
      <c r="AZ104" s="52"/>
      <c r="BA104" s="97"/>
      <c r="BB104" s="52"/>
      <c r="BC104" s="52"/>
      <c r="BD104" s="52"/>
      <c r="BE104" s="99"/>
      <c r="BF104" s="91"/>
      <c r="BW104" s="80"/>
      <c r="CC104" s="81"/>
      <c r="CE104" s="100"/>
      <c r="CF104" s="78"/>
      <c r="CH104" s="82"/>
      <c r="CJ104" s="83"/>
    </row>
    <row r="105" spans="2:88" s="1" customFormat="1">
      <c r="B105" s="51"/>
      <c r="C105" s="51"/>
      <c r="U105" s="74"/>
      <c r="Y105" s="75"/>
      <c r="AE105" s="76"/>
      <c r="AI105" s="77"/>
      <c r="AJ105" s="78"/>
      <c r="AN105" s="79"/>
      <c r="AQ105" s="77"/>
      <c r="AR105" s="200"/>
      <c r="AW105" s="100"/>
      <c r="AX105" s="52"/>
      <c r="AY105" s="52"/>
      <c r="AZ105" s="52"/>
      <c r="BA105" s="97"/>
      <c r="BB105" s="52"/>
      <c r="BC105" s="52"/>
      <c r="BD105" s="52"/>
      <c r="BE105" s="99"/>
      <c r="BF105" s="91"/>
      <c r="BW105" s="80"/>
      <c r="CC105" s="81"/>
      <c r="CE105" s="100"/>
      <c r="CF105" s="78"/>
      <c r="CH105" s="82"/>
      <c r="CJ105" s="83"/>
    </row>
    <row r="106" spans="2:88" s="1" customFormat="1">
      <c r="B106" s="51"/>
      <c r="C106" s="51"/>
      <c r="U106" s="74"/>
      <c r="Y106" s="75"/>
      <c r="AE106" s="76"/>
      <c r="AI106" s="77"/>
      <c r="AJ106" s="78"/>
      <c r="AN106" s="79"/>
      <c r="AQ106" s="77"/>
      <c r="AR106" s="200"/>
      <c r="AW106" s="100"/>
      <c r="AX106" s="52"/>
      <c r="AY106" s="52"/>
      <c r="AZ106" s="52"/>
      <c r="BA106" s="97"/>
      <c r="BB106" s="52"/>
      <c r="BC106" s="52"/>
      <c r="BD106" s="52"/>
      <c r="BE106" s="99"/>
      <c r="BF106" s="91"/>
      <c r="BW106" s="80"/>
      <c r="CC106" s="81"/>
      <c r="CE106" s="100"/>
      <c r="CF106" s="78"/>
      <c r="CH106" s="82"/>
      <c r="CJ106" s="83"/>
    </row>
    <row r="107" spans="2:88" s="1" customFormat="1">
      <c r="B107" s="51"/>
      <c r="C107" s="51"/>
      <c r="U107" s="74"/>
      <c r="Y107" s="75"/>
      <c r="AE107" s="76"/>
      <c r="AI107" s="77"/>
      <c r="AJ107" s="78"/>
      <c r="AN107" s="79"/>
      <c r="AQ107" s="77"/>
      <c r="AR107" s="200"/>
      <c r="AW107" s="100"/>
      <c r="AX107" s="52"/>
      <c r="AY107" s="52"/>
      <c r="AZ107" s="52"/>
      <c r="BA107" s="97"/>
      <c r="BB107" s="52"/>
      <c r="BC107" s="52"/>
      <c r="BD107" s="52"/>
      <c r="BE107" s="99"/>
      <c r="BF107" s="91"/>
      <c r="BW107" s="80"/>
      <c r="CC107" s="81"/>
      <c r="CE107" s="100"/>
      <c r="CF107" s="78"/>
      <c r="CH107" s="82"/>
      <c r="CJ107" s="83"/>
    </row>
    <row r="108" spans="2:88" s="1" customFormat="1">
      <c r="B108" s="51"/>
      <c r="C108" s="51"/>
      <c r="U108" s="74"/>
      <c r="Y108" s="75"/>
      <c r="AE108" s="76"/>
      <c r="AI108" s="77"/>
      <c r="AJ108" s="78"/>
      <c r="AN108" s="79"/>
      <c r="AQ108" s="77"/>
      <c r="AR108" s="200"/>
      <c r="AW108" s="100"/>
      <c r="AX108" s="52"/>
      <c r="AY108" s="52"/>
      <c r="AZ108" s="52"/>
      <c r="BA108" s="97"/>
      <c r="BB108" s="52"/>
      <c r="BC108" s="52"/>
      <c r="BD108" s="52"/>
      <c r="BE108" s="99"/>
      <c r="BF108" s="91"/>
      <c r="BW108" s="80"/>
      <c r="CC108" s="81"/>
      <c r="CE108" s="100"/>
      <c r="CF108" s="78"/>
      <c r="CH108" s="82"/>
      <c r="CJ108" s="83"/>
    </row>
    <row r="109" spans="2:88" s="1" customFormat="1">
      <c r="B109" s="51"/>
      <c r="C109" s="51"/>
      <c r="U109" s="74"/>
      <c r="Y109" s="75"/>
      <c r="AE109" s="76"/>
      <c r="AI109" s="77"/>
      <c r="AJ109" s="78"/>
      <c r="AN109" s="79"/>
      <c r="AQ109" s="77"/>
      <c r="AR109" s="200"/>
      <c r="AW109" s="100"/>
      <c r="AX109" s="52"/>
      <c r="AY109" s="52"/>
      <c r="AZ109" s="52"/>
      <c r="BA109" s="97"/>
      <c r="BB109" s="52"/>
      <c r="BC109" s="52"/>
      <c r="BD109" s="52"/>
      <c r="BE109" s="99"/>
      <c r="BF109" s="91"/>
      <c r="BW109" s="80"/>
      <c r="CC109" s="81"/>
      <c r="CE109" s="100"/>
      <c r="CF109" s="78"/>
      <c r="CH109" s="82"/>
      <c r="CJ109" s="83"/>
    </row>
    <row r="110" spans="2:88" s="1" customFormat="1">
      <c r="B110" s="51"/>
      <c r="C110" s="51"/>
      <c r="U110" s="74"/>
      <c r="Y110" s="75"/>
      <c r="AE110" s="76"/>
      <c r="AI110" s="77"/>
      <c r="AJ110" s="78"/>
      <c r="AN110" s="79"/>
      <c r="AQ110" s="77"/>
      <c r="AR110" s="200"/>
      <c r="AW110" s="100"/>
      <c r="AX110" s="52"/>
      <c r="AY110" s="52"/>
      <c r="AZ110" s="52"/>
      <c r="BA110" s="97"/>
      <c r="BB110" s="52"/>
      <c r="BC110" s="52"/>
      <c r="BD110" s="52"/>
      <c r="BE110" s="99"/>
      <c r="BF110" s="91"/>
      <c r="BW110" s="80"/>
      <c r="CC110" s="81"/>
      <c r="CE110" s="100"/>
      <c r="CF110" s="78"/>
      <c r="CH110" s="82"/>
      <c r="CJ110" s="83"/>
    </row>
    <row r="111" spans="2:88" s="1" customFormat="1">
      <c r="B111" s="51"/>
      <c r="C111" s="51"/>
      <c r="U111" s="74"/>
      <c r="Y111" s="75"/>
      <c r="AE111" s="76"/>
      <c r="AI111" s="77"/>
      <c r="AJ111" s="78"/>
      <c r="AN111" s="79"/>
      <c r="AQ111" s="77"/>
      <c r="AR111" s="200"/>
      <c r="AW111" s="100"/>
      <c r="AX111" s="52"/>
      <c r="AY111" s="52"/>
      <c r="AZ111" s="52"/>
      <c r="BA111" s="97"/>
      <c r="BB111" s="52"/>
      <c r="BC111" s="52"/>
      <c r="BD111" s="52"/>
      <c r="BE111" s="99"/>
      <c r="BF111" s="91"/>
      <c r="BW111" s="80"/>
      <c r="CC111" s="81"/>
      <c r="CE111" s="100"/>
      <c r="CF111" s="78"/>
      <c r="CH111" s="82"/>
      <c r="CJ111" s="83"/>
    </row>
    <row r="112" spans="2:88" s="1" customFormat="1">
      <c r="B112" s="51"/>
      <c r="C112" s="51"/>
      <c r="U112" s="74"/>
      <c r="Y112" s="75"/>
      <c r="AE112" s="76"/>
      <c r="AI112" s="77"/>
      <c r="AJ112" s="78"/>
      <c r="AN112" s="79"/>
      <c r="AQ112" s="77"/>
      <c r="AR112" s="200"/>
      <c r="AW112" s="100"/>
      <c r="AX112" s="52"/>
      <c r="AY112" s="52"/>
      <c r="AZ112" s="52"/>
      <c r="BA112" s="97"/>
      <c r="BB112" s="52"/>
      <c r="BC112" s="52"/>
      <c r="BD112" s="52"/>
      <c r="BE112" s="99"/>
      <c r="BF112" s="91"/>
      <c r="BW112" s="80"/>
      <c r="CC112" s="81"/>
      <c r="CE112" s="100"/>
      <c r="CF112" s="78"/>
      <c r="CH112" s="82"/>
      <c r="CJ112" s="83"/>
    </row>
    <row r="113" spans="2:88" s="1" customFormat="1">
      <c r="B113" s="51"/>
      <c r="C113" s="51"/>
      <c r="U113" s="74"/>
      <c r="Y113" s="75"/>
      <c r="AE113" s="76"/>
      <c r="AI113" s="77"/>
      <c r="AJ113" s="78"/>
      <c r="AN113" s="79"/>
      <c r="AQ113" s="77"/>
      <c r="AR113" s="200"/>
      <c r="AW113" s="100"/>
      <c r="AX113" s="52"/>
      <c r="AY113" s="52"/>
      <c r="AZ113" s="52"/>
      <c r="BA113" s="97"/>
      <c r="BB113" s="52"/>
      <c r="BC113" s="52"/>
      <c r="BD113" s="52"/>
      <c r="BE113" s="99"/>
      <c r="BF113" s="91"/>
      <c r="BW113" s="80"/>
      <c r="CC113" s="81"/>
      <c r="CE113" s="100"/>
      <c r="CF113" s="78"/>
      <c r="CH113" s="82"/>
      <c r="CJ113" s="83"/>
    </row>
    <row r="114" spans="2:88" s="1" customFormat="1">
      <c r="B114" s="51"/>
      <c r="C114" s="51"/>
      <c r="U114" s="74"/>
      <c r="Y114" s="75"/>
      <c r="AE114" s="76"/>
      <c r="AI114" s="77"/>
      <c r="AJ114" s="78"/>
      <c r="AN114" s="79"/>
      <c r="AQ114" s="77"/>
      <c r="AR114" s="200"/>
      <c r="AW114" s="100"/>
      <c r="AX114" s="52"/>
      <c r="AY114" s="52"/>
      <c r="AZ114" s="52"/>
      <c r="BA114" s="97"/>
      <c r="BB114" s="52"/>
      <c r="BC114" s="52"/>
      <c r="BD114" s="52"/>
      <c r="BE114" s="99"/>
      <c r="BF114" s="91"/>
      <c r="BW114" s="80"/>
      <c r="CC114" s="81"/>
      <c r="CE114" s="100"/>
      <c r="CF114" s="78"/>
      <c r="CH114" s="82"/>
      <c r="CJ114" s="83"/>
    </row>
    <row r="115" spans="2:88" s="1" customFormat="1">
      <c r="B115" s="51"/>
      <c r="C115" s="51"/>
      <c r="U115" s="74"/>
      <c r="Y115" s="75"/>
      <c r="AE115" s="76"/>
      <c r="AI115" s="77"/>
      <c r="AJ115" s="78"/>
      <c r="AN115" s="79"/>
      <c r="AQ115" s="77"/>
      <c r="AR115" s="200"/>
      <c r="AW115" s="100"/>
      <c r="AX115" s="52"/>
      <c r="AY115" s="52"/>
      <c r="AZ115" s="52"/>
      <c r="BA115" s="97"/>
      <c r="BB115" s="52"/>
      <c r="BC115" s="52"/>
      <c r="BD115" s="52"/>
      <c r="BE115" s="99"/>
      <c r="BF115" s="91"/>
      <c r="BW115" s="80"/>
      <c r="CC115" s="81"/>
      <c r="CE115" s="100"/>
      <c r="CF115" s="78"/>
      <c r="CH115" s="82"/>
      <c r="CJ115" s="83"/>
    </row>
    <row r="116" spans="2:88" s="1" customFormat="1">
      <c r="B116" s="51"/>
      <c r="C116" s="51"/>
      <c r="U116" s="74"/>
      <c r="Y116" s="75"/>
      <c r="AE116" s="76"/>
      <c r="AI116" s="77"/>
      <c r="AJ116" s="78"/>
      <c r="AN116" s="79"/>
      <c r="AQ116" s="77"/>
      <c r="AR116" s="200"/>
      <c r="AW116" s="100"/>
      <c r="AX116" s="52"/>
      <c r="AY116" s="52"/>
      <c r="AZ116" s="52"/>
      <c r="BA116" s="97"/>
      <c r="BB116" s="52"/>
      <c r="BC116" s="52"/>
      <c r="BD116" s="52"/>
      <c r="BE116" s="99"/>
      <c r="BF116" s="91"/>
      <c r="BW116" s="80"/>
      <c r="CC116" s="81"/>
      <c r="CE116" s="100"/>
      <c r="CF116" s="78"/>
      <c r="CH116" s="82"/>
      <c r="CJ116" s="83"/>
    </row>
    <row r="117" spans="2:88" s="1" customFormat="1">
      <c r="B117" s="51"/>
      <c r="C117" s="51"/>
      <c r="U117" s="74"/>
      <c r="Y117" s="75"/>
      <c r="AE117" s="76"/>
      <c r="AI117" s="77"/>
      <c r="AJ117" s="78"/>
      <c r="AN117" s="79"/>
      <c r="AQ117" s="77"/>
      <c r="AR117" s="200"/>
      <c r="AW117" s="100"/>
      <c r="AX117" s="52"/>
      <c r="AY117" s="52"/>
      <c r="AZ117" s="52"/>
      <c r="BA117" s="97"/>
      <c r="BB117" s="52"/>
      <c r="BC117" s="52"/>
      <c r="BD117" s="52"/>
      <c r="BE117" s="99"/>
      <c r="BF117" s="91"/>
      <c r="BW117" s="80"/>
      <c r="CC117" s="81"/>
      <c r="CE117" s="100"/>
      <c r="CF117" s="78"/>
      <c r="CH117" s="82"/>
      <c r="CJ117" s="83"/>
    </row>
    <row r="118" spans="2:88" s="1" customFormat="1">
      <c r="B118" s="51"/>
      <c r="C118" s="51"/>
      <c r="U118" s="74"/>
      <c r="Y118" s="75"/>
      <c r="AE118" s="76"/>
      <c r="AI118" s="77"/>
      <c r="AJ118" s="78"/>
      <c r="AN118" s="79"/>
      <c r="AQ118" s="77"/>
      <c r="AR118" s="200"/>
      <c r="AW118" s="100"/>
      <c r="AX118" s="52"/>
      <c r="AY118" s="52"/>
      <c r="AZ118" s="52"/>
      <c r="BA118" s="97"/>
      <c r="BB118" s="52"/>
      <c r="BC118" s="52"/>
      <c r="BD118" s="52"/>
      <c r="BE118" s="99"/>
      <c r="BF118" s="91"/>
      <c r="BW118" s="80"/>
      <c r="CC118" s="81"/>
      <c r="CE118" s="100"/>
      <c r="CF118" s="78"/>
      <c r="CH118" s="82"/>
      <c r="CJ118" s="83"/>
    </row>
    <row r="119" spans="2:88" s="1" customFormat="1">
      <c r="B119" s="51"/>
      <c r="C119" s="51"/>
      <c r="U119" s="74"/>
      <c r="Y119" s="75"/>
      <c r="AE119" s="76"/>
      <c r="AI119" s="77"/>
      <c r="AJ119" s="78"/>
      <c r="AN119" s="79"/>
      <c r="AQ119" s="77"/>
      <c r="AR119" s="200"/>
      <c r="AW119" s="100"/>
      <c r="AX119" s="52"/>
      <c r="AY119" s="52"/>
      <c r="AZ119" s="52"/>
      <c r="BA119" s="97"/>
      <c r="BB119" s="52"/>
      <c r="BC119" s="52"/>
      <c r="BD119" s="52"/>
      <c r="BE119" s="99"/>
      <c r="BF119" s="91"/>
      <c r="BW119" s="80"/>
      <c r="CC119" s="81"/>
      <c r="CE119" s="100"/>
      <c r="CF119" s="78"/>
      <c r="CH119" s="82"/>
      <c r="CJ119" s="83"/>
    </row>
    <row r="120" spans="2:88" s="1" customFormat="1">
      <c r="B120" s="51"/>
      <c r="C120" s="51"/>
      <c r="U120" s="74"/>
      <c r="Y120" s="75"/>
      <c r="AE120" s="76"/>
      <c r="AI120" s="77"/>
      <c r="AJ120" s="78"/>
      <c r="AN120" s="79"/>
      <c r="AQ120" s="77"/>
      <c r="AR120" s="200"/>
      <c r="AW120" s="100"/>
      <c r="AX120" s="52"/>
      <c r="AY120" s="52"/>
      <c r="AZ120" s="52"/>
      <c r="BA120" s="97"/>
      <c r="BB120" s="52"/>
      <c r="BC120" s="52"/>
      <c r="BD120" s="52"/>
      <c r="BE120" s="99"/>
      <c r="BF120" s="91"/>
      <c r="BW120" s="80"/>
      <c r="CC120" s="81"/>
      <c r="CE120" s="100"/>
      <c r="CF120" s="78"/>
      <c r="CH120" s="82"/>
      <c r="CJ120" s="83"/>
    </row>
    <row r="121" spans="2:88" s="1" customFormat="1">
      <c r="B121" s="51"/>
      <c r="C121" s="51"/>
      <c r="U121" s="74"/>
      <c r="Y121" s="75"/>
      <c r="AE121" s="76"/>
      <c r="AI121" s="77"/>
      <c r="AJ121" s="78"/>
      <c r="AN121" s="79"/>
      <c r="AQ121" s="77"/>
      <c r="AR121" s="200"/>
      <c r="AW121" s="100"/>
      <c r="AX121" s="52"/>
      <c r="AY121" s="52"/>
      <c r="AZ121" s="52"/>
      <c r="BA121" s="97"/>
      <c r="BB121" s="52"/>
      <c r="BC121" s="52"/>
      <c r="BD121" s="52"/>
      <c r="BE121" s="99"/>
      <c r="BF121" s="91"/>
      <c r="BW121" s="80"/>
      <c r="CC121" s="81"/>
      <c r="CE121" s="100"/>
      <c r="CF121" s="78"/>
      <c r="CH121" s="82"/>
      <c r="CJ121" s="83"/>
    </row>
    <row r="122" spans="2:88" s="1" customFormat="1">
      <c r="B122" s="51"/>
      <c r="C122" s="51"/>
      <c r="U122" s="74"/>
      <c r="Y122" s="75"/>
      <c r="AE122" s="76"/>
      <c r="AI122" s="77"/>
      <c r="AJ122" s="78"/>
      <c r="AN122" s="79"/>
      <c r="AQ122" s="77"/>
      <c r="AR122" s="200"/>
      <c r="AW122" s="100"/>
      <c r="AX122" s="52"/>
      <c r="AY122" s="52"/>
      <c r="AZ122" s="52"/>
      <c r="BA122" s="97"/>
      <c r="BB122" s="52"/>
      <c r="BC122" s="52"/>
      <c r="BD122" s="52"/>
      <c r="BE122" s="99"/>
      <c r="BF122" s="91"/>
      <c r="BW122" s="80"/>
      <c r="CC122" s="81"/>
      <c r="CE122" s="100"/>
      <c r="CF122" s="78"/>
      <c r="CH122" s="82"/>
      <c r="CJ122" s="83"/>
    </row>
    <row r="123" spans="2:88" s="1" customFormat="1">
      <c r="B123" s="51"/>
      <c r="C123" s="51"/>
      <c r="U123" s="74"/>
      <c r="Y123" s="75"/>
      <c r="AE123" s="76"/>
      <c r="AI123" s="77"/>
      <c r="AJ123" s="78"/>
      <c r="AN123" s="79"/>
      <c r="AQ123" s="77"/>
      <c r="AR123" s="200"/>
      <c r="AW123" s="100"/>
      <c r="AX123" s="52"/>
      <c r="AY123" s="52"/>
      <c r="AZ123" s="52"/>
      <c r="BA123" s="97"/>
      <c r="BB123" s="52"/>
      <c r="BC123" s="52"/>
      <c r="BD123" s="52"/>
      <c r="BE123" s="99"/>
      <c r="BF123" s="91"/>
      <c r="BW123" s="80"/>
      <c r="CC123" s="81"/>
      <c r="CE123" s="100"/>
      <c r="CF123" s="78"/>
      <c r="CH123" s="82"/>
      <c r="CJ123" s="83"/>
    </row>
    <row r="124" spans="2:88" s="1" customFormat="1">
      <c r="B124" s="51"/>
      <c r="C124" s="51"/>
      <c r="U124" s="74"/>
      <c r="Y124" s="75"/>
      <c r="AE124" s="76"/>
      <c r="AI124" s="77"/>
      <c r="AJ124" s="78"/>
      <c r="AN124" s="79"/>
      <c r="AQ124" s="77"/>
      <c r="AR124" s="200"/>
      <c r="AW124" s="100"/>
      <c r="AX124" s="52"/>
      <c r="AY124" s="52"/>
      <c r="AZ124" s="52"/>
      <c r="BA124" s="97"/>
      <c r="BB124" s="52"/>
      <c r="BC124" s="52"/>
      <c r="BD124" s="52"/>
      <c r="BE124" s="99"/>
      <c r="BF124" s="91"/>
      <c r="BW124" s="80"/>
      <c r="CC124" s="81"/>
      <c r="CE124" s="100"/>
      <c r="CF124" s="78"/>
      <c r="CH124" s="82"/>
      <c r="CJ124" s="83"/>
    </row>
    <row r="125" spans="2:88" s="1" customFormat="1">
      <c r="B125" s="51"/>
      <c r="C125" s="51"/>
      <c r="U125" s="74"/>
      <c r="Y125" s="75"/>
      <c r="AE125" s="76"/>
      <c r="AI125" s="77"/>
      <c r="AJ125" s="78"/>
      <c r="AN125" s="79"/>
      <c r="AQ125" s="77"/>
      <c r="AR125" s="200"/>
      <c r="AW125" s="100"/>
      <c r="AX125" s="52"/>
      <c r="AY125" s="52"/>
      <c r="AZ125" s="52"/>
      <c r="BA125" s="97"/>
      <c r="BB125" s="52"/>
      <c r="BC125" s="52"/>
      <c r="BD125" s="52"/>
      <c r="BE125" s="99"/>
      <c r="BF125" s="91"/>
      <c r="BW125" s="80"/>
      <c r="CC125" s="81"/>
      <c r="CE125" s="100"/>
      <c r="CF125" s="78"/>
      <c r="CH125" s="82"/>
      <c r="CJ125" s="83"/>
    </row>
    <row r="126" spans="2:88" s="1" customFormat="1">
      <c r="B126" s="51"/>
      <c r="C126" s="51"/>
      <c r="U126" s="74"/>
      <c r="Y126" s="75"/>
      <c r="AE126" s="76"/>
      <c r="AI126" s="77"/>
      <c r="AJ126" s="78"/>
      <c r="AN126" s="79"/>
      <c r="AQ126" s="77"/>
      <c r="AR126" s="200"/>
      <c r="AW126" s="100"/>
      <c r="AX126" s="52"/>
      <c r="AY126" s="52"/>
      <c r="AZ126" s="52"/>
      <c r="BA126" s="97"/>
      <c r="BB126" s="52"/>
      <c r="BC126" s="52"/>
      <c r="BD126" s="52"/>
      <c r="BE126" s="99"/>
      <c r="BF126" s="91"/>
      <c r="BW126" s="80"/>
      <c r="CC126" s="81"/>
      <c r="CE126" s="100"/>
      <c r="CF126" s="78"/>
      <c r="CH126" s="82"/>
      <c r="CJ126" s="83"/>
    </row>
    <row r="127" spans="2:88" s="1" customFormat="1">
      <c r="B127" s="51"/>
      <c r="C127" s="51"/>
      <c r="U127" s="74"/>
      <c r="Y127" s="75"/>
      <c r="AE127" s="76"/>
      <c r="AI127" s="77"/>
      <c r="AJ127" s="78"/>
      <c r="AN127" s="79"/>
      <c r="AQ127" s="77"/>
      <c r="AR127" s="200"/>
      <c r="AW127" s="100"/>
      <c r="AX127" s="52"/>
      <c r="AY127" s="52"/>
      <c r="AZ127" s="52"/>
      <c r="BA127" s="97"/>
      <c r="BB127" s="52"/>
      <c r="BC127" s="52"/>
      <c r="BD127" s="52"/>
      <c r="BE127" s="99"/>
      <c r="BF127" s="91"/>
      <c r="BW127" s="80"/>
      <c r="CC127" s="81"/>
      <c r="CE127" s="100"/>
      <c r="CF127" s="78"/>
      <c r="CH127" s="82"/>
      <c r="CJ127" s="83"/>
    </row>
    <row r="128" spans="2:88" s="1" customFormat="1">
      <c r="B128" s="51"/>
      <c r="C128" s="51"/>
      <c r="U128" s="74"/>
      <c r="Y128" s="75"/>
      <c r="AE128" s="76"/>
      <c r="AI128" s="77"/>
      <c r="AJ128" s="78"/>
      <c r="AN128" s="79"/>
      <c r="AQ128" s="77"/>
      <c r="AR128" s="200"/>
      <c r="AW128" s="100"/>
      <c r="AX128" s="52"/>
      <c r="AY128" s="52"/>
      <c r="AZ128" s="52"/>
      <c r="BA128" s="97"/>
      <c r="BB128" s="52"/>
      <c r="BC128" s="52"/>
      <c r="BD128" s="52"/>
      <c r="BE128" s="99"/>
      <c r="BF128" s="91"/>
      <c r="BW128" s="80"/>
      <c r="CC128" s="81"/>
      <c r="CE128" s="100"/>
      <c r="CF128" s="78"/>
      <c r="CH128" s="82"/>
      <c r="CJ128" s="83"/>
    </row>
    <row r="129" spans="2:88" s="1" customFormat="1">
      <c r="B129" s="51"/>
      <c r="C129" s="51"/>
      <c r="U129" s="74"/>
      <c r="Y129" s="75"/>
      <c r="AE129" s="76"/>
      <c r="AI129" s="77"/>
      <c r="AJ129" s="78"/>
      <c r="AN129" s="79"/>
      <c r="AQ129" s="77"/>
      <c r="AR129" s="200"/>
      <c r="AW129" s="100"/>
      <c r="AX129" s="52"/>
      <c r="AY129" s="52"/>
      <c r="AZ129" s="52"/>
      <c r="BA129" s="97"/>
      <c r="BB129" s="52"/>
      <c r="BC129" s="52"/>
      <c r="BD129" s="52"/>
      <c r="BE129" s="99"/>
      <c r="BF129" s="91"/>
      <c r="BW129" s="80"/>
      <c r="CC129" s="81"/>
      <c r="CE129" s="100"/>
      <c r="CF129" s="78"/>
      <c r="CH129" s="82"/>
      <c r="CJ129" s="83"/>
    </row>
    <row r="130" spans="2:88" s="1" customFormat="1">
      <c r="B130" s="51"/>
      <c r="C130" s="51"/>
      <c r="U130" s="74"/>
      <c r="Y130" s="75"/>
      <c r="AE130" s="76"/>
      <c r="AI130" s="77"/>
      <c r="AJ130" s="78"/>
      <c r="AN130" s="79"/>
      <c r="AQ130" s="77"/>
      <c r="AR130" s="200"/>
      <c r="AW130" s="100"/>
      <c r="AX130" s="52"/>
      <c r="AY130" s="52"/>
      <c r="AZ130" s="52"/>
      <c r="BA130" s="97"/>
      <c r="BB130" s="52"/>
      <c r="BC130" s="52"/>
      <c r="BD130" s="52"/>
      <c r="BE130" s="99"/>
      <c r="BF130" s="91"/>
      <c r="BW130" s="80"/>
      <c r="CC130" s="81"/>
      <c r="CE130" s="100"/>
      <c r="CF130" s="78"/>
      <c r="CH130" s="82"/>
      <c r="CJ130" s="83"/>
    </row>
    <row r="131" spans="2:88" s="1" customFormat="1">
      <c r="B131" s="51"/>
      <c r="C131" s="51"/>
      <c r="U131" s="74"/>
      <c r="Y131" s="75"/>
      <c r="AE131" s="76"/>
      <c r="AI131" s="77"/>
      <c r="AJ131" s="78"/>
      <c r="AN131" s="79"/>
      <c r="AQ131" s="77"/>
      <c r="AR131" s="200"/>
      <c r="AW131" s="100"/>
      <c r="AX131" s="52"/>
      <c r="AY131" s="52"/>
      <c r="AZ131" s="52"/>
      <c r="BA131" s="97"/>
      <c r="BB131" s="52"/>
      <c r="BC131" s="52"/>
      <c r="BD131" s="52"/>
      <c r="BE131" s="99"/>
      <c r="BF131" s="91"/>
      <c r="BW131" s="80"/>
      <c r="CC131" s="81"/>
      <c r="CE131" s="100"/>
      <c r="CF131" s="78"/>
      <c r="CH131" s="82"/>
      <c r="CJ131" s="83"/>
    </row>
    <row r="132" spans="2:88" s="1" customFormat="1">
      <c r="B132" s="51"/>
      <c r="C132" s="51"/>
      <c r="U132" s="74"/>
      <c r="Y132" s="75"/>
      <c r="AE132" s="76"/>
      <c r="AI132" s="77"/>
      <c r="AJ132" s="78"/>
      <c r="AN132" s="79"/>
      <c r="AQ132" s="77"/>
      <c r="AR132" s="200"/>
      <c r="AW132" s="100"/>
      <c r="AX132" s="52"/>
      <c r="AY132" s="52"/>
      <c r="AZ132" s="52"/>
      <c r="BA132" s="97"/>
      <c r="BB132" s="52"/>
      <c r="BC132" s="52"/>
      <c r="BD132" s="52"/>
      <c r="BE132" s="99"/>
      <c r="BF132" s="91"/>
      <c r="BW132" s="80"/>
      <c r="CC132" s="81"/>
      <c r="CE132" s="100"/>
      <c r="CF132" s="78"/>
      <c r="CH132" s="82"/>
      <c r="CJ132" s="83"/>
    </row>
    <row r="133" spans="2:88" s="1" customFormat="1">
      <c r="B133" s="51"/>
      <c r="C133" s="51"/>
      <c r="U133" s="74"/>
      <c r="Y133" s="75"/>
      <c r="AE133" s="76"/>
      <c r="AI133" s="77"/>
      <c r="AJ133" s="78"/>
      <c r="AN133" s="79"/>
      <c r="AQ133" s="77"/>
      <c r="AR133" s="200"/>
      <c r="AW133" s="100"/>
      <c r="AX133" s="52"/>
      <c r="AY133" s="52"/>
      <c r="AZ133" s="52"/>
      <c r="BA133" s="97"/>
      <c r="BB133" s="52"/>
      <c r="BC133" s="52"/>
      <c r="BD133" s="52"/>
      <c r="BE133" s="99"/>
      <c r="BF133" s="91"/>
      <c r="BW133" s="80"/>
      <c r="CC133" s="81"/>
      <c r="CE133" s="100"/>
      <c r="CF133" s="78"/>
      <c r="CH133" s="82"/>
      <c r="CJ133" s="83"/>
    </row>
    <row r="134" spans="2:88" s="1" customFormat="1">
      <c r="B134" s="51"/>
      <c r="C134" s="51"/>
      <c r="U134" s="74"/>
      <c r="Y134" s="75"/>
      <c r="AE134" s="76"/>
      <c r="AI134" s="77"/>
      <c r="AJ134" s="78"/>
      <c r="AN134" s="79"/>
      <c r="AQ134" s="77"/>
      <c r="AR134" s="200"/>
      <c r="AW134" s="100"/>
      <c r="AX134" s="52"/>
      <c r="AY134" s="52"/>
      <c r="AZ134" s="52"/>
      <c r="BA134" s="97"/>
      <c r="BB134" s="52"/>
      <c r="BC134" s="52"/>
      <c r="BD134" s="52"/>
      <c r="BE134" s="99"/>
      <c r="BF134" s="91"/>
      <c r="BW134" s="80"/>
      <c r="CC134" s="81"/>
      <c r="CE134" s="100"/>
      <c r="CF134" s="78"/>
      <c r="CH134" s="82"/>
      <c r="CJ134" s="83"/>
    </row>
    <row r="135" spans="2:88" s="1" customFormat="1">
      <c r="B135" s="51"/>
      <c r="C135" s="51"/>
      <c r="U135" s="74"/>
      <c r="Y135" s="75"/>
      <c r="AE135" s="76"/>
      <c r="AI135" s="77"/>
      <c r="AJ135" s="78"/>
      <c r="AN135" s="79"/>
      <c r="AQ135" s="77"/>
      <c r="AR135" s="200"/>
      <c r="AW135" s="100"/>
      <c r="AX135" s="52"/>
      <c r="AY135" s="52"/>
      <c r="AZ135" s="52"/>
      <c r="BA135" s="97"/>
      <c r="BB135" s="52"/>
      <c r="BC135" s="52"/>
      <c r="BD135" s="52"/>
      <c r="BE135" s="99"/>
      <c r="BF135" s="91"/>
      <c r="BW135" s="80"/>
      <c r="CC135" s="81"/>
      <c r="CE135" s="100"/>
      <c r="CF135" s="78"/>
      <c r="CH135" s="82"/>
      <c r="CJ135" s="83"/>
    </row>
    <row r="136" spans="2:88" s="1" customFormat="1">
      <c r="B136" s="51"/>
      <c r="C136" s="51"/>
      <c r="U136" s="74"/>
      <c r="Y136" s="75"/>
      <c r="AE136" s="76"/>
      <c r="AI136" s="77"/>
      <c r="AJ136" s="78"/>
      <c r="AN136" s="79"/>
      <c r="AQ136" s="77"/>
      <c r="AR136" s="200"/>
      <c r="AW136" s="100"/>
      <c r="AX136" s="52"/>
      <c r="AY136" s="52"/>
      <c r="AZ136" s="52"/>
      <c r="BA136" s="97"/>
      <c r="BB136" s="52"/>
      <c r="BC136" s="52"/>
      <c r="BD136" s="52"/>
      <c r="BE136" s="99"/>
      <c r="BF136" s="91"/>
      <c r="BW136" s="80"/>
      <c r="CC136" s="81"/>
      <c r="CE136" s="100"/>
      <c r="CF136" s="78"/>
      <c r="CH136" s="82"/>
      <c r="CJ136" s="83"/>
    </row>
    <row r="137" spans="2:88" s="1" customFormat="1">
      <c r="B137" s="51"/>
      <c r="C137" s="51"/>
      <c r="U137" s="74"/>
      <c r="Y137" s="75"/>
      <c r="AE137" s="76"/>
      <c r="AI137" s="77"/>
      <c r="AJ137" s="78"/>
      <c r="AN137" s="79"/>
      <c r="AQ137" s="77"/>
      <c r="AR137" s="200"/>
      <c r="AW137" s="100"/>
      <c r="AX137" s="52"/>
      <c r="AY137" s="52"/>
      <c r="AZ137" s="52"/>
      <c r="BA137" s="97"/>
      <c r="BB137" s="52"/>
      <c r="BC137" s="52"/>
      <c r="BD137" s="52"/>
      <c r="BE137" s="99"/>
      <c r="BF137" s="91"/>
      <c r="BW137" s="80"/>
      <c r="CC137" s="81"/>
      <c r="CE137" s="100"/>
      <c r="CF137" s="78"/>
      <c r="CH137" s="82"/>
      <c r="CJ137" s="83"/>
    </row>
    <row r="138" spans="2:88" s="1" customFormat="1">
      <c r="B138" s="51"/>
      <c r="C138" s="51"/>
      <c r="U138" s="74"/>
      <c r="Y138" s="75"/>
      <c r="AE138" s="76"/>
      <c r="AI138" s="77"/>
      <c r="AJ138" s="78"/>
      <c r="AN138" s="79"/>
      <c r="AQ138" s="77"/>
      <c r="AR138" s="200"/>
      <c r="AW138" s="100"/>
      <c r="AX138" s="52"/>
      <c r="AY138" s="52"/>
      <c r="AZ138" s="52"/>
      <c r="BA138" s="97"/>
      <c r="BB138" s="52"/>
      <c r="BC138" s="52"/>
      <c r="BD138" s="52"/>
      <c r="BE138" s="99"/>
      <c r="BF138" s="91"/>
      <c r="BW138" s="80"/>
      <c r="CC138" s="81"/>
      <c r="CE138" s="100"/>
      <c r="CF138" s="78"/>
      <c r="CH138" s="82"/>
      <c r="CJ138" s="83"/>
    </row>
    <row r="139" spans="2:88" s="1" customFormat="1">
      <c r="B139" s="51"/>
      <c r="C139" s="51"/>
      <c r="U139" s="74"/>
      <c r="Y139" s="75"/>
      <c r="AE139" s="76"/>
      <c r="AI139" s="77"/>
      <c r="AJ139" s="78"/>
      <c r="AN139" s="79"/>
      <c r="AQ139" s="77"/>
      <c r="AR139" s="200"/>
      <c r="AW139" s="100"/>
      <c r="AX139" s="52"/>
      <c r="AY139" s="52"/>
      <c r="AZ139" s="52"/>
      <c r="BA139" s="97"/>
      <c r="BB139" s="52"/>
      <c r="BC139" s="52"/>
      <c r="BD139" s="52"/>
      <c r="BE139" s="99"/>
      <c r="BF139" s="91"/>
      <c r="BW139" s="80"/>
      <c r="CC139" s="81"/>
      <c r="CE139" s="100"/>
      <c r="CF139" s="78"/>
      <c r="CH139" s="82"/>
      <c r="CJ139" s="83"/>
    </row>
    <row r="140" spans="2:88" s="1" customFormat="1">
      <c r="B140" s="51"/>
      <c r="C140" s="51"/>
      <c r="U140" s="74"/>
      <c r="Y140" s="75"/>
      <c r="AE140" s="76"/>
      <c r="AI140" s="77"/>
      <c r="AJ140" s="78"/>
      <c r="AN140" s="79"/>
      <c r="AQ140" s="77"/>
      <c r="AR140" s="200"/>
      <c r="AW140" s="100"/>
      <c r="AX140" s="52"/>
      <c r="AY140" s="52"/>
      <c r="AZ140" s="52"/>
      <c r="BA140" s="97"/>
      <c r="BB140" s="52"/>
      <c r="BC140" s="52"/>
      <c r="BD140" s="52"/>
      <c r="BE140" s="99"/>
      <c r="BF140" s="91"/>
      <c r="BW140" s="80"/>
      <c r="CC140" s="81"/>
      <c r="CE140" s="100"/>
      <c r="CF140" s="78"/>
      <c r="CH140" s="82"/>
      <c r="CJ140" s="83"/>
    </row>
    <row r="141" spans="2:88" s="1" customFormat="1">
      <c r="B141" s="51"/>
      <c r="C141" s="51"/>
      <c r="U141" s="74"/>
      <c r="Y141" s="75"/>
      <c r="AE141" s="76"/>
      <c r="AI141" s="77"/>
      <c r="AJ141" s="78"/>
      <c r="AN141" s="79"/>
      <c r="AQ141" s="77"/>
      <c r="AR141" s="200"/>
      <c r="AW141" s="100"/>
      <c r="AX141" s="52"/>
      <c r="AY141" s="52"/>
      <c r="AZ141" s="52"/>
      <c r="BA141" s="97"/>
      <c r="BB141" s="52"/>
      <c r="BC141" s="52"/>
      <c r="BD141" s="52"/>
      <c r="BE141" s="99"/>
      <c r="BF141" s="91"/>
      <c r="BW141" s="80"/>
      <c r="CC141" s="81"/>
      <c r="CE141" s="100"/>
      <c r="CF141" s="78"/>
      <c r="CH141" s="82"/>
      <c r="CJ141" s="83"/>
    </row>
    <row r="142" spans="2:88" s="1" customFormat="1">
      <c r="B142" s="51"/>
      <c r="C142" s="51"/>
      <c r="U142" s="74"/>
      <c r="Y142" s="75"/>
      <c r="AE142" s="76"/>
      <c r="AI142" s="77"/>
      <c r="AJ142" s="78"/>
      <c r="AN142" s="79"/>
      <c r="AQ142" s="77"/>
      <c r="AR142" s="200"/>
      <c r="AW142" s="100"/>
      <c r="AX142" s="52"/>
      <c r="AY142" s="52"/>
      <c r="AZ142" s="52"/>
      <c r="BA142" s="97"/>
      <c r="BB142" s="52"/>
      <c r="BC142" s="52"/>
      <c r="BD142" s="52"/>
      <c r="BE142" s="99"/>
      <c r="BF142" s="91"/>
      <c r="BW142" s="80"/>
      <c r="CC142" s="81"/>
      <c r="CE142" s="100"/>
      <c r="CF142" s="78"/>
      <c r="CH142" s="82"/>
      <c r="CJ142" s="83"/>
    </row>
    <row r="143" spans="2:88" s="1" customFormat="1">
      <c r="B143" s="51"/>
      <c r="C143" s="51"/>
      <c r="U143" s="74"/>
      <c r="Y143" s="75"/>
      <c r="AE143" s="76"/>
      <c r="AI143" s="77"/>
      <c r="AJ143" s="78"/>
      <c r="AN143" s="79"/>
      <c r="AQ143" s="77"/>
      <c r="AR143" s="200"/>
      <c r="AW143" s="100"/>
      <c r="AX143" s="52"/>
      <c r="AY143" s="52"/>
      <c r="AZ143" s="52"/>
      <c r="BA143" s="97"/>
      <c r="BB143" s="52"/>
      <c r="BC143" s="52"/>
      <c r="BD143" s="52"/>
      <c r="BE143" s="99"/>
      <c r="BF143" s="91"/>
      <c r="BW143" s="80"/>
      <c r="CC143" s="81"/>
      <c r="CE143" s="100"/>
      <c r="CF143" s="78"/>
      <c r="CH143" s="82"/>
      <c r="CJ143" s="83"/>
    </row>
    <row r="144" spans="2:88" s="1" customFormat="1">
      <c r="B144" s="51"/>
      <c r="C144" s="51"/>
      <c r="U144" s="74"/>
      <c r="Y144" s="75"/>
      <c r="AE144" s="76"/>
      <c r="AI144" s="77"/>
      <c r="AJ144" s="78"/>
      <c r="AN144" s="79"/>
      <c r="AQ144" s="77"/>
      <c r="AR144" s="200"/>
      <c r="AW144" s="100"/>
      <c r="AX144" s="52"/>
      <c r="AY144" s="52"/>
      <c r="AZ144" s="52"/>
      <c r="BA144" s="97"/>
      <c r="BB144" s="52"/>
      <c r="BC144" s="52"/>
      <c r="BD144" s="52"/>
      <c r="BE144" s="99"/>
      <c r="BF144" s="91"/>
      <c r="BW144" s="80"/>
      <c r="CC144" s="81"/>
      <c r="CE144" s="100"/>
      <c r="CF144" s="78"/>
      <c r="CH144" s="82"/>
      <c r="CJ144" s="83"/>
    </row>
    <row r="145" spans="2:88" s="1" customFormat="1">
      <c r="B145" s="51"/>
      <c r="C145" s="51"/>
      <c r="U145" s="74"/>
      <c r="Y145" s="75"/>
      <c r="AE145" s="76"/>
      <c r="AI145" s="77"/>
      <c r="AJ145" s="78"/>
      <c r="AN145" s="79"/>
      <c r="AQ145" s="77"/>
      <c r="AR145" s="200"/>
      <c r="AW145" s="100"/>
      <c r="AX145" s="52"/>
      <c r="AY145" s="52"/>
      <c r="AZ145" s="52"/>
      <c r="BA145" s="97"/>
      <c r="BB145" s="52"/>
      <c r="BC145" s="52"/>
      <c r="BD145" s="52"/>
      <c r="BE145" s="99"/>
      <c r="BF145" s="91"/>
      <c r="BW145" s="80"/>
      <c r="CC145" s="81"/>
      <c r="CE145" s="100"/>
      <c r="CF145" s="78"/>
      <c r="CH145" s="82"/>
      <c r="CJ145" s="83"/>
    </row>
    <row r="146" spans="2:88" s="1" customFormat="1">
      <c r="B146" s="51"/>
      <c r="C146" s="51"/>
      <c r="U146" s="74"/>
      <c r="Y146" s="75"/>
      <c r="AE146" s="76"/>
      <c r="AI146" s="77"/>
      <c r="AJ146" s="78"/>
      <c r="AN146" s="79"/>
      <c r="AQ146" s="77"/>
      <c r="AR146" s="200"/>
      <c r="AW146" s="100"/>
      <c r="AX146" s="52"/>
      <c r="AY146" s="52"/>
      <c r="AZ146" s="52"/>
      <c r="BA146" s="97"/>
      <c r="BB146" s="52"/>
      <c r="BC146" s="52"/>
      <c r="BD146" s="52"/>
      <c r="BE146" s="99"/>
      <c r="BF146" s="91"/>
      <c r="BW146" s="80"/>
      <c r="CC146" s="81"/>
      <c r="CE146" s="100"/>
      <c r="CF146" s="78"/>
      <c r="CH146" s="82"/>
      <c r="CJ146" s="83"/>
    </row>
    <row r="147" spans="2:88" s="1" customFormat="1">
      <c r="B147" s="51"/>
      <c r="C147" s="51"/>
      <c r="U147" s="74"/>
      <c r="Y147" s="75"/>
      <c r="AE147" s="76"/>
      <c r="AI147" s="77"/>
      <c r="AJ147" s="78"/>
      <c r="AN147" s="79"/>
      <c r="AQ147" s="77"/>
      <c r="AR147" s="200"/>
      <c r="AW147" s="100"/>
      <c r="AX147" s="52"/>
      <c r="AY147" s="52"/>
      <c r="AZ147" s="52"/>
      <c r="BA147" s="97"/>
      <c r="BB147" s="52"/>
      <c r="BC147" s="52"/>
      <c r="BD147" s="52"/>
      <c r="BE147" s="99"/>
      <c r="BF147" s="91"/>
      <c r="BW147" s="80"/>
      <c r="CC147" s="81"/>
      <c r="CE147" s="100"/>
      <c r="CF147" s="78"/>
      <c r="CH147" s="82"/>
      <c r="CJ147" s="83"/>
    </row>
    <row r="148" spans="2:88" s="1" customFormat="1">
      <c r="B148" s="51"/>
      <c r="C148" s="51"/>
      <c r="U148" s="74"/>
      <c r="Y148" s="75"/>
      <c r="AE148" s="76"/>
      <c r="AI148" s="77"/>
      <c r="AJ148" s="78"/>
      <c r="AN148" s="79"/>
      <c r="AQ148" s="77"/>
      <c r="AR148" s="200"/>
      <c r="AW148" s="100"/>
      <c r="AX148" s="52"/>
      <c r="AY148" s="52"/>
      <c r="AZ148" s="52"/>
      <c r="BA148" s="97"/>
      <c r="BB148" s="52"/>
      <c r="BC148" s="52"/>
      <c r="BD148" s="52"/>
      <c r="BE148" s="99"/>
      <c r="BF148" s="91"/>
      <c r="BW148" s="80"/>
      <c r="CC148" s="81"/>
      <c r="CE148" s="100"/>
      <c r="CF148" s="78"/>
      <c r="CH148" s="82"/>
      <c r="CJ148" s="83"/>
    </row>
    <row r="149" spans="2:88" s="1" customFormat="1">
      <c r="B149" s="51"/>
      <c r="C149" s="51"/>
      <c r="U149" s="74"/>
      <c r="Y149" s="75"/>
      <c r="AE149" s="76"/>
      <c r="AI149" s="77"/>
      <c r="AJ149" s="78"/>
      <c r="AN149" s="79"/>
      <c r="AQ149" s="77"/>
      <c r="AR149" s="200"/>
      <c r="AW149" s="100"/>
      <c r="AX149" s="52"/>
      <c r="AY149" s="52"/>
      <c r="AZ149" s="52"/>
      <c r="BA149" s="97"/>
      <c r="BB149" s="52"/>
      <c r="BC149" s="52"/>
      <c r="BD149" s="52"/>
      <c r="BE149" s="99"/>
      <c r="BF149" s="91"/>
      <c r="BW149" s="80"/>
      <c r="CC149" s="81"/>
      <c r="CE149" s="100"/>
      <c r="CF149" s="78"/>
      <c r="CH149" s="82"/>
      <c r="CJ149" s="83"/>
    </row>
    <row r="150" spans="2:88" s="1" customFormat="1">
      <c r="B150" s="51"/>
      <c r="C150" s="51"/>
      <c r="U150" s="74"/>
      <c r="Y150" s="75"/>
      <c r="AE150" s="76"/>
      <c r="AI150" s="77"/>
      <c r="AJ150" s="78"/>
      <c r="AN150" s="79"/>
      <c r="AQ150" s="77"/>
      <c r="AR150" s="200"/>
      <c r="AW150" s="100"/>
      <c r="AX150" s="52"/>
      <c r="AY150" s="52"/>
      <c r="AZ150" s="52"/>
      <c r="BA150" s="97"/>
      <c r="BB150" s="52"/>
      <c r="BC150" s="52"/>
      <c r="BD150" s="52"/>
      <c r="BE150" s="99"/>
      <c r="BF150" s="91"/>
      <c r="BW150" s="80"/>
      <c r="CC150" s="81"/>
      <c r="CE150" s="100"/>
      <c r="CF150" s="78"/>
      <c r="CH150" s="82"/>
      <c r="CJ150" s="83"/>
    </row>
    <row r="151" spans="2:88" s="1" customFormat="1">
      <c r="B151" s="51"/>
      <c r="C151" s="51"/>
      <c r="U151" s="74"/>
      <c r="Y151" s="75"/>
      <c r="AE151" s="76"/>
      <c r="AI151" s="77"/>
      <c r="AJ151" s="78"/>
      <c r="AN151" s="79"/>
      <c r="AQ151" s="77"/>
      <c r="AR151" s="200"/>
      <c r="AW151" s="100"/>
      <c r="AX151" s="52"/>
      <c r="AY151" s="52"/>
      <c r="AZ151" s="52"/>
      <c r="BA151" s="97"/>
      <c r="BB151" s="52"/>
      <c r="BC151" s="52"/>
      <c r="BD151" s="52"/>
      <c r="BE151" s="99"/>
      <c r="BF151" s="91"/>
      <c r="BW151" s="80"/>
      <c r="CC151" s="81"/>
      <c r="CE151" s="100"/>
      <c r="CF151" s="78"/>
      <c r="CH151" s="82"/>
      <c r="CJ151" s="83"/>
    </row>
    <row r="152" spans="2:88" s="1" customFormat="1">
      <c r="B152" s="51"/>
      <c r="C152" s="51"/>
      <c r="U152" s="74"/>
      <c r="Y152" s="75"/>
      <c r="AE152" s="76"/>
      <c r="AI152" s="77"/>
      <c r="AJ152" s="78"/>
      <c r="AN152" s="79"/>
      <c r="AQ152" s="77"/>
      <c r="AR152" s="200"/>
      <c r="AW152" s="100"/>
      <c r="AX152" s="52"/>
      <c r="AY152" s="52"/>
      <c r="AZ152" s="52"/>
      <c r="BA152" s="97"/>
      <c r="BB152" s="52"/>
      <c r="BC152" s="52"/>
      <c r="BD152" s="52"/>
      <c r="BE152" s="99"/>
      <c r="BF152" s="91"/>
      <c r="BW152" s="80"/>
      <c r="CC152" s="81"/>
      <c r="CE152" s="100"/>
      <c r="CF152" s="78"/>
      <c r="CH152" s="82"/>
      <c r="CJ152" s="83"/>
    </row>
    <row r="153" spans="2:88" s="1" customFormat="1">
      <c r="B153" s="51"/>
      <c r="C153" s="51"/>
      <c r="U153" s="74"/>
      <c r="Y153" s="75"/>
      <c r="AE153" s="76"/>
      <c r="AI153" s="77"/>
      <c r="AJ153" s="78"/>
      <c r="AN153" s="79"/>
      <c r="AQ153" s="77"/>
      <c r="AR153" s="200"/>
      <c r="AW153" s="100"/>
      <c r="AX153" s="52"/>
      <c r="AY153" s="52"/>
      <c r="AZ153" s="52"/>
      <c r="BA153" s="97"/>
      <c r="BB153" s="52"/>
      <c r="BC153" s="52"/>
      <c r="BD153" s="52"/>
      <c r="BE153" s="99"/>
      <c r="BF153" s="91"/>
      <c r="BW153" s="80"/>
      <c r="CC153" s="81"/>
      <c r="CE153" s="100"/>
      <c r="CF153" s="78"/>
      <c r="CH153" s="82"/>
      <c r="CJ153" s="83"/>
    </row>
    <row r="154" spans="2:88" s="1" customFormat="1">
      <c r="B154" s="51"/>
      <c r="C154" s="51"/>
      <c r="U154" s="74"/>
      <c r="Y154" s="75"/>
      <c r="AE154" s="76"/>
      <c r="AI154" s="77"/>
      <c r="AJ154" s="78"/>
      <c r="AN154" s="79"/>
      <c r="AQ154" s="77"/>
      <c r="AR154" s="200"/>
      <c r="AW154" s="100"/>
      <c r="AX154" s="52"/>
      <c r="AY154" s="52"/>
      <c r="AZ154" s="52"/>
      <c r="BA154" s="97"/>
      <c r="BB154" s="52"/>
      <c r="BC154" s="52"/>
      <c r="BD154" s="52"/>
      <c r="BE154" s="99"/>
      <c r="BF154" s="91"/>
      <c r="BW154" s="80"/>
      <c r="CC154" s="81"/>
      <c r="CE154" s="100"/>
      <c r="CF154" s="78"/>
      <c r="CH154" s="82"/>
      <c r="CJ154" s="83"/>
    </row>
    <row r="155" spans="2:88" s="1" customFormat="1">
      <c r="B155" s="51"/>
      <c r="C155" s="51"/>
      <c r="U155" s="74"/>
      <c r="Y155" s="75"/>
      <c r="AE155" s="76"/>
      <c r="AI155" s="77"/>
      <c r="AJ155" s="78"/>
      <c r="AN155" s="79"/>
      <c r="AQ155" s="77"/>
      <c r="AR155" s="200"/>
      <c r="AW155" s="100"/>
      <c r="AX155" s="52"/>
      <c r="AY155" s="52"/>
      <c r="AZ155" s="52"/>
      <c r="BA155" s="97"/>
      <c r="BB155" s="52"/>
      <c r="BC155" s="52"/>
      <c r="BD155" s="52"/>
      <c r="BE155" s="99"/>
      <c r="BF155" s="91"/>
      <c r="BW155" s="80"/>
      <c r="CC155" s="81"/>
      <c r="CE155" s="100"/>
      <c r="CF155" s="78"/>
      <c r="CH155" s="82"/>
      <c r="CJ155" s="83"/>
    </row>
    <row r="156" spans="2:88" s="1" customFormat="1">
      <c r="B156" s="51"/>
      <c r="C156" s="51"/>
      <c r="U156" s="74"/>
      <c r="Y156" s="75"/>
      <c r="AE156" s="76"/>
      <c r="AI156" s="77"/>
      <c r="AJ156" s="78"/>
      <c r="AN156" s="79"/>
      <c r="AQ156" s="77"/>
      <c r="AR156" s="200"/>
      <c r="AW156" s="100"/>
      <c r="AX156" s="52"/>
      <c r="AY156" s="52"/>
      <c r="AZ156" s="52"/>
      <c r="BA156" s="97"/>
      <c r="BB156" s="52"/>
      <c r="BC156" s="52"/>
      <c r="BD156" s="52"/>
      <c r="BE156" s="99"/>
      <c r="BF156" s="91"/>
      <c r="BW156" s="80"/>
      <c r="CC156" s="81"/>
      <c r="CE156" s="100"/>
      <c r="CF156" s="78"/>
      <c r="CH156" s="82"/>
      <c r="CJ156" s="83"/>
    </row>
    <row r="157" spans="2:88" s="1" customFormat="1">
      <c r="B157" s="51"/>
      <c r="C157" s="51"/>
      <c r="U157" s="74"/>
      <c r="Y157" s="75"/>
      <c r="AE157" s="76"/>
      <c r="AI157" s="77"/>
      <c r="AJ157" s="78"/>
      <c r="AN157" s="79"/>
      <c r="AQ157" s="77"/>
      <c r="AR157" s="200"/>
      <c r="AW157" s="100"/>
      <c r="AX157" s="52"/>
      <c r="AY157" s="52"/>
      <c r="AZ157" s="52"/>
      <c r="BA157" s="97"/>
      <c r="BB157" s="52"/>
      <c r="BC157" s="52"/>
      <c r="BD157" s="52"/>
      <c r="BE157" s="99"/>
      <c r="BF157" s="91"/>
      <c r="BW157" s="80"/>
      <c r="CC157" s="81"/>
      <c r="CE157" s="100"/>
      <c r="CF157" s="78"/>
      <c r="CH157" s="82"/>
      <c r="CJ157" s="83"/>
    </row>
    <row r="158" spans="2:88" s="1" customFormat="1">
      <c r="B158" s="51"/>
      <c r="C158" s="51"/>
      <c r="U158" s="74"/>
      <c r="Y158" s="75"/>
      <c r="AE158" s="76"/>
      <c r="AI158" s="77"/>
      <c r="AJ158" s="78"/>
      <c r="AN158" s="79"/>
      <c r="AQ158" s="77"/>
      <c r="AR158" s="200"/>
      <c r="AW158" s="100"/>
      <c r="AX158" s="52"/>
      <c r="AY158" s="52"/>
      <c r="AZ158" s="52"/>
      <c r="BA158" s="97"/>
      <c r="BB158" s="52"/>
      <c r="BC158" s="52"/>
      <c r="BD158" s="52"/>
      <c r="BE158" s="99"/>
      <c r="BF158" s="91"/>
      <c r="BW158" s="80"/>
      <c r="CC158" s="81"/>
      <c r="CE158" s="100"/>
      <c r="CF158" s="78"/>
      <c r="CH158" s="82"/>
      <c r="CJ158" s="83"/>
    </row>
    <row r="159" spans="2:88" s="1" customFormat="1">
      <c r="B159" s="51"/>
      <c r="C159" s="51"/>
      <c r="U159" s="74"/>
      <c r="Y159" s="75"/>
      <c r="AE159" s="76"/>
      <c r="AI159" s="77"/>
      <c r="AJ159" s="78"/>
      <c r="AN159" s="79"/>
      <c r="AQ159" s="77"/>
      <c r="AR159" s="200"/>
      <c r="AW159" s="100"/>
      <c r="AX159" s="52"/>
      <c r="AY159" s="52"/>
      <c r="AZ159" s="52"/>
      <c r="BA159" s="97"/>
      <c r="BB159" s="52"/>
      <c r="BC159" s="52"/>
      <c r="BD159" s="52"/>
      <c r="BE159" s="99"/>
      <c r="BF159" s="91"/>
      <c r="BW159" s="80"/>
      <c r="CC159" s="81"/>
      <c r="CE159" s="100"/>
      <c r="CF159" s="78"/>
      <c r="CH159" s="82"/>
      <c r="CJ159" s="83"/>
    </row>
    <row r="160" spans="2:88" s="1" customFormat="1">
      <c r="B160" s="51"/>
      <c r="C160" s="51"/>
      <c r="U160" s="74"/>
      <c r="Y160" s="75"/>
      <c r="AE160" s="76"/>
      <c r="AI160" s="77"/>
      <c r="AJ160" s="78"/>
      <c r="AN160" s="79"/>
      <c r="AQ160" s="77"/>
      <c r="AR160" s="200"/>
      <c r="AW160" s="100"/>
      <c r="AX160" s="52"/>
      <c r="AY160" s="52"/>
      <c r="AZ160" s="52"/>
      <c r="BA160" s="97"/>
      <c r="BB160" s="52"/>
      <c r="BC160" s="52"/>
      <c r="BD160" s="52"/>
      <c r="BE160" s="99"/>
      <c r="BF160" s="91"/>
      <c r="BW160" s="80"/>
      <c r="CC160" s="81"/>
      <c r="CE160" s="100"/>
      <c r="CF160" s="78"/>
      <c r="CH160" s="82"/>
      <c r="CJ160" s="83"/>
    </row>
    <row r="161" spans="2:88" s="1" customFormat="1">
      <c r="B161" s="51"/>
      <c r="C161" s="51"/>
      <c r="U161" s="74"/>
      <c r="Y161" s="75"/>
      <c r="AE161" s="76"/>
      <c r="AI161" s="77"/>
      <c r="AJ161" s="78"/>
      <c r="AN161" s="79"/>
      <c r="AQ161" s="77"/>
      <c r="AR161" s="200"/>
      <c r="AW161" s="100"/>
      <c r="AX161" s="52"/>
      <c r="AY161" s="52"/>
      <c r="AZ161" s="52"/>
      <c r="BA161" s="97"/>
      <c r="BB161" s="52"/>
      <c r="BC161" s="52"/>
      <c r="BD161" s="52"/>
      <c r="BE161" s="99"/>
      <c r="BF161" s="91"/>
      <c r="BW161" s="80"/>
      <c r="CC161" s="81"/>
      <c r="CE161" s="100"/>
      <c r="CF161" s="78"/>
      <c r="CH161" s="82"/>
      <c r="CJ161" s="83"/>
    </row>
    <row r="162" spans="2:88" s="1" customFormat="1">
      <c r="B162" s="51"/>
      <c r="C162" s="51"/>
      <c r="U162" s="74"/>
      <c r="Y162" s="75"/>
      <c r="AE162" s="76"/>
      <c r="AI162" s="77"/>
      <c r="AJ162" s="78"/>
      <c r="AN162" s="79"/>
      <c r="AQ162" s="77"/>
      <c r="AR162" s="200"/>
      <c r="AW162" s="100"/>
      <c r="AX162" s="52"/>
      <c r="AY162" s="52"/>
      <c r="AZ162" s="52"/>
      <c r="BA162" s="97"/>
      <c r="BB162" s="52"/>
      <c r="BC162" s="52"/>
      <c r="BD162" s="52"/>
      <c r="BE162" s="99"/>
      <c r="BF162" s="91"/>
      <c r="BW162" s="80"/>
      <c r="CC162" s="81"/>
      <c r="CE162" s="100"/>
      <c r="CF162" s="78"/>
      <c r="CH162" s="82"/>
      <c r="CJ162" s="83"/>
    </row>
    <row r="163" spans="2:88" s="1" customFormat="1">
      <c r="B163" s="51"/>
      <c r="C163" s="51"/>
      <c r="U163" s="74"/>
      <c r="Y163" s="75"/>
      <c r="AE163" s="76"/>
      <c r="AI163" s="77"/>
      <c r="AJ163" s="78"/>
      <c r="AN163" s="79"/>
      <c r="AQ163" s="77"/>
      <c r="AR163" s="200"/>
      <c r="AW163" s="100"/>
      <c r="AX163" s="52"/>
      <c r="AY163" s="52"/>
      <c r="AZ163" s="52"/>
      <c r="BA163" s="97"/>
      <c r="BB163" s="52"/>
      <c r="BC163" s="52"/>
      <c r="BD163" s="52"/>
      <c r="BE163" s="99"/>
      <c r="BF163" s="91"/>
      <c r="BW163" s="80"/>
      <c r="CC163" s="81"/>
      <c r="CE163" s="100"/>
      <c r="CF163" s="78"/>
      <c r="CH163" s="82"/>
      <c r="CJ163" s="83"/>
    </row>
    <row r="164" spans="2:88" s="1" customFormat="1">
      <c r="B164" s="51"/>
      <c r="C164" s="51"/>
      <c r="U164" s="74"/>
      <c r="Y164" s="75"/>
      <c r="AE164" s="76"/>
      <c r="AI164" s="77"/>
      <c r="AJ164" s="78"/>
      <c r="AN164" s="79"/>
      <c r="AQ164" s="77"/>
      <c r="AR164" s="200"/>
      <c r="AW164" s="100"/>
      <c r="AX164" s="52"/>
      <c r="AY164" s="52"/>
      <c r="AZ164" s="52"/>
      <c r="BA164" s="97"/>
      <c r="BB164" s="52"/>
      <c r="BC164" s="52"/>
      <c r="BD164" s="52"/>
      <c r="BE164" s="99"/>
      <c r="BF164" s="91"/>
      <c r="BW164" s="80"/>
      <c r="CC164" s="81"/>
      <c r="CE164" s="100"/>
      <c r="CF164" s="78"/>
      <c r="CH164" s="82"/>
      <c r="CJ164" s="83"/>
    </row>
    <row r="165" spans="2:88" s="1" customFormat="1">
      <c r="B165" s="51"/>
      <c r="C165" s="51"/>
      <c r="U165" s="74"/>
      <c r="Y165" s="75"/>
      <c r="AE165" s="76"/>
      <c r="AI165" s="77"/>
      <c r="AJ165" s="78"/>
      <c r="AN165" s="79"/>
      <c r="AQ165" s="77"/>
      <c r="AR165" s="200"/>
      <c r="AW165" s="100"/>
      <c r="AX165" s="52"/>
      <c r="AY165" s="52"/>
      <c r="AZ165" s="52"/>
      <c r="BA165" s="97"/>
      <c r="BB165" s="52"/>
      <c r="BC165" s="52"/>
      <c r="BD165" s="52"/>
      <c r="BE165" s="99"/>
      <c r="BF165" s="91"/>
      <c r="BW165" s="80"/>
      <c r="CC165" s="81"/>
      <c r="CE165" s="100"/>
      <c r="CF165" s="78"/>
      <c r="CH165" s="82"/>
      <c r="CJ165" s="83"/>
    </row>
    <row r="166" spans="2:88" s="1" customFormat="1">
      <c r="B166" s="51"/>
      <c r="C166" s="51"/>
      <c r="U166" s="74"/>
      <c r="Y166" s="75"/>
      <c r="AE166" s="76"/>
      <c r="AI166" s="77"/>
      <c r="AJ166" s="78"/>
      <c r="AN166" s="79"/>
      <c r="AQ166" s="77"/>
      <c r="AR166" s="200"/>
      <c r="AW166" s="100"/>
      <c r="AX166" s="52"/>
      <c r="AY166" s="52"/>
      <c r="AZ166" s="52"/>
      <c r="BA166" s="97"/>
      <c r="BB166" s="52"/>
      <c r="BC166" s="52"/>
      <c r="BD166" s="52"/>
      <c r="BE166" s="99"/>
      <c r="BF166" s="91"/>
      <c r="BW166" s="80"/>
      <c r="CC166" s="81"/>
      <c r="CE166" s="100"/>
      <c r="CF166" s="78"/>
      <c r="CH166" s="82"/>
      <c r="CJ166" s="83"/>
    </row>
    <row r="167" spans="2:88" s="1" customFormat="1">
      <c r="B167" s="51"/>
      <c r="C167" s="51"/>
      <c r="U167" s="74"/>
      <c r="Y167" s="75"/>
      <c r="AE167" s="76"/>
      <c r="AI167" s="77"/>
      <c r="AJ167" s="78"/>
      <c r="AN167" s="79"/>
      <c r="AQ167" s="77"/>
      <c r="AR167" s="200"/>
      <c r="AW167" s="100"/>
      <c r="AX167" s="52"/>
      <c r="AY167" s="52"/>
      <c r="AZ167" s="52"/>
      <c r="BA167" s="97"/>
      <c r="BB167" s="52"/>
      <c r="BC167" s="52"/>
      <c r="BD167" s="52"/>
      <c r="BE167" s="99"/>
      <c r="BF167" s="91"/>
      <c r="BW167" s="80"/>
      <c r="CC167" s="81"/>
      <c r="CE167" s="100"/>
      <c r="CF167" s="78"/>
      <c r="CH167" s="82"/>
      <c r="CJ167" s="83"/>
    </row>
    <row r="168" spans="2:88" s="1" customFormat="1">
      <c r="B168" s="51"/>
      <c r="C168" s="51"/>
      <c r="U168" s="74"/>
      <c r="Y168" s="75"/>
      <c r="AE168" s="76"/>
      <c r="AI168" s="77"/>
      <c r="AJ168" s="78"/>
      <c r="AN168" s="79"/>
      <c r="AQ168" s="77"/>
      <c r="AR168" s="200"/>
      <c r="AW168" s="100"/>
      <c r="AX168" s="52"/>
      <c r="AY168" s="52"/>
      <c r="AZ168" s="52"/>
      <c r="BA168" s="97"/>
      <c r="BB168" s="52"/>
      <c r="BC168" s="52"/>
      <c r="BD168" s="52"/>
      <c r="BE168" s="99"/>
      <c r="BF168" s="91"/>
      <c r="BW168" s="80"/>
      <c r="CC168" s="81"/>
      <c r="CE168" s="100"/>
      <c r="CF168" s="78"/>
      <c r="CH168" s="82"/>
      <c r="CJ168" s="83"/>
    </row>
    <row r="169" spans="2:88" s="1" customFormat="1">
      <c r="B169" s="51"/>
      <c r="C169" s="51"/>
      <c r="U169" s="74"/>
      <c r="Y169" s="75"/>
      <c r="AE169" s="76"/>
      <c r="AI169" s="77"/>
      <c r="AJ169" s="78"/>
      <c r="AN169" s="79"/>
      <c r="AQ169" s="77"/>
      <c r="AR169" s="200"/>
      <c r="AW169" s="100"/>
      <c r="AX169" s="52"/>
      <c r="AY169" s="52"/>
      <c r="AZ169" s="52"/>
      <c r="BA169" s="97"/>
      <c r="BB169" s="52"/>
      <c r="BC169" s="52"/>
      <c r="BD169" s="52"/>
      <c r="BE169" s="99"/>
      <c r="BF169" s="91"/>
      <c r="BW169" s="80"/>
      <c r="CC169" s="81"/>
      <c r="CE169" s="100"/>
      <c r="CF169" s="78"/>
      <c r="CH169" s="82"/>
      <c r="CJ169" s="83"/>
    </row>
    <row r="170" spans="2:88" s="1" customFormat="1">
      <c r="B170" s="51"/>
      <c r="C170" s="51"/>
      <c r="U170" s="74"/>
      <c r="Y170" s="75"/>
      <c r="AE170" s="76"/>
      <c r="AI170" s="77"/>
      <c r="AJ170" s="78"/>
      <c r="AN170" s="79"/>
      <c r="AQ170" s="77"/>
      <c r="AR170" s="200"/>
      <c r="AW170" s="100"/>
      <c r="AX170" s="52"/>
      <c r="AY170" s="52"/>
      <c r="AZ170" s="52"/>
      <c r="BA170" s="97"/>
      <c r="BB170" s="52"/>
      <c r="BC170" s="52"/>
      <c r="BD170" s="52"/>
      <c r="BE170" s="99"/>
      <c r="BF170" s="91"/>
      <c r="BW170" s="80"/>
      <c r="CC170" s="81"/>
      <c r="CE170" s="100"/>
      <c r="CF170" s="78"/>
      <c r="CH170" s="82"/>
      <c r="CJ170" s="83"/>
    </row>
    <row r="171" spans="2:88" s="1" customFormat="1">
      <c r="B171" s="51"/>
      <c r="C171" s="51"/>
      <c r="U171" s="74"/>
      <c r="Y171" s="75"/>
      <c r="AE171" s="76"/>
      <c r="AI171" s="77"/>
      <c r="AJ171" s="78"/>
      <c r="AN171" s="79"/>
      <c r="AQ171" s="77"/>
      <c r="AR171" s="200"/>
      <c r="AW171" s="100"/>
      <c r="AX171" s="52"/>
      <c r="AY171" s="52"/>
      <c r="AZ171" s="52"/>
      <c r="BA171" s="97"/>
      <c r="BB171" s="52"/>
      <c r="BC171" s="52"/>
      <c r="BD171" s="52"/>
      <c r="BE171" s="99"/>
      <c r="BF171" s="91"/>
      <c r="BW171" s="80"/>
      <c r="CC171" s="81"/>
      <c r="CE171" s="100"/>
      <c r="CF171" s="78"/>
      <c r="CH171" s="82"/>
      <c r="CJ171" s="83"/>
    </row>
    <row r="172" spans="2:88" s="1" customFormat="1">
      <c r="B172" s="51"/>
      <c r="C172" s="51"/>
      <c r="U172" s="74"/>
      <c r="Y172" s="75"/>
      <c r="AE172" s="76"/>
      <c r="AI172" s="77"/>
      <c r="AJ172" s="78"/>
      <c r="AN172" s="79"/>
      <c r="AQ172" s="77"/>
      <c r="AR172" s="200"/>
      <c r="AW172" s="100"/>
      <c r="AX172" s="52"/>
      <c r="AY172" s="52"/>
      <c r="AZ172" s="52"/>
      <c r="BA172" s="97"/>
      <c r="BB172" s="52"/>
      <c r="BC172" s="52"/>
      <c r="BD172" s="52"/>
      <c r="BE172" s="99"/>
      <c r="BF172" s="91"/>
      <c r="BW172" s="80"/>
      <c r="CC172" s="81"/>
      <c r="CE172" s="100"/>
      <c r="CF172" s="78"/>
      <c r="CH172" s="82"/>
      <c r="CJ172" s="83"/>
    </row>
    <row r="173" spans="2:88" s="1" customFormat="1">
      <c r="B173" s="51"/>
      <c r="C173" s="51"/>
      <c r="U173" s="74"/>
      <c r="Y173" s="75"/>
      <c r="AE173" s="76"/>
      <c r="AI173" s="77"/>
      <c r="AJ173" s="78"/>
      <c r="AN173" s="79"/>
      <c r="AQ173" s="77"/>
      <c r="AR173" s="200"/>
      <c r="AW173" s="100"/>
      <c r="AX173" s="52"/>
      <c r="AY173" s="52"/>
      <c r="AZ173" s="52"/>
      <c r="BA173" s="97"/>
      <c r="BB173" s="52"/>
      <c r="BC173" s="52"/>
      <c r="BD173" s="52"/>
      <c r="BE173" s="99"/>
      <c r="BF173" s="91"/>
      <c r="BW173" s="80"/>
      <c r="CC173" s="81"/>
      <c r="CE173" s="100"/>
      <c r="CF173" s="78"/>
      <c r="CH173" s="82"/>
      <c r="CJ173" s="83"/>
    </row>
    <row r="174" spans="2:88" s="1" customFormat="1">
      <c r="B174" s="51"/>
      <c r="C174" s="51"/>
      <c r="U174" s="74"/>
      <c r="Y174" s="75"/>
      <c r="AE174" s="76"/>
      <c r="AI174" s="77"/>
      <c r="AJ174" s="78"/>
      <c r="AN174" s="79"/>
      <c r="AQ174" s="77"/>
      <c r="AR174" s="200"/>
      <c r="AW174" s="100"/>
      <c r="AX174" s="52"/>
      <c r="AY174" s="52"/>
      <c r="AZ174" s="52"/>
      <c r="BA174" s="97"/>
      <c r="BB174" s="52"/>
      <c r="BC174" s="52"/>
      <c r="BD174" s="52"/>
      <c r="BE174" s="99"/>
      <c r="BF174" s="91"/>
      <c r="BW174" s="80"/>
      <c r="CC174" s="81"/>
      <c r="CE174" s="100"/>
      <c r="CF174" s="78"/>
      <c r="CH174" s="82"/>
      <c r="CJ174" s="83"/>
    </row>
    <row r="175" spans="2:88" s="1" customFormat="1">
      <c r="B175" s="51"/>
      <c r="C175" s="51"/>
      <c r="U175" s="74"/>
      <c r="Y175" s="75"/>
      <c r="AE175" s="76"/>
      <c r="AI175" s="77"/>
      <c r="AJ175" s="78"/>
      <c r="AN175" s="79"/>
      <c r="AQ175" s="77"/>
      <c r="AR175" s="200"/>
      <c r="AW175" s="100"/>
      <c r="AX175" s="52"/>
      <c r="AY175" s="52"/>
      <c r="AZ175" s="52"/>
      <c r="BA175" s="97"/>
      <c r="BB175" s="52"/>
      <c r="BC175" s="52"/>
      <c r="BD175" s="52"/>
      <c r="BE175" s="99"/>
      <c r="BF175" s="91"/>
      <c r="BW175" s="80"/>
      <c r="CC175" s="81"/>
      <c r="CE175" s="100"/>
      <c r="CF175" s="78"/>
      <c r="CH175" s="82"/>
      <c r="CJ175" s="83"/>
    </row>
    <row r="176" spans="2:88" s="1" customFormat="1">
      <c r="B176" s="51"/>
      <c r="C176" s="51"/>
      <c r="U176" s="74"/>
      <c r="Y176" s="75"/>
      <c r="AE176" s="76"/>
      <c r="AI176" s="77"/>
      <c r="AJ176" s="78"/>
      <c r="AN176" s="79"/>
      <c r="AQ176" s="77"/>
      <c r="AR176" s="200"/>
      <c r="AW176" s="100"/>
      <c r="AX176" s="52"/>
      <c r="AY176" s="52"/>
      <c r="AZ176" s="52"/>
      <c r="BA176" s="97"/>
      <c r="BB176" s="52"/>
      <c r="BC176" s="52"/>
      <c r="BD176" s="52"/>
      <c r="BE176" s="99"/>
      <c r="BF176" s="91"/>
      <c r="BW176" s="80"/>
      <c r="CC176" s="81"/>
      <c r="CE176" s="100"/>
      <c r="CF176" s="78"/>
      <c r="CH176" s="82"/>
      <c r="CJ176" s="83"/>
    </row>
    <row r="177" spans="2:88" s="1" customFormat="1">
      <c r="B177" s="51"/>
      <c r="C177" s="51"/>
      <c r="U177" s="74"/>
      <c r="Y177" s="75"/>
      <c r="AE177" s="76"/>
      <c r="AI177" s="77"/>
      <c r="AJ177" s="78"/>
      <c r="AN177" s="79"/>
      <c r="AQ177" s="77"/>
      <c r="AR177" s="200"/>
      <c r="AW177" s="100"/>
      <c r="AX177" s="52"/>
      <c r="AY177" s="52"/>
      <c r="AZ177" s="52"/>
      <c r="BA177" s="97"/>
      <c r="BB177" s="52"/>
      <c r="BC177" s="52"/>
      <c r="BD177" s="52"/>
      <c r="BE177" s="99"/>
      <c r="BF177" s="91"/>
      <c r="BW177" s="80"/>
      <c r="CC177" s="81"/>
      <c r="CE177" s="100"/>
      <c r="CF177" s="78"/>
      <c r="CH177" s="82"/>
      <c r="CJ177" s="83"/>
    </row>
    <row r="178" spans="2:88" s="1" customFormat="1">
      <c r="B178" s="51"/>
      <c r="C178" s="51"/>
      <c r="U178" s="74"/>
      <c r="Y178" s="75"/>
      <c r="AE178" s="76"/>
      <c r="AI178" s="77"/>
      <c r="AJ178" s="78"/>
      <c r="AN178" s="79"/>
      <c r="AQ178" s="77"/>
      <c r="AR178" s="200"/>
      <c r="AW178" s="100"/>
      <c r="AX178" s="52"/>
      <c r="AY178" s="52"/>
      <c r="AZ178" s="52"/>
      <c r="BA178" s="97"/>
      <c r="BB178" s="52"/>
      <c r="BC178" s="52"/>
      <c r="BD178" s="52"/>
      <c r="BE178" s="99"/>
      <c r="BF178" s="91"/>
      <c r="BW178" s="80"/>
      <c r="CC178" s="81"/>
      <c r="CE178" s="100"/>
      <c r="CF178" s="78"/>
      <c r="CH178" s="82"/>
      <c r="CJ178" s="83"/>
    </row>
    <row r="179" spans="2:88" s="1" customFormat="1">
      <c r="B179" s="51"/>
      <c r="C179" s="51"/>
      <c r="U179" s="74"/>
      <c r="Y179" s="75"/>
      <c r="AE179" s="76"/>
      <c r="AI179" s="77"/>
      <c r="AJ179" s="78"/>
      <c r="AN179" s="79"/>
      <c r="AQ179" s="77"/>
      <c r="AR179" s="200"/>
      <c r="AW179" s="100"/>
      <c r="AX179" s="52"/>
      <c r="AY179" s="52"/>
      <c r="AZ179" s="52"/>
      <c r="BA179" s="97"/>
      <c r="BB179" s="52"/>
      <c r="BC179" s="52"/>
      <c r="BD179" s="52"/>
      <c r="BE179" s="99"/>
      <c r="BF179" s="91"/>
      <c r="BW179" s="80"/>
      <c r="CC179" s="81"/>
      <c r="CE179" s="100"/>
      <c r="CF179" s="78"/>
      <c r="CH179" s="82"/>
      <c r="CJ179" s="83"/>
    </row>
    <row r="180" spans="2:88" s="1" customFormat="1">
      <c r="B180" s="51"/>
      <c r="C180" s="51"/>
      <c r="U180" s="74"/>
      <c r="Y180" s="75"/>
      <c r="AE180" s="76"/>
      <c r="AI180" s="77"/>
      <c r="AJ180" s="78"/>
      <c r="AN180" s="79"/>
      <c r="AQ180" s="77"/>
      <c r="AR180" s="200"/>
      <c r="AW180" s="100"/>
      <c r="AX180" s="52"/>
      <c r="AY180" s="52"/>
      <c r="AZ180" s="52"/>
      <c r="BA180" s="97"/>
      <c r="BB180" s="52"/>
      <c r="BC180" s="52"/>
      <c r="BD180" s="52"/>
      <c r="BE180" s="99"/>
      <c r="BF180" s="91"/>
      <c r="BW180" s="80"/>
      <c r="CC180" s="81"/>
      <c r="CE180" s="100"/>
      <c r="CF180" s="78"/>
      <c r="CH180" s="82"/>
      <c r="CJ180" s="83"/>
    </row>
    <row r="181" spans="2:88" s="1" customFormat="1">
      <c r="B181" s="51"/>
      <c r="C181" s="51"/>
      <c r="U181" s="74"/>
      <c r="Y181" s="75"/>
      <c r="AE181" s="76"/>
      <c r="AI181" s="77"/>
      <c r="AJ181" s="78"/>
      <c r="AN181" s="79"/>
      <c r="AQ181" s="77"/>
      <c r="AR181" s="200"/>
      <c r="AW181" s="100"/>
      <c r="AX181" s="52"/>
      <c r="AY181" s="52"/>
      <c r="AZ181" s="52"/>
      <c r="BA181" s="97"/>
      <c r="BB181" s="52"/>
      <c r="BC181" s="52"/>
      <c r="BD181" s="52"/>
      <c r="BE181" s="99"/>
      <c r="BF181" s="91"/>
      <c r="BW181" s="80"/>
      <c r="CC181" s="81"/>
      <c r="CE181" s="100"/>
      <c r="CF181" s="78"/>
      <c r="CH181" s="82"/>
      <c r="CJ181" s="83"/>
    </row>
    <row r="182" spans="2:88" s="1" customFormat="1">
      <c r="B182" s="51"/>
      <c r="C182" s="51"/>
      <c r="U182" s="74"/>
      <c r="Y182" s="75"/>
      <c r="AE182" s="76"/>
      <c r="AI182" s="77"/>
      <c r="AJ182" s="78"/>
      <c r="AN182" s="79"/>
      <c r="AQ182" s="77"/>
      <c r="AR182" s="200"/>
      <c r="AW182" s="100"/>
      <c r="AX182" s="52"/>
      <c r="AY182" s="52"/>
      <c r="AZ182" s="52"/>
      <c r="BA182" s="97"/>
      <c r="BB182" s="52"/>
      <c r="BC182" s="52"/>
      <c r="BD182" s="52"/>
      <c r="BE182" s="99"/>
      <c r="BF182" s="91"/>
      <c r="BW182" s="80"/>
      <c r="CC182" s="81"/>
      <c r="CE182" s="100"/>
      <c r="CF182" s="78"/>
      <c r="CH182" s="82"/>
      <c r="CJ182" s="83"/>
    </row>
    <row r="183" spans="2:88" s="1" customFormat="1">
      <c r="B183" s="51"/>
      <c r="C183" s="51"/>
      <c r="U183" s="74"/>
      <c r="Y183" s="75"/>
      <c r="AE183" s="76"/>
      <c r="AI183" s="77"/>
      <c r="AJ183" s="78"/>
      <c r="AN183" s="79"/>
      <c r="AQ183" s="77"/>
      <c r="AR183" s="200"/>
      <c r="AW183" s="100"/>
      <c r="AX183" s="52"/>
      <c r="AY183" s="52"/>
      <c r="AZ183" s="52"/>
      <c r="BA183" s="97"/>
      <c r="BB183" s="52"/>
      <c r="BC183" s="52"/>
      <c r="BD183" s="52"/>
      <c r="BE183" s="99"/>
      <c r="BF183" s="91"/>
      <c r="BW183" s="80"/>
      <c r="CC183" s="81"/>
      <c r="CE183" s="100"/>
      <c r="CF183" s="78"/>
      <c r="CH183" s="82"/>
      <c r="CJ183" s="83"/>
    </row>
    <row r="184" spans="2:88" s="1" customFormat="1">
      <c r="B184" s="51"/>
      <c r="C184" s="51"/>
      <c r="U184" s="74"/>
      <c r="Y184" s="75"/>
      <c r="AE184" s="76"/>
      <c r="AI184" s="77"/>
      <c r="AJ184" s="78"/>
      <c r="AN184" s="79"/>
      <c r="AQ184" s="77"/>
      <c r="AR184" s="200"/>
      <c r="AW184" s="100"/>
      <c r="AX184" s="52"/>
      <c r="AY184" s="52"/>
      <c r="AZ184" s="52"/>
      <c r="BA184" s="97"/>
      <c r="BB184" s="52"/>
      <c r="BC184" s="52"/>
      <c r="BD184" s="52"/>
      <c r="BE184" s="99"/>
      <c r="BF184" s="91"/>
      <c r="BW184" s="80"/>
      <c r="CC184" s="81"/>
      <c r="CE184" s="100"/>
      <c r="CF184" s="78"/>
      <c r="CH184" s="82"/>
      <c r="CJ184" s="83"/>
    </row>
    <row r="185" spans="2:88" s="1" customFormat="1">
      <c r="B185" s="51"/>
      <c r="C185" s="51"/>
      <c r="U185" s="74"/>
      <c r="Y185" s="75"/>
      <c r="AE185" s="76"/>
      <c r="AI185" s="77"/>
      <c r="AJ185" s="78"/>
      <c r="AN185" s="79"/>
      <c r="AQ185" s="77"/>
      <c r="AR185" s="200"/>
      <c r="AW185" s="100"/>
      <c r="AX185" s="52"/>
      <c r="AY185" s="52"/>
      <c r="AZ185" s="52"/>
      <c r="BA185" s="97"/>
      <c r="BB185" s="52"/>
      <c r="BC185" s="52"/>
      <c r="BD185" s="52"/>
      <c r="BE185" s="99"/>
      <c r="BF185" s="91"/>
      <c r="BW185" s="80"/>
      <c r="CC185" s="81"/>
      <c r="CE185" s="100"/>
      <c r="CF185" s="78"/>
      <c r="CH185" s="82"/>
      <c r="CJ185" s="83"/>
    </row>
    <row r="186" spans="2:88" s="1" customFormat="1">
      <c r="B186" s="51"/>
      <c r="C186" s="51"/>
      <c r="U186" s="74"/>
      <c r="Y186" s="75"/>
      <c r="AE186" s="76"/>
      <c r="AI186" s="77"/>
      <c r="AJ186" s="78"/>
      <c r="AN186" s="79"/>
      <c r="AQ186" s="77"/>
      <c r="AR186" s="200"/>
      <c r="AW186" s="100"/>
      <c r="AX186" s="52"/>
      <c r="AY186" s="52"/>
      <c r="AZ186" s="52"/>
      <c r="BA186" s="97"/>
      <c r="BB186" s="52"/>
      <c r="BC186" s="52"/>
      <c r="BD186" s="52"/>
      <c r="BE186" s="99"/>
      <c r="BF186" s="91"/>
      <c r="BW186" s="80"/>
      <c r="CC186" s="81"/>
      <c r="CE186" s="100"/>
      <c r="CF186" s="78"/>
      <c r="CH186" s="82"/>
      <c r="CJ186" s="83"/>
    </row>
    <row r="187" spans="2:88" s="1" customFormat="1">
      <c r="B187" s="51"/>
      <c r="C187" s="51"/>
      <c r="U187" s="74"/>
      <c r="Y187" s="75"/>
      <c r="AE187" s="76"/>
      <c r="AI187" s="77"/>
      <c r="AJ187" s="78"/>
      <c r="AN187" s="79"/>
      <c r="AQ187" s="77"/>
      <c r="AR187" s="200"/>
      <c r="AW187" s="100"/>
      <c r="AX187" s="52"/>
      <c r="AY187" s="52"/>
      <c r="AZ187" s="52"/>
      <c r="BA187" s="97"/>
      <c r="BB187" s="52"/>
      <c r="BC187" s="52"/>
      <c r="BD187" s="52"/>
      <c r="BE187" s="99"/>
      <c r="BF187" s="91"/>
      <c r="BW187" s="80"/>
      <c r="CC187" s="81"/>
      <c r="CE187" s="100"/>
      <c r="CF187" s="78"/>
      <c r="CH187" s="82"/>
      <c r="CJ187" s="83"/>
    </row>
    <row r="188" spans="2:88" s="1" customFormat="1">
      <c r="B188" s="51"/>
      <c r="C188" s="51"/>
      <c r="U188" s="74"/>
      <c r="Y188" s="75"/>
      <c r="AE188" s="76"/>
      <c r="AI188" s="77"/>
      <c r="AJ188" s="78"/>
      <c r="AN188" s="79"/>
      <c r="AQ188" s="77"/>
      <c r="AR188" s="200"/>
      <c r="AW188" s="100"/>
      <c r="AX188" s="52"/>
      <c r="AY188" s="52"/>
      <c r="AZ188" s="52"/>
      <c r="BA188" s="97"/>
      <c r="BB188" s="52"/>
      <c r="BC188" s="52"/>
      <c r="BD188" s="52"/>
      <c r="BE188" s="99"/>
      <c r="BF188" s="91"/>
      <c r="BW188" s="80"/>
      <c r="CC188" s="81"/>
      <c r="CE188" s="100"/>
      <c r="CF188" s="78"/>
      <c r="CH188" s="82"/>
      <c r="CJ188" s="83"/>
    </row>
    <row r="189" spans="2:88" s="1" customFormat="1">
      <c r="B189" s="51"/>
      <c r="C189" s="51"/>
      <c r="U189" s="74"/>
      <c r="Y189" s="75"/>
      <c r="AE189" s="76"/>
      <c r="AI189" s="77"/>
      <c r="AJ189" s="78"/>
      <c r="AN189" s="79"/>
      <c r="AQ189" s="77"/>
      <c r="AR189" s="200"/>
      <c r="AW189" s="100"/>
      <c r="AX189" s="52"/>
      <c r="AY189" s="52"/>
      <c r="AZ189" s="52"/>
      <c r="BA189" s="97"/>
      <c r="BB189" s="52"/>
      <c r="BC189" s="52"/>
      <c r="BD189" s="52"/>
      <c r="BE189" s="99"/>
      <c r="BF189" s="91"/>
      <c r="BW189" s="80"/>
      <c r="CC189" s="81"/>
      <c r="CE189" s="100"/>
      <c r="CF189" s="78"/>
      <c r="CH189" s="82"/>
      <c r="CJ189" s="83"/>
    </row>
    <row r="190" spans="2:88" s="1" customFormat="1">
      <c r="B190" s="51"/>
      <c r="C190" s="51"/>
      <c r="U190" s="74"/>
      <c r="Y190" s="75"/>
      <c r="AE190" s="76"/>
      <c r="AI190" s="77"/>
      <c r="AJ190" s="78"/>
      <c r="AN190" s="79"/>
      <c r="AQ190" s="77"/>
      <c r="AR190" s="200"/>
      <c r="AW190" s="100"/>
      <c r="AX190" s="52"/>
      <c r="AY190" s="52"/>
      <c r="AZ190" s="52"/>
      <c r="BA190" s="97"/>
      <c r="BB190" s="52"/>
      <c r="BC190" s="52"/>
      <c r="BD190" s="52"/>
      <c r="BE190" s="99"/>
      <c r="BF190" s="91"/>
      <c r="BW190" s="80"/>
      <c r="CC190" s="81"/>
      <c r="CE190" s="100"/>
      <c r="CF190" s="78"/>
      <c r="CH190" s="82"/>
      <c r="CJ190" s="83"/>
    </row>
    <row r="191" spans="2:88" s="1" customFormat="1">
      <c r="B191" s="51"/>
      <c r="C191" s="51"/>
      <c r="U191" s="74"/>
      <c r="Y191" s="75"/>
      <c r="AE191" s="76"/>
      <c r="AI191" s="77"/>
      <c r="AJ191" s="78"/>
      <c r="AN191" s="79"/>
      <c r="AQ191" s="77"/>
      <c r="AR191" s="200"/>
      <c r="AW191" s="100"/>
      <c r="AX191" s="52"/>
      <c r="AY191" s="52"/>
      <c r="AZ191" s="52"/>
      <c r="BA191" s="97"/>
      <c r="BB191" s="52"/>
      <c r="BC191" s="52"/>
      <c r="BD191" s="52"/>
      <c r="BE191" s="99"/>
      <c r="BF191" s="91"/>
      <c r="BW191" s="80"/>
      <c r="CC191" s="81"/>
      <c r="CE191" s="100"/>
      <c r="CF191" s="78"/>
      <c r="CH191" s="82"/>
      <c r="CJ191" s="83"/>
    </row>
    <row r="192" spans="2:88" s="1" customFormat="1">
      <c r="B192" s="51"/>
      <c r="C192" s="51"/>
      <c r="U192" s="74"/>
      <c r="Y192" s="75"/>
      <c r="AE192" s="76"/>
      <c r="AI192" s="77"/>
      <c r="AJ192" s="78"/>
      <c r="AN192" s="79"/>
      <c r="AQ192" s="77"/>
      <c r="AR192" s="200"/>
      <c r="AW192" s="100"/>
      <c r="AX192" s="52"/>
      <c r="AY192" s="52"/>
      <c r="AZ192" s="52"/>
      <c r="BA192" s="97"/>
      <c r="BB192" s="52"/>
      <c r="BC192" s="52"/>
      <c r="BD192" s="52"/>
      <c r="BE192" s="99"/>
      <c r="BF192" s="91"/>
      <c r="BW192" s="80"/>
      <c r="CC192" s="81"/>
      <c r="CE192" s="100"/>
      <c r="CF192" s="78"/>
      <c r="CH192" s="82"/>
      <c r="CJ192" s="83"/>
    </row>
    <row r="193" spans="2:88" s="1" customFormat="1">
      <c r="B193" s="51"/>
      <c r="C193" s="51"/>
      <c r="U193" s="74"/>
      <c r="Y193" s="75"/>
      <c r="AE193" s="76"/>
      <c r="AI193" s="77"/>
      <c r="AJ193" s="78"/>
      <c r="AN193" s="79"/>
      <c r="AQ193" s="77"/>
      <c r="AR193" s="200"/>
      <c r="AW193" s="100"/>
      <c r="AX193" s="52"/>
      <c r="AY193" s="52"/>
      <c r="AZ193" s="52"/>
      <c r="BA193" s="97"/>
      <c r="BB193" s="52"/>
      <c r="BC193" s="52"/>
      <c r="BD193" s="52"/>
      <c r="BE193" s="99"/>
      <c r="BF193" s="91"/>
      <c r="BW193" s="80"/>
      <c r="CC193" s="81"/>
      <c r="CE193" s="100"/>
      <c r="CF193" s="78"/>
      <c r="CH193" s="82"/>
      <c r="CJ193" s="83"/>
    </row>
    <row r="194" spans="2:88" s="1" customFormat="1">
      <c r="B194" s="51"/>
      <c r="C194" s="51"/>
      <c r="U194" s="74"/>
      <c r="Y194" s="75"/>
      <c r="AE194" s="76"/>
      <c r="AI194" s="77"/>
      <c r="AJ194" s="78"/>
      <c r="AN194" s="79"/>
      <c r="AQ194" s="77"/>
      <c r="AR194" s="200"/>
      <c r="AW194" s="100"/>
      <c r="AX194" s="52"/>
      <c r="AY194" s="52"/>
      <c r="AZ194" s="52"/>
      <c r="BA194" s="97"/>
      <c r="BB194" s="52"/>
      <c r="BC194" s="52"/>
      <c r="BD194" s="52"/>
      <c r="BE194" s="99"/>
      <c r="BF194" s="91"/>
      <c r="BW194" s="80"/>
      <c r="CC194" s="81"/>
      <c r="CE194" s="100"/>
      <c r="CF194" s="78"/>
      <c r="CH194" s="82"/>
      <c r="CJ194" s="83"/>
    </row>
    <row r="195" spans="2:88" s="1" customFormat="1">
      <c r="B195" s="51"/>
      <c r="C195" s="51"/>
      <c r="U195" s="74"/>
      <c r="Y195" s="75"/>
      <c r="AE195" s="76"/>
      <c r="AI195" s="77"/>
      <c r="AJ195" s="78"/>
      <c r="AN195" s="79"/>
      <c r="AQ195" s="77"/>
      <c r="AR195" s="200"/>
      <c r="AW195" s="100"/>
      <c r="AX195" s="52"/>
      <c r="AY195" s="52"/>
      <c r="AZ195" s="52"/>
      <c r="BA195" s="97"/>
      <c r="BB195" s="52"/>
      <c r="BC195" s="52"/>
      <c r="BD195" s="52"/>
      <c r="BE195" s="99"/>
      <c r="BF195" s="91"/>
      <c r="BW195" s="80"/>
      <c r="CC195" s="81"/>
      <c r="CE195" s="100"/>
      <c r="CF195" s="78"/>
      <c r="CH195" s="82"/>
      <c r="CJ195" s="83"/>
    </row>
    <row r="196" spans="2:88" s="1" customFormat="1">
      <c r="B196" s="51"/>
      <c r="C196" s="51"/>
      <c r="U196" s="74"/>
      <c r="Y196" s="75"/>
      <c r="AE196" s="76"/>
      <c r="AI196" s="77"/>
      <c r="AJ196" s="78"/>
      <c r="AN196" s="79"/>
      <c r="AQ196" s="77"/>
      <c r="AR196" s="200"/>
      <c r="AW196" s="100"/>
      <c r="AX196" s="52"/>
      <c r="AY196" s="52"/>
      <c r="AZ196" s="52"/>
      <c r="BA196" s="97"/>
      <c r="BB196" s="52"/>
      <c r="BC196" s="52"/>
      <c r="BD196" s="52"/>
      <c r="BE196" s="99"/>
      <c r="BF196" s="91"/>
      <c r="BW196" s="80"/>
      <c r="CC196" s="81"/>
      <c r="CE196" s="100"/>
      <c r="CF196" s="78"/>
      <c r="CH196" s="82"/>
      <c r="CJ196" s="83"/>
    </row>
    <row r="197" spans="2:88" s="1" customFormat="1">
      <c r="B197" s="51"/>
      <c r="C197" s="51"/>
      <c r="U197" s="74"/>
      <c r="Y197" s="75"/>
      <c r="AE197" s="76"/>
      <c r="AI197" s="77"/>
      <c r="AJ197" s="78"/>
      <c r="AN197" s="79"/>
      <c r="AQ197" s="77"/>
      <c r="AR197" s="200"/>
      <c r="AW197" s="100"/>
      <c r="AX197" s="52"/>
      <c r="AY197" s="52"/>
      <c r="AZ197" s="52"/>
      <c r="BA197" s="97"/>
      <c r="BB197" s="52"/>
      <c r="BC197" s="52"/>
      <c r="BD197" s="52"/>
      <c r="BE197" s="99"/>
      <c r="BF197" s="91"/>
      <c r="BW197" s="80"/>
      <c r="CC197" s="81"/>
      <c r="CE197" s="100"/>
      <c r="CF197" s="78"/>
      <c r="CH197" s="82"/>
      <c r="CJ197" s="83"/>
    </row>
    <row r="198" spans="2:88" s="1" customFormat="1">
      <c r="B198" s="51"/>
      <c r="C198" s="51"/>
      <c r="U198" s="74"/>
      <c r="Y198" s="75"/>
      <c r="AE198" s="76"/>
      <c r="AI198" s="77"/>
      <c r="AJ198" s="78"/>
      <c r="AN198" s="79"/>
      <c r="AQ198" s="77"/>
      <c r="AR198" s="200"/>
      <c r="AW198" s="100"/>
      <c r="AX198" s="52"/>
      <c r="AY198" s="52"/>
      <c r="AZ198" s="52"/>
      <c r="BA198" s="97"/>
      <c r="BB198" s="52"/>
      <c r="BC198" s="52"/>
      <c r="BD198" s="52"/>
      <c r="BE198" s="99"/>
      <c r="BF198" s="91"/>
      <c r="BW198" s="80"/>
      <c r="CC198" s="81"/>
      <c r="CE198" s="100"/>
      <c r="CF198" s="78"/>
      <c r="CH198" s="82"/>
      <c r="CJ198" s="83"/>
    </row>
    <row r="199" spans="2:88" s="1" customFormat="1">
      <c r="B199" s="51"/>
      <c r="C199" s="51"/>
      <c r="U199" s="74"/>
      <c r="Y199" s="75"/>
      <c r="AE199" s="76"/>
      <c r="AI199" s="77"/>
      <c r="AJ199" s="78"/>
      <c r="AN199" s="79"/>
      <c r="AQ199" s="77"/>
      <c r="AR199" s="200"/>
      <c r="AW199" s="100"/>
      <c r="AX199" s="52"/>
      <c r="AY199" s="52"/>
      <c r="AZ199" s="52"/>
      <c r="BA199" s="97"/>
      <c r="BB199" s="52"/>
      <c r="BC199" s="52"/>
      <c r="BD199" s="52"/>
      <c r="BE199" s="99"/>
      <c r="BF199" s="91"/>
      <c r="BW199" s="80"/>
      <c r="CC199" s="81"/>
      <c r="CE199" s="100"/>
      <c r="CF199" s="78"/>
      <c r="CH199" s="82"/>
      <c r="CJ199" s="83"/>
    </row>
    <row r="200" spans="2:88" s="1" customFormat="1">
      <c r="B200" s="51"/>
      <c r="C200" s="51"/>
      <c r="U200" s="74"/>
      <c r="Y200" s="75"/>
      <c r="AE200" s="76"/>
      <c r="AI200" s="77"/>
      <c r="AJ200" s="78"/>
      <c r="AN200" s="79"/>
      <c r="AQ200" s="77"/>
      <c r="AR200" s="200"/>
      <c r="AW200" s="100"/>
      <c r="AX200" s="52"/>
      <c r="AY200" s="52"/>
      <c r="AZ200" s="52"/>
      <c r="BA200" s="97"/>
      <c r="BB200" s="52"/>
      <c r="BC200" s="52"/>
      <c r="BD200" s="52"/>
      <c r="BE200" s="99"/>
      <c r="BF200" s="91"/>
      <c r="BW200" s="80"/>
      <c r="CC200" s="81"/>
      <c r="CE200" s="100"/>
      <c r="CF200" s="78"/>
      <c r="CH200" s="82"/>
      <c r="CJ200" s="83"/>
    </row>
    <row r="201" spans="2:88" s="1" customFormat="1">
      <c r="B201" s="51"/>
      <c r="C201" s="51"/>
      <c r="U201" s="74"/>
      <c r="Y201" s="75"/>
      <c r="AE201" s="76"/>
      <c r="AI201" s="77"/>
      <c r="AJ201" s="78"/>
      <c r="AN201" s="79"/>
      <c r="AQ201" s="77"/>
      <c r="AR201" s="200"/>
      <c r="AW201" s="100"/>
      <c r="AX201" s="52"/>
      <c r="AY201" s="52"/>
      <c r="AZ201" s="52"/>
      <c r="BA201" s="97"/>
      <c r="BB201" s="52"/>
      <c r="BC201" s="52"/>
      <c r="BD201" s="52"/>
      <c r="BE201" s="99"/>
      <c r="BF201" s="91"/>
      <c r="BW201" s="80"/>
      <c r="CC201" s="81"/>
      <c r="CE201" s="100"/>
      <c r="CF201" s="78"/>
      <c r="CH201" s="82"/>
      <c r="CJ201" s="83"/>
    </row>
    <row r="202" spans="2:88" s="1" customFormat="1">
      <c r="B202" s="51"/>
      <c r="C202" s="51"/>
      <c r="U202" s="74"/>
      <c r="Y202" s="75"/>
      <c r="AE202" s="76"/>
      <c r="AI202" s="77"/>
      <c r="AJ202" s="78"/>
      <c r="AN202" s="79"/>
      <c r="AQ202" s="77"/>
      <c r="AR202" s="200"/>
      <c r="AW202" s="100"/>
      <c r="AX202" s="52"/>
      <c r="AY202" s="52"/>
      <c r="AZ202" s="52"/>
      <c r="BA202" s="97"/>
      <c r="BB202" s="52"/>
      <c r="BC202" s="52"/>
      <c r="BD202" s="52"/>
      <c r="BE202" s="99"/>
      <c r="BF202" s="91"/>
      <c r="BW202" s="80"/>
      <c r="CC202" s="81"/>
      <c r="CE202" s="100"/>
      <c r="CF202" s="78"/>
      <c r="CH202" s="82"/>
      <c r="CJ202" s="83"/>
    </row>
    <row r="203" spans="2:88" s="1" customFormat="1">
      <c r="B203" s="51"/>
      <c r="C203" s="51"/>
      <c r="U203" s="74"/>
      <c r="Y203" s="75"/>
      <c r="AE203" s="76"/>
      <c r="AI203" s="77"/>
      <c r="AJ203" s="78"/>
      <c r="AN203" s="79"/>
      <c r="AQ203" s="77"/>
      <c r="AR203" s="200"/>
      <c r="AW203" s="100"/>
      <c r="AX203" s="52"/>
      <c r="AY203" s="52"/>
      <c r="AZ203" s="52"/>
      <c r="BA203" s="97"/>
      <c r="BB203" s="52"/>
      <c r="BC203" s="52"/>
      <c r="BD203" s="52"/>
      <c r="BE203" s="99"/>
      <c r="BF203" s="91"/>
      <c r="BW203" s="80"/>
      <c r="CC203" s="81"/>
      <c r="CE203" s="100"/>
      <c r="CF203" s="78"/>
      <c r="CH203" s="82"/>
      <c r="CJ203" s="83"/>
    </row>
    <row r="204" spans="2:88" s="1" customFormat="1">
      <c r="B204" s="51"/>
      <c r="C204" s="51"/>
      <c r="U204" s="74"/>
      <c r="Y204" s="75"/>
      <c r="AE204" s="76"/>
      <c r="AI204" s="77"/>
      <c r="AJ204" s="78"/>
      <c r="AN204" s="79"/>
      <c r="AQ204" s="77"/>
      <c r="AR204" s="200"/>
      <c r="AW204" s="100"/>
      <c r="AX204" s="52"/>
      <c r="AY204" s="52"/>
      <c r="AZ204" s="52"/>
      <c r="BA204" s="97"/>
      <c r="BB204" s="52"/>
      <c r="BC204" s="52"/>
      <c r="BD204" s="52"/>
      <c r="BE204" s="99"/>
      <c r="BF204" s="91"/>
      <c r="BW204" s="80"/>
      <c r="CC204" s="81"/>
      <c r="CE204" s="100"/>
      <c r="CF204" s="78"/>
      <c r="CH204" s="82"/>
      <c r="CJ204" s="83"/>
    </row>
    <row r="205" spans="2:88" s="1" customFormat="1">
      <c r="B205" s="51"/>
      <c r="C205" s="51"/>
      <c r="U205" s="74"/>
      <c r="Y205" s="75"/>
      <c r="AE205" s="76"/>
      <c r="AI205" s="77"/>
      <c r="AJ205" s="78"/>
      <c r="AN205" s="79"/>
      <c r="AQ205" s="77"/>
      <c r="AR205" s="200"/>
      <c r="AW205" s="100"/>
      <c r="AX205" s="52"/>
      <c r="AY205" s="52"/>
      <c r="AZ205" s="52"/>
      <c r="BA205" s="97"/>
      <c r="BB205" s="52"/>
      <c r="BC205" s="52"/>
      <c r="BD205" s="52"/>
      <c r="BE205" s="99"/>
      <c r="BF205" s="91"/>
      <c r="BW205" s="80"/>
      <c r="CC205" s="81"/>
      <c r="CE205" s="100"/>
      <c r="CF205" s="78"/>
      <c r="CH205" s="82"/>
      <c r="CJ205" s="83"/>
    </row>
    <row r="206" spans="2:88" s="1" customFormat="1">
      <c r="B206" s="51"/>
      <c r="C206" s="51"/>
      <c r="U206" s="74"/>
      <c r="Y206" s="75"/>
      <c r="AE206" s="76"/>
      <c r="AI206" s="77"/>
      <c r="AJ206" s="78"/>
      <c r="AN206" s="79"/>
      <c r="AQ206" s="77"/>
      <c r="AR206" s="200"/>
      <c r="AW206" s="100"/>
      <c r="AX206" s="52"/>
      <c r="AY206" s="52"/>
      <c r="AZ206" s="52"/>
      <c r="BA206" s="97"/>
      <c r="BB206" s="52"/>
      <c r="BC206" s="52"/>
      <c r="BD206" s="52"/>
      <c r="BE206" s="99"/>
      <c r="BF206" s="91"/>
      <c r="BW206" s="80"/>
      <c r="CC206" s="81"/>
      <c r="CE206" s="100"/>
      <c r="CF206" s="78"/>
      <c r="CH206" s="82"/>
      <c r="CJ206" s="83"/>
    </row>
    <row r="207" spans="2:88" s="1" customFormat="1">
      <c r="B207" s="51"/>
      <c r="C207" s="51"/>
      <c r="U207" s="74"/>
      <c r="Y207" s="75"/>
      <c r="AE207" s="76"/>
      <c r="AI207" s="77"/>
      <c r="AJ207" s="78"/>
      <c r="AN207" s="79"/>
      <c r="AQ207" s="77"/>
      <c r="AR207" s="200"/>
      <c r="AW207" s="100"/>
      <c r="AX207" s="52"/>
      <c r="AY207" s="52"/>
      <c r="AZ207" s="52"/>
      <c r="BA207" s="97"/>
      <c r="BB207" s="52"/>
      <c r="BC207" s="52"/>
      <c r="BD207" s="52"/>
      <c r="BE207" s="99"/>
      <c r="BF207" s="91"/>
      <c r="BW207" s="80"/>
      <c r="CC207" s="81"/>
      <c r="CE207" s="100"/>
      <c r="CF207" s="78"/>
      <c r="CH207" s="82"/>
      <c r="CJ207" s="83"/>
    </row>
    <row r="208" spans="2:88" s="1" customFormat="1">
      <c r="B208" s="51"/>
      <c r="C208" s="51"/>
      <c r="U208" s="74"/>
      <c r="Y208" s="75"/>
      <c r="AE208" s="76"/>
      <c r="AI208" s="77"/>
      <c r="AJ208" s="78"/>
      <c r="AN208" s="79"/>
      <c r="AQ208" s="77"/>
      <c r="AR208" s="200"/>
      <c r="AW208" s="100"/>
      <c r="AX208" s="52"/>
      <c r="AY208" s="52"/>
      <c r="AZ208" s="52"/>
      <c r="BA208" s="97"/>
      <c r="BB208" s="52"/>
      <c r="BC208" s="52"/>
      <c r="BD208" s="52"/>
      <c r="BE208" s="99"/>
      <c r="BF208" s="91"/>
      <c r="BW208" s="80"/>
      <c r="CC208" s="81"/>
      <c r="CE208" s="100"/>
      <c r="CF208" s="78"/>
      <c r="CH208" s="82"/>
      <c r="CJ208" s="83"/>
    </row>
    <row r="209" spans="2:88" s="1" customFormat="1">
      <c r="B209" s="51"/>
      <c r="C209" s="51"/>
      <c r="U209" s="74"/>
      <c r="Y209" s="75"/>
      <c r="AE209" s="76"/>
      <c r="AI209" s="77"/>
      <c r="AJ209" s="78"/>
      <c r="AN209" s="79"/>
      <c r="AQ209" s="77"/>
      <c r="AR209" s="200"/>
      <c r="AW209" s="100"/>
      <c r="AX209" s="52"/>
      <c r="AY209" s="52"/>
      <c r="AZ209" s="52"/>
      <c r="BA209" s="97"/>
      <c r="BB209" s="52"/>
      <c r="BC209" s="52"/>
      <c r="BD209" s="52"/>
      <c r="BE209" s="99"/>
      <c r="BF209" s="91"/>
      <c r="BW209" s="80"/>
      <c r="CC209" s="81"/>
      <c r="CE209" s="100"/>
      <c r="CF209" s="78"/>
      <c r="CH209" s="82"/>
      <c r="CJ209" s="83"/>
    </row>
    <row r="210" spans="2:88" s="1" customFormat="1">
      <c r="B210" s="51"/>
      <c r="C210" s="51"/>
      <c r="U210" s="74"/>
      <c r="Y210" s="75"/>
      <c r="AE210" s="76"/>
      <c r="AI210" s="77"/>
      <c r="AJ210" s="78"/>
      <c r="AN210" s="79"/>
      <c r="AQ210" s="77"/>
      <c r="AR210" s="200"/>
      <c r="AW210" s="100"/>
      <c r="AX210" s="52"/>
      <c r="AY210" s="52"/>
      <c r="AZ210" s="52"/>
      <c r="BA210" s="97"/>
      <c r="BB210" s="52"/>
      <c r="BC210" s="52"/>
      <c r="BD210" s="52"/>
      <c r="BE210" s="99"/>
      <c r="BF210" s="91"/>
      <c r="BW210" s="80"/>
      <c r="CC210" s="81"/>
      <c r="CE210" s="100"/>
      <c r="CF210" s="78"/>
      <c r="CH210" s="82"/>
      <c r="CJ210" s="83"/>
    </row>
    <row r="211" spans="2:88" s="1" customFormat="1">
      <c r="B211" s="51"/>
      <c r="C211" s="51"/>
      <c r="U211" s="74"/>
      <c r="Y211" s="75"/>
      <c r="AE211" s="76"/>
      <c r="AI211" s="77"/>
      <c r="AJ211" s="78"/>
      <c r="AN211" s="79"/>
      <c r="AQ211" s="77"/>
      <c r="AR211" s="200"/>
      <c r="AW211" s="100"/>
      <c r="AX211" s="52"/>
      <c r="AY211" s="52"/>
      <c r="AZ211" s="52"/>
      <c r="BA211" s="97"/>
      <c r="BB211" s="52"/>
      <c r="BC211" s="52"/>
      <c r="BD211" s="52"/>
      <c r="BE211" s="99"/>
      <c r="BF211" s="91"/>
      <c r="BW211" s="80"/>
      <c r="CC211" s="81"/>
      <c r="CE211" s="100"/>
      <c r="CF211" s="78"/>
      <c r="CH211" s="82"/>
      <c r="CJ211" s="83"/>
    </row>
    <row r="212" spans="2:88" s="1" customFormat="1">
      <c r="B212" s="51"/>
      <c r="C212" s="51"/>
      <c r="U212" s="74"/>
      <c r="Y212" s="75"/>
      <c r="AE212" s="76"/>
      <c r="AI212" s="77"/>
      <c r="AJ212" s="78"/>
      <c r="AN212" s="79"/>
      <c r="AQ212" s="77"/>
      <c r="AR212" s="200"/>
      <c r="AW212" s="100"/>
      <c r="AX212" s="52"/>
      <c r="AY212" s="52"/>
      <c r="AZ212" s="52"/>
      <c r="BA212" s="97"/>
      <c r="BB212" s="52"/>
      <c r="BC212" s="52"/>
      <c r="BD212" s="52"/>
      <c r="BE212" s="99"/>
      <c r="BF212" s="91"/>
      <c r="BW212" s="80"/>
      <c r="CC212" s="81"/>
      <c r="CE212" s="100"/>
      <c r="CF212" s="78"/>
      <c r="CH212" s="82"/>
      <c r="CJ212" s="83"/>
    </row>
    <row r="213" spans="2:88" s="1" customFormat="1">
      <c r="B213" s="51"/>
      <c r="C213" s="51"/>
      <c r="U213" s="74"/>
      <c r="Y213" s="75"/>
      <c r="AE213" s="76"/>
      <c r="AI213" s="77"/>
      <c r="AJ213" s="78"/>
      <c r="AN213" s="79"/>
      <c r="AQ213" s="77"/>
      <c r="AR213" s="200"/>
      <c r="AW213" s="100"/>
      <c r="AX213" s="52"/>
      <c r="AY213" s="52"/>
      <c r="AZ213" s="52"/>
      <c r="BA213" s="97"/>
      <c r="BB213" s="52"/>
      <c r="BC213" s="52"/>
      <c r="BD213" s="52"/>
      <c r="BE213" s="99"/>
      <c r="BF213" s="91"/>
      <c r="BW213" s="80"/>
      <c r="CC213" s="81"/>
      <c r="CE213" s="100"/>
      <c r="CF213" s="78"/>
      <c r="CH213" s="82"/>
      <c r="CJ213" s="83"/>
    </row>
    <row r="214" spans="2:88" s="1" customFormat="1">
      <c r="B214" s="51"/>
      <c r="C214" s="51"/>
      <c r="U214" s="74"/>
      <c r="Y214" s="75"/>
      <c r="AE214" s="76"/>
      <c r="AI214" s="77"/>
      <c r="AJ214" s="78"/>
      <c r="AN214" s="79"/>
      <c r="AQ214" s="77"/>
      <c r="AR214" s="200"/>
      <c r="AW214" s="100"/>
      <c r="AX214" s="52"/>
      <c r="AY214" s="52"/>
      <c r="AZ214" s="52"/>
      <c r="BA214" s="97"/>
      <c r="BB214" s="52"/>
      <c r="BC214" s="52"/>
      <c r="BD214" s="52"/>
      <c r="BE214" s="99"/>
      <c r="BF214" s="91"/>
      <c r="BW214" s="80"/>
      <c r="CC214" s="81"/>
      <c r="CE214" s="100"/>
      <c r="CF214" s="78"/>
      <c r="CH214" s="82"/>
      <c r="CJ214" s="83"/>
    </row>
    <row r="215" spans="2:88" s="1" customFormat="1">
      <c r="B215" s="51"/>
      <c r="C215" s="51"/>
      <c r="U215" s="74"/>
      <c r="Y215" s="75"/>
      <c r="AE215" s="76"/>
      <c r="AI215" s="77"/>
      <c r="AJ215" s="78"/>
      <c r="AN215" s="79"/>
      <c r="AQ215" s="77"/>
      <c r="AR215" s="200"/>
      <c r="AW215" s="100"/>
      <c r="AX215" s="52"/>
      <c r="AY215" s="52"/>
      <c r="AZ215" s="52"/>
      <c r="BA215" s="97"/>
      <c r="BB215" s="52"/>
      <c r="BC215" s="52"/>
      <c r="BD215" s="52"/>
      <c r="BE215" s="99"/>
      <c r="BF215" s="91"/>
      <c r="BW215" s="80"/>
      <c r="CC215" s="81"/>
      <c r="CE215" s="100"/>
      <c r="CF215" s="78"/>
      <c r="CH215" s="82"/>
      <c r="CJ215" s="83"/>
    </row>
    <row r="216" spans="2:88" s="1" customFormat="1">
      <c r="B216" s="51"/>
      <c r="C216" s="51"/>
      <c r="U216" s="74"/>
      <c r="Y216" s="75"/>
      <c r="AE216" s="76"/>
      <c r="AI216" s="77"/>
      <c r="AJ216" s="78"/>
      <c r="AN216" s="79"/>
      <c r="AQ216" s="77"/>
      <c r="AR216" s="200"/>
      <c r="AW216" s="100"/>
      <c r="AX216" s="52"/>
      <c r="AY216" s="52"/>
      <c r="AZ216" s="52"/>
      <c r="BA216" s="97"/>
      <c r="BB216" s="52"/>
      <c r="BC216" s="52"/>
      <c r="BD216" s="52"/>
      <c r="BE216" s="99"/>
      <c r="BF216" s="91"/>
      <c r="BW216" s="80"/>
      <c r="CC216" s="81"/>
      <c r="CE216" s="100"/>
      <c r="CF216" s="78"/>
      <c r="CH216" s="82"/>
      <c r="CJ216" s="83"/>
    </row>
    <row r="217" spans="2:88" s="1" customFormat="1">
      <c r="B217" s="51"/>
      <c r="C217" s="51"/>
      <c r="U217" s="74"/>
      <c r="Y217" s="75"/>
      <c r="AE217" s="76"/>
      <c r="AI217" s="77"/>
      <c r="AJ217" s="78"/>
      <c r="AN217" s="79"/>
      <c r="AQ217" s="77"/>
      <c r="AR217" s="200"/>
      <c r="AW217" s="100"/>
      <c r="AX217" s="52"/>
      <c r="AY217" s="52"/>
      <c r="AZ217" s="52"/>
      <c r="BA217" s="97"/>
      <c r="BB217" s="52"/>
      <c r="BC217" s="52"/>
      <c r="BD217" s="52"/>
      <c r="BE217" s="99"/>
      <c r="BF217" s="91"/>
      <c r="BW217" s="80"/>
      <c r="CC217" s="81"/>
      <c r="CE217" s="100"/>
      <c r="CF217" s="78"/>
      <c r="CH217" s="82"/>
      <c r="CJ217" s="83"/>
    </row>
    <row r="218" spans="2:88" s="1" customFormat="1">
      <c r="B218" s="51"/>
      <c r="C218" s="51"/>
      <c r="U218" s="74"/>
      <c r="Y218" s="75"/>
      <c r="AE218" s="76"/>
      <c r="AI218" s="77"/>
      <c r="AJ218" s="78"/>
      <c r="AN218" s="79"/>
      <c r="AQ218" s="77"/>
      <c r="AR218" s="200"/>
      <c r="AW218" s="100"/>
      <c r="AX218" s="52"/>
      <c r="AY218" s="52"/>
      <c r="AZ218" s="52"/>
      <c r="BA218" s="97"/>
      <c r="BB218" s="52"/>
      <c r="BC218" s="52"/>
      <c r="BD218" s="52"/>
      <c r="BE218" s="99"/>
      <c r="BF218" s="91"/>
      <c r="BW218" s="80"/>
      <c r="CC218" s="81"/>
      <c r="CE218" s="100"/>
      <c r="CF218" s="78"/>
      <c r="CH218" s="82"/>
      <c r="CJ218" s="83"/>
    </row>
    <row r="219" spans="2:88" s="1" customFormat="1">
      <c r="B219" s="51"/>
      <c r="C219" s="51"/>
      <c r="U219" s="74"/>
      <c r="Y219" s="75"/>
      <c r="AE219" s="76"/>
      <c r="AI219" s="77"/>
      <c r="AJ219" s="78"/>
      <c r="AN219" s="79"/>
      <c r="AQ219" s="77"/>
      <c r="AR219" s="200"/>
      <c r="AW219" s="100"/>
      <c r="AX219" s="52"/>
      <c r="AY219" s="52"/>
      <c r="AZ219" s="52"/>
      <c r="BA219" s="97"/>
      <c r="BB219" s="52"/>
      <c r="BC219" s="52"/>
      <c r="BD219" s="52"/>
      <c r="BE219" s="99"/>
      <c r="BF219" s="91"/>
      <c r="BW219" s="80"/>
      <c r="CC219" s="81"/>
      <c r="CE219" s="100"/>
      <c r="CF219" s="78"/>
      <c r="CH219" s="82"/>
      <c r="CJ219" s="83"/>
    </row>
    <row r="220" spans="2:88" s="1" customFormat="1">
      <c r="B220" s="51"/>
      <c r="C220" s="51"/>
      <c r="U220" s="74"/>
      <c r="Y220" s="75"/>
      <c r="AE220" s="76"/>
      <c r="AI220" s="77"/>
      <c r="AJ220" s="78"/>
      <c r="AN220" s="79"/>
      <c r="AQ220" s="77"/>
      <c r="AR220" s="200"/>
      <c r="AW220" s="100"/>
      <c r="AX220" s="52"/>
      <c r="AY220" s="52"/>
      <c r="AZ220" s="52"/>
      <c r="BA220" s="97"/>
      <c r="BB220" s="52"/>
      <c r="BC220" s="52"/>
      <c r="BD220" s="52"/>
      <c r="BE220" s="99"/>
      <c r="BF220" s="91"/>
      <c r="BW220" s="80"/>
      <c r="CC220" s="81"/>
      <c r="CE220" s="100"/>
      <c r="CF220" s="78"/>
      <c r="CH220" s="82"/>
      <c r="CJ220" s="83"/>
    </row>
    <row r="221" spans="2:88" s="1" customFormat="1">
      <c r="B221" s="51"/>
      <c r="C221" s="51"/>
      <c r="U221" s="74"/>
      <c r="Y221" s="75"/>
      <c r="AE221" s="76"/>
      <c r="AI221" s="77"/>
      <c r="AJ221" s="78"/>
      <c r="AN221" s="79"/>
      <c r="AQ221" s="77"/>
      <c r="AR221" s="200"/>
      <c r="AW221" s="100"/>
      <c r="AX221" s="52"/>
      <c r="AY221" s="52"/>
      <c r="AZ221" s="52"/>
      <c r="BA221" s="97"/>
      <c r="BB221" s="52"/>
      <c r="BC221" s="52"/>
      <c r="BD221" s="52"/>
      <c r="BE221" s="99"/>
      <c r="BF221" s="91"/>
      <c r="BW221" s="80"/>
      <c r="CC221" s="81"/>
      <c r="CE221" s="100"/>
      <c r="CF221" s="78"/>
      <c r="CH221" s="82"/>
      <c r="CJ221" s="83"/>
    </row>
    <row r="222" spans="2:88" s="1" customFormat="1">
      <c r="B222" s="51"/>
      <c r="C222" s="51"/>
      <c r="U222" s="74"/>
      <c r="Y222" s="75"/>
      <c r="AE222" s="76"/>
      <c r="AI222" s="77"/>
      <c r="AJ222" s="78"/>
      <c r="AN222" s="79"/>
      <c r="AQ222" s="77"/>
      <c r="AR222" s="200"/>
      <c r="AW222" s="100"/>
      <c r="AX222" s="52"/>
      <c r="AY222" s="52"/>
      <c r="AZ222" s="52"/>
      <c r="BA222" s="97"/>
      <c r="BB222" s="52"/>
      <c r="BC222" s="52"/>
      <c r="BD222" s="52"/>
      <c r="BE222" s="99"/>
      <c r="BF222" s="91"/>
      <c r="BW222" s="80"/>
      <c r="CC222" s="81"/>
      <c r="CE222" s="100"/>
      <c r="CF222" s="78"/>
      <c r="CH222" s="82"/>
      <c r="CJ222" s="83"/>
    </row>
    <row r="223" spans="2:88" s="1" customFormat="1">
      <c r="B223" s="51"/>
      <c r="C223" s="51"/>
      <c r="U223" s="74"/>
      <c r="Y223" s="75"/>
      <c r="AE223" s="76"/>
      <c r="AI223" s="77"/>
      <c r="AJ223" s="78"/>
      <c r="AN223" s="79"/>
      <c r="AQ223" s="77"/>
      <c r="AR223" s="200"/>
      <c r="AW223" s="100"/>
      <c r="AX223" s="52"/>
      <c r="AY223" s="52"/>
      <c r="AZ223" s="52"/>
      <c r="BA223" s="97"/>
      <c r="BB223" s="52"/>
      <c r="BC223" s="52"/>
      <c r="BD223" s="52"/>
      <c r="BE223" s="99"/>
      <c r="BF223" s="91"/>
      <c r="BW223" s="80"/>
      <c r="CC223" s="81"/>
      <c r="CE223" s="100"/>
      <c r="CF223" s="78"/>
      <c r="CH223" s="82"/>
      <c r="CJ223" s="83"/>
    </row>
    <row r="224" spans="2:88" s="1" customFormat="1">
      <c r="B224" s="51"/>
      <c r="C224" s="51"/>
      <c r="U224" s="74"/>
      <c r="Y224" s="75"/>
      <c r="AE224" s="76"/>
      <c r="AI224" s="77"/>
      <c r="AJ224" s="78"/>
      <c r="AN224" s="79"/>
      <c r="AQ224" s="77"/>
      <c r="AR224" s="200"/>
      <c r="AW224" s="100"/>
      <c r="AX224" s="52"/>
      <c r="AY224" s="52"/>
      <c r="AZ224" s="52"/>
      <c r="BA224" s="97"/>
      <c r="BB224" s="52"/>
      <c r="BC224" s="52"/>
      <c r="BD224" s="52"/>
      <c r="BE224" s="99"/>
      <c r="BF224" s="91"/>
      <c r="BW224" s="80"/>
      <c r="CC224" s="81"/>
      <c r="CE224" s="100"/>
      <c r="CF224" s="78"/>
      <c r="CH224" s="82"/>
      <c r="CJ224" s="83"/>
    </row>
    <row r="225" spans="2:88" s="1" customFormat="1">
      <c r="B225" s="51"/>
      <c r="C225" s="51"/>
      <c r="U225" s="74"/>
      <c r="Y225" s="75"/>
      <c r="AE225" s="76"/>
      <c r="AI225" s="77"/>
      <c r="AJ225" s="78"/>
      <c r="AN225" s="79"/>
      <c r="AQ225" s="77"/>
      <c r="AR225" s="200"/>
      <c r="AW225" s="100"/>
      <c r="AX225" s="52"/>
      <c r="AY225" s="52"/>
      <c r="AZ225" s="52"/>
      <c r="BA225" s="97"/>
      <c r="BB225" s="52"/>
      <c r="BC225" s="52"/>
      <c r="BD225" s="52"/>
      <c r="BE225" s="99"/>
      <c r="BF225" s="91"/>
      <c r="BW225" s="80"/>
      <c r="CC225" s="81"/>
      <c r="CE225" s="100"/>
      <c r="CF225" s="78"/>
      <c r="CH225" s="82"/>
      <c r="CJ225" s="83"/>
    </row>
    <row r="226" spans="2:88" s="1" customFormat="1">
      <c r="B226" s="51"/>
      <c r="C226" s="51"/>
      <c r="U226" s="74"/>
      <c r="Y226" s="75"/>
      <c r="AE226" s="76"/>
      <c r="AI226" s="77"/>
      <c r="AJ226" s="78"/>
      <c r="AN226" s="79"/>
      <c r="AQ226" s="77"/>
      <c r="AR226" s="200"/>
      <c r="AW226" s="100"/>
      <c r="AX226" s="52"/>
      <c r="AY226" s="52"/>
      <c r="AZ226" s="52"/>
      <c r="BA226" s="97"/>
      <c r="BB226" s="52"/>
      <c r="BC226" s="52"/>
      <c r="BD226" s="52"/>
      <c r="BE226" s="99"/>
      <c r="BF226" s="91"/>
      <c r="BW226" s="80"/>
      <c r="CC226" s="81"/>
      <c r="CE226" s="100"/>
      <c r="CF226" s="78"/>
      <c r="CH226" s="82"/>
      <c r="CJ226" s="83"/>
    </row>
    <row r="227" spans="2:88" s="1" customFormat="1">
      <c r="B227" s="51"/>
      <c r="C227" s="51"/>
      <c r="U227" s="74"/>
      <c r="Y227" s="75"/>
      <c r="AE227" s="76"/>
      <c r="AI227" s="77"/>
      <c r="AJ227" s="78"/>
      <c r="AN227" s="79"/>
      <c r="AQ227" s="77"/>
      <c r="AR227" s="200"/>
      <c r="AW227" s="100"/>
      <c r="AX227" s="52"/>
      <c r="AY227" s="52"/>
      <c r="AZ227" s="52"/>
      <c r="BA227" s="97"/>
      <c r="BB227" s="52"/>
      <c r="BC227" s="52"/>
      <c r="BD227" s="52"/>
      <c r="BE227" s="99"/>
      <c r="BF227" s="91"/>
      <c r="BW227" s="80"/>
      <c r="CC227" s="81"/>
      <c r="CE227" s="100"/>
      <c r="CF227" s="78"/>
      <c r="CH227" s="82"/>
      <c r="CJ227" s="83"/>
    </row>
    <row r="228" spans="2:88" s="1" customFormat="1">
      <c r="B228" s="51"/>
      <c r="C228" s="51"/>
      <c r="U228" s="74"/>
      <c r="Y228" s="75"/>
      <c r="AE228" s="76"/>
      <c r="AI228" s="77"/>
      <c r="AJ228" s="78"/>
      <c r="AN228" s="79"/>
      <c r="AQ228" s="77"/>
      <c r="AR228" s="200"/>
      <c r="AW228" s="100"/>
      <c r="AX228" s="52"/>
      <c r="AY228" s="52"/>
      <c r="AZ228" s="52"/>
      <c r="BA228" s="97"/>
      <c r="BB228" s="52"/>
      <c r="BC228" s="52"/>
      <c r="BD228" s="52"/>
      <c r="BE228" s="99"/>
      <c r="BF228" s="91"/>
      <c r="BW228" s="80"/>
      <c r="CC228" s="81"/>
      <c r="CE228" s="100"/>
      <c r="CF228" s="78"/>
      <c r="CH228" s="82"/>
      <c r="CJ228" s="83"/>
    </row>
    <row r="229" spans="2:88" s="1" customFormat="1">
      <c r="B229" s="51"/>
      <c r="C229" s="51"/>
      <c r="U229" s="74"/>
      <c r="Y229" s="75"/>
      <c r="AE229" s="76"/>
      <c r="AI229" s="77"/>
      <c r="AJ229" s="78"/>
      <c r="AN229" s="79"/>
      <c r="AQ229" s="77"/>
      <c r="AR229" s="200"/>
      <c r="AW229" s="100"/>
      <c r="AX229" s="52"/>
      <c r="AY229" s="52"/>
      <c r="AZ229" s="52"/>
      <c r="BA229" s="97"/>
      <c r="BB229" s="52"/>
      <c r="BC229" s="52"/>
      <c r="BD229" s="52"/>
      <c r="BE229" s="99"/>
      <c r="BF229" s="91"/>
      <c r="BW229" s="80"/>
      <c r="CC229" s="81"/>
      <c r="CE229" s="100"/>
      <c r="CF229" s="78"/>
      <c r="CH229" s="82"/>
      <c r="CJ229" s="83"/>
    </row>
    <row r="230" spans="2:88" s="1" customFormat="1">
      <c r="B230" s="51"/>
      <c r="C230" s="51"/>
      <c r="U230" s="74"/>
      <c r="Y230" s="75"/>
      <c r="AE230" s="76"/>
      <c r="AI230" s="77"/>
      <c r="AJ230" s="78"/>
      <c r="AN230" s="79"/>
      <c r="AQ230" s="77"/>
      <c r="AR230" s="200"/>
      <c r="AW230" s="100"/>
      <c r="AX230" s="52"/>
      <c r="AY230" s="52"/>
      <c r="AZ230" s="52"/>
      <c r="BA230" s="97"/>
      <c r="BB230" s="52"/>
      <c r="BC230" s="52"/>
      <c r="BD230" s="52"/>
      <c r="BE230" s="99"/>
      <c r="BF230" s="91"/>
      <c r="BW230" s="80"/>
      <c r="CC230" s="81"/>
      <c r="CE230" s="100"/>
      <c r="CF230" s="78"/>
      <c r="CH230" s="82"/>
      <c r="CJ230" s="83"/>
    </row>
    <row r="231" spans="2:88" s="1" customFormat="1">
      <c r="B231" s="51"/>
      <c r="C231" s="51"/>
      <c r="U231" s="74"/>
      <c r="Y231" s="75"/>
      <c r="AE231" s="76"/>
      <c r="AI231" s="77"/>
      <c r="AJ231" s="78"/>
      <c r="AN231" s="79"/>
      <c r="AQ231" s="77"/>
      <c r="AR231" s="200"/>
      <c r="AW231" s="100"/>
      <c r="AX231" s="52"/>
      <c r="AY231" s="52"/>
      <c r="AZ231" s="52"/>
      <c r="BA231" s="97"/>
      <c r="BB231" s="52"/>
      <c r="BC231" s="52"/>
      <c r="BD231" s="52"/>
      <c r="BE231" s="99"/>
      <c r="BF231" s="91"/>
      <c r="BW231" s="80"/>
      <c r="CC231" s="81"/>
      <c r="CE231" s="100"/>
      <c r="CF231" s="78"/>
      <c r="CH231" s="82"/>
      <c r="CJ231" s="83"/>
    </row>
    <row r="232" spans="2:88" s="1" customFormat="1">
      <c r="B232" s="51"/>
      <c r="C232" s="51"/>
      <c r="U232" s="74"/>
      <c r="Y232" s="75"/>
      <c r="AE232" s="76"/>
      <c r="AI232" s="77"/>
      <c r="AJ232" s="78"/>
      <c r="AN232" s="79"/>
      <c r="AQ232" s="77"/>
      <c r="AR232" s="200"/>
      <c r="AW232" s="100"/>
      <c r="AX232" s="52"/>
      <c r="AY232" s="52"/>
      <c r="AZ232" s="52"/>
      <c r="BA232" s="97"/>
      <c r="BB232" s="52"/>
      <c r="BC232" s="52"/>
      <c r="BD232" s="52"/>
      <c r="BE232" s="99"/>
      <c r="BF232" s="91"/>
      <c r="BW232" s="80"/>
      <c r="CC232" s="81"/>
      <c r="CE232" s="100"/>
      <c r="CF232" s="78"/>
      <c r="CH232" s="82"/>
      <c r="CJ232" s="83"/>
    </row>
    <row r="233" spans="2:88" s="1" customFormat="1">
      <c r="B233" s="51"/>
      <c r="C233" s="51"/>
      <c r="U233" s="74"/>
      <c r="Y233" s="75"/>
      <c r="AE233" s="76"/>
      <c r="AI233" s="77"/>
      <c r="AJ233" s="78"/>
      <c r="AN233" s="79"/>
      <c r="AQ233" s="77"/>
      <c r="AR233" s="200"/>
      <c r="AW233" s="100"/>
      <c r="AX233" s="52"/>
      <c r="AY233" s="52"/>
      <c r="AZ233" s="52"/>
      <c r="BA233" s="97"/>
      <c r="BB233" s="52"/>
      <c r="BC233" s="52"/>
      <c r="BD233" s="52"/>
      <c r="BE233" s="99"/>
      <c r="BF233" s="91"/>
      <c r="BW233" s="80"/>
      <c r="CC233" s="81"/>
      <c r="CE233" s="100"/>
      <c r="CF233" s="78"/>
      <c r="CH233" s="82"/>
      <c r="CJ233" s="83"/>
    </row>
    <row r="234" spans="2:88" s="1" customFormat="1">
      <c r="B234" s="51"/>
      <c r="C234" s="51"/>
      <c r="U234" s="74"/>
      <c r="Y234" s="75"/>
      <c r="AE234" s="76"/>
      <c r="AI234" s="77"/>
      <c r="AJ234" s="78"/>
      <c r="AN234" s="79"/>
      <c r="AQ234" s="77"/>
      <c r="AR234" s="200"/>
      <c r="AW234" s="100"/>
      <c r="AX234" s="52"/>
      <c r="AY234" s="52"/>
      <c r="AZ234" s="52"/>
      <c r="BA234" s="97"/>
      <c r="BB234" s="52"/>
      <c r="BC234" s="52"/>
      <c r="BD234" s="52"/>
      <c r="BE234" s="99"/>
      <c r="BF234" s="91"/>
      <c r="BW234" s="80"/>
      <c r="CC234" s="81"/>
      <c r="CE234" s="100"/>
      <c r="CF234" s="78"/>
      <c r="CH234" s="82"/>
      <c r="CJ234" s="83"/>
    </row>
    <row r="235" spans="2:88" s="1" customFormat="1">
      <c r="B235" s="51"/>
      <c r="C235" s="51"/>
      <c r="U235" s="74"/>
      <c r="Y235" s="75"/>
      <c r="AE235" s="76"/>
      <c r="AI235" s="77"/>
      <c r="AJ235" s="78"/>
      <c r="AN235" s="79"/>
      <c r="AQ235" s="77"/>
      <c r="AR235" s="200"/>
      <c r="AW235" s="100"/>
      <c r="AX235" s="52"/>
      <c r="AY235" s="52"/>
      <c r="AZ235" s="52"/>
      <c r="BA235" s="97"/>
      <c r="BB235" s="52"/>
      <c r="BC235" s="52"/>
      <c r="BD235" s="52"/>
      <c r="BE235" s="99"/>
      <c r="BF235" s="91"/>
      <c r="BW235" s="80"/>
      <c r="CC235" s="81"/>
      <c r="CE235" s="100"/>
      <c r="CF235" s="78"/>
      <c r="CH235" s="82"/>
      <c r="CJ235" s="83"/>
    </row>
    <row r="236" spans="2:88" s="1" customFormat="1">
      <c r="B236" s="51"/>
      <c r="C236" s="51"/>
      <c r="U236" s="74"/>
      <c r="Y236" s="75"/>
      <c r="AE236" s="76"/>
      <c r="AI236" s="77"/>
      <c r="AJ236" s="78"/>
      <c r="AN236" s="79"/>
      <c r="AQ236" s="77"/>
      <c r="AR236" s="200"/>
      <c r="AW236" s="100"/>
      <c r="AX236" s="52"/>
      <c r="AY236" s="52"/>
      <c r="AZ236" s="52"/>
      <c r="BA236" s="97"/>
      <c r="BB236" s="52"/>
      <c r="BC236" s="52"/>
      <c r="BD236" s="52"/>
      <c r="BE236" s="99"/>
      <c r="BF236" s="91"/>
      <c r="BW236" s="80"/>
      <c r="CC236" s="81"/>
      <c r="CE236" s="100"/>
      <c r="CF236" s="78"/>
      <c r="CH236" s="82"/>
      <c r="CJ236" s="83"/>
    </row>
    <row r="237" spans="2:88" s="1" customFormat="1">
      <c r="B237" s="51"/>
      <c r="C237" s="51"/>
      <c r="U237" s="74"/>
      <c r="Y237" s="75"/>
      <c r="AE237" s="76"/>
      <c r="AI237" s="77"/>
      <c r="AJ237" s="78"/>
      <c r="AN237" s="79"/>
      <c r="AQ237" s="77"/>
      <c r="AR237" s="200"/>
      <c r="AW237" s="100"/>
      <c r="AX237" s="52"/>
      <c r="AY237" s="52"/>
      <c r="AZ237" s="52"/>
      <c r="BA237" s="97"/>
      <c r="BB237" s="52"/>
      <c r="BC237" s="52"/>
      <c r="BD237" s="52"/>
      <c r="BE237" s="99"/>
      <c r="BF237" s="91"/>
      <c r="BW237" s="80"/>
      <c r="CC237" s="81"/>
      <c r="CE237" s="100"/>
      <c r="CF237" s="78"/>
      <c r="CH237" s="82"/>
      <c r="CJ237" s="83"/>
    </row>
    <row r="238" spans="2:88" s="1" customFormat="1">
      <c r="B238" s="51"/>
      <c r="C238" s="51"/>
      <c r="U238" s="74"/>
      <c r="Y238" s="75"/>
      <c r="AE238" s="76"/>
      <c r="AI238" s="77"/>
      <c r="AJ238" s="78"/>
      <c r="AN238" s="79"/>
      <c r="AQ238" s="77"/>
      <c r="AR238" s="200"/>
      <c r="AW238" s="100"/>
      <c r="AX238" s="52"/>
      <c r="AY238" s="52"/>
      <c r="AZ238" s="52"/>
      <c r="BA238" s="97"/>
      <c r="BB238" s="52"/>
      <c r="BC238" s="52"/>
      <c r="BD238" s="52"/>
      <c r="BE238" s="99"/>
      <c r="BF238" s="91"/>
      <c r="BW238" s="80"/>
      <c r="CC238" s="81"/>
      <c r="CE238" s="100"/>
      <c r="CF238" s="78"/>
      <c r="CH238" s="82"/>
      <c r="CJ238" s="83"/>
    </row>
    <row r="239" spans="2:88" s="1" customFormat="1">
      <c r="B239" s="51"/>
      <c r="C239" s="51"/>
      <c r="U239" s="74"/>
      <c r="Y239" s="75"/>
      <c r="AE239" s="76"/>
      <c r="AI239" s="77"/>
      <c r="AJ239" s="78"/>
      <c r="AN239" s="79"/>
      <c r="AQ239" s="77"/>
      <c r="AR239" s="200"/>
      <c r="AW239" s="100"/>
      <c r="AX239" s="52"/>
      <c r="AY239" s="52"/>
      <c r="AZ239" s="52"/>
      <c r="BA239" s="97"/>
      <c r="BB239" s="52"/>
      <c r="BC239" s="52"/>
      <c r="BD239" s="52"/>
      <c r="BE239" s="99"/>
      <c r="BF239" s="91"/>
      <c r="BW239" s="80"/>
      <c r="CC239" s="81"/>
      <c r="CE239" s="100"/>
      <c r="CF239" s="78"/>
      <c r="CH239" s="82"/>
      <c r="CJ239" s="83"/>
    </row>
    <row r="240" spans="2:88" s="1" customFormat="1">
      <c r="B240" s="51"/>
      <c r="C240" s="51"/>
      <c r="U240" s="74"/>
      <c r="Y240" s="75"/>
      <c r="AE240" s="76"/>
      <c r="AI240" s="77"/>
      <c r="AJ240" s="78"/>
      <c r="AN240" s="79"/>
      <c r="AQ240" s="77"/>
      <c r="AR240" s="200"/>
      <c r="AW240" s="100"/>
      <c r="AX240" s="52"/>
      <c r="AY240" s="52"/>
      <c r="AZ240" s="52"/>
      <c r="BA240" s="97"/>
      <c r="BB240" s="52"/>
      <c r="BC240" s="52"/>
      <c r="BD240" s="52"/>
      <c r="BE240" s="99"/>
      <c r="BF240" s="91"/>
      <c r="BW240" s="80"/>
      <c r="CC240" s="81"/>
      <c r="CE240" s="100"/>
      <c r="CF240" s="78"/>
      <c r="CH240" s="82"/>
      <c r="CJ240" s="83"/>
    </row>
    <row r="241" spans="2:88" s="1" customFormat="1">
      <c r="B241" s="51"/>
      <c r="C241" s="51"/>
      <c r="U241" s="74"/>
      <c r="Y241" s="75"/>
      <c r="AE241" s="76"/>
      <c r="AI241" s="77"/>
      <c r="AJ241" s="78"/>
      <c r="AN241" s="79"/>
      <c r="AQ241" s="77"/>
      <c r="AR241" s="200"/>
      <c r="AW241" s="100"/>
      <c r="AX241" s="52"/>
      <c r="AY241" s="52"/>
      <c r="AZ241" s="52"/>
      <c r="BA241" s="97"/>
      <c r="BB241" s="52"/>
      <c r="BC241" s="52"/>
      <c r="BD241" s="52"/>
      <c r="BE241" s="99"/>
      <c r="BF241" s="91"/>
      <c r="BW241" s="80"/>
      <c r="CC241" s="81"/>
      <c r="CE241" s="100"/>
      <c r="CF241" s="78"/>
      <c r="CH241" s="82"/>
      <c r="CJ241" s="83"/>
    </row>
    <row r="242" spans="2:88" s="1" customFormat="1">
      <c r="B242" s="51"/>
      <c r="C242" s="51"/>
      <c r="U242" s="74"/>
      <c r="Y242" s="75"/>
      <c r="AE242" s="76"/>
      <c r="AI242" s="77"/>
      <c r="AJ242" s="78"/>
      <c r="AN242" s="79"/>
      <c r="AQ242" s="77"/>
      <c r="AR242" s="200"/>
      <c r="AW242" s="100"/>
      <c r="AX242" s="52"/>
      <c r="AY242" s="52"/>
      <c r="AZ242" s="52"/>
      <c r="BA242" s="97"/>
      <c r="BB242" s="52"/>
      <c r="BC242" s="52"/>
      <c r="BD242" s="52"/>
      <c r="BE242" s="99"/>
      <c r="BF242" s="91"/>
      <c r="BW242" s="80"/>
      <c r="CC242" s="81"/>
      <c r="CE242" s="100"/>
      <c r="CF242" s="78"/>
      <c r="CH242" s="82"/>
      <c r="CJ242" s="83"/>
    </row>
    <row r="243" spans="2:88" s="1" customFormat="1">
      <c r="B243" s="51"/>
      <c r="C243" s="51"/>
      <c r="U243" s="74"/>
      <c r="Y243" s="75"/>
      <c r="AE243" s="76"/>
      <c r="AI243" s="77"/>
      <c r="AJ243" s="78"/>
      <c r="AN243" s="79"/>
      <c r="AQ243" s="77"/>
      <c r="AR243" s="200"/>
      <c r="AW243" s="100"/>
      <c r="AX243" s="52"/>
      <c r="AY243" s="52"/>
      <c r="AZ243" s="52"/>
      <c r="BA243" s="97"/>
      <c r="BB243" s="52"/>
      <c r="BC243" s="52"/>
      <c r="BD243" s="52"/>
      <c r="BE243" s="99"/>
      <c r="BF243" s="91"/>
      <c r="BW243" s="80"/>
      <c r="CC243" s="81"/>
      <c r="CE243" s="100"/>
      <c r="CF243" s="78"/>
      <c r="CH243" s="82"/>
      <c r="CJ243" s="83"/>
    </row>
    <row r="244" spans="2:88" s="1" customFormat="1">
      <c r="B244" s="51"/>
      <c r="C244" s="51"/>
      <c r="U244" s="74"/>
      <c r="Y244" s="75"/>
      <c r="AE244" s="76"/>
      <c r="AI244" s="77"/>
      <c r="AJ244" s="78"/>
      <c r="AN244" s="79"/>
      <c r="AQ244" s="77"/>
      <c r="AR244" s="200"/>
      <c r="AW244" s="100"/>
      <c r="AX244" s="52"/>
      <c r="AY244" s="52"/>
      <c r="AZ244" s="52"/>
      <c r="BA244" s="97"/>
      <c r="BB244" s="52"/>
      <c r="BC244" s="52"/>
      <c r="BD244" s="52"/>
      <c r="BE244" s="99"/>
      <c r="BF244" s="91"/>
      <c r="BW244" s="80"/>
      <c r="CC244" s="81"/>
      <c r="CE244" s="100"/>
      <c r="CF244" s="78"/>
      <c r="CH244" s="82"/>
      <c r="CJ244" s="83"/>
    </row>
    <row r="245" spans="2:88" s="1" customFormat="1">
      <c r="B245" s="51"/>
      <c r="C245" s="51"/>
      <c r="U245" s="74"/>
      <c r="Y245" s="75"/>
      <c r="AE245" s="76"/>
      <c r="AI245" s="77"/>
      <c r="AJ245" s="78"/>
      <c r="AN245" s="79"/>
      <c r="AQ245" s="77"/>
      <c r="AR245" s="200"/>
      <c r="AW245" s="100"/>
      <c r="AX245" s="52"/>
      <c r="AY245" s="52"/>
      <c r="AZ245" s="52"/>
      <c r="BA245" s="97"/>
      <c r="BB245" s="52"/>
      <c r="BC245" s="52"/>
      <c r="BD245" s="52"/>
      <c r="BE245" s="99"/>
      <c r="BF245" s="91"/>
      <c r="BW245" s="80"/>
      <c r="CC245" s="81"/>
      <c r="CE245" s="100"/>
      <c r="CF245" s="78"/>
      <c r="CH245" s="82"/>
      <c r="CJ245" s="83"/>
    </row>
    <row r="246" spans="2:88" s="1" customFormat="1">
      <c r="B246" s="51"/>
      <c r="C246" s="51"/>
      <c r="U246" s="74"/>
      <c r="Y246" s="75"/>
      <c r="AE246" s="76"/>
      <c r="AI246" s="77"/>
      <c r="AJ246" s="78"/>
      <c r="AN246" s="79"/>
      <c r="AQ246" s="77"/>
      <c r="AR246" s="200"/>
      <c r="AW246" s="100"/>
      <c r="AX246" s="52"/>
      <c r="AY246" s="52"/>
      <c r="AZ246" s="52"/>
      <c r="BA246" s="97"/>
      <c r="BB246" s="52"/>
      <c r="BC246" s="52"/>
      <c r="BD246" s="52"/>
      <c r="BE246" s="99"/>
      <c r="BF246" s="91"/>
      <c r="BW246" s="80"/>
      <c r="CC246" s="81"/>
      <c r="CE246" s="100"/>
      <c r="CF246" s="78"/>
      <c r="CH246" s="82"/>
      <c r="CJ246" s="83"/>
    </row>
    <row r="247" spans="2:88" s="1" customFormat="1">
      <c r="B247" s="51"/>
      <c r="C247" s="51"/>
      <c r="U247" s="74"/>
      <c r="Y247" s="75"/>
      <c r="AE247" s="76"/>
      <c r="AI247" s="77"/>
      <c r="AJ247" s="78"/>
      <c r="AN247" s="79"/>
      <c r="AQ247" s="77"/>
      <c r="AR247" s="200"/>
      <c r="AW247" s="100"/>
      <c r="AX247" s="52"/>
      <c r="AY247" s="52"/>
      <c r="AZ247" s="52"/>
      <c r="BA247" s="97"/>
      <c r="BB247" s="52"/>
      <c r="BC247" s="52"/>
      <c r="BD247" s="52"/>
      <c r="BE247" s="99"/>
      <c r="BF247" s="91"/>
      <c r="BW247" s="80"/>
      <c r="CC247" s="81"/>
      <c r="CE247" s="100"/>
      <c r="CF247" s="78"/>
      <c r="CH247" s="82"/>
      <c r="CJ247" s="83"/>
    </row>
    <row r="248" spans="2:88" s="1" customFormat="1">
      <c r="B248" s="51"/>
      <c r="C248" s="51"/>
      <c r="U248" s="74"/>
      <c r="Y248" s="75"/>
      <c r="AE248" s="76"/>
      <c r="AI248" s="77"/>
      <c r="AJ248" s="78"/>
      <c r="AN248" s="79"/>
      <c r="AQ248" s="77"/>
      <c r="AR248" s="200"/>
      <c r="AW248" s="100"/>
      <c r="AX248" s="52"/>
      <c r="AY248" s="52"/>
      <c r="AZ248" s="52"/>
      <c r="BA248" s="97"/>
      <c r="BB248" s="52"/>
      <c r="BC248" s="52"/>
      <c r="BD248" s="52"/>
      <c r="BE248" s="99"/>
      <c r="BF248" s="91"/>
      <c r="BW248" s="80"/>
      <c r="CC248" s="81"/>
      <c r="CE248" s="100"/>
      <c r="CF248" s="78"/>
      <c r="CH248" s="82"/>
      <c r="CJ248" s="83"/>
    </row>
    <row r="249" spans="2:88" s="1" customFormat="1">
      <c r="B249" s="51"/>
      <c r="C249" s="51"/>
      <c r="U249" s="74"/>
      <c r="Y249" s="75"/>
      <c r="AE249" s="76"/>
      <c r="AI249" s="77"/>
      <c r="AJ249" s="78"/>
      <c r="AN249" s="79"/>
      <c r="AQ249" s="77"/>
      <c r="AR249" s="200"/>
      <c r="AW249" s="100"/>
      <c r="AX249" s="52"/>
      <c r="AY249" s="52"/>
      <c r="AZ249" s="52"/>
      <c r="BA249" s="97"/>
      <c r="BB249" s="52"/>
      <c r="BC249" s="52"/>
      <c r="BD249" s="52"/>
      <c r="BE249" s="99"/>
      <c r="BF249" s="91"/>
      <c r="BW249" s="80"/>
      <c r="CC249" s="81"/>
      <c r="CE249" s="100"/>
      <c r="CF249" s="78"/>
      <c r="CH249" s="82"/>
      <c r="CJ249" s="83"/>
    </row>
    <row r="250" spans="2:88" s="1" customFormat="1">
      <c r="B250" s="51"/>
      <c r="C250" s="51"/>
      <c r="U250" s="74"/>
      <c r="Y250" s="75"/>
      <c r="AE250" s="76"/>
      <c r="AI250" s="77"/>
      <c r="AJ250" s="78"/>
      <c r="AN250" s="79"/>
      <c r="AQ250" s="77"/>
      <c r="AR250" s="200"/>
      <c r="AW250" s="100"/>
      <c r="AX250" s="52"/>
      <c r="AY250" s="52"/>
      <c r="AZ250" s="52"/>
      <c r="BA250" s="97"/>
      <c r="BB250" s="52"/>
      <c r="BC250" s="52"/>
      <c r="BD250" s="52"/>
      <c r="BE250" s="99"/>
      <c r="BF250" s="91"/>
      <c r="BW250" s="80"/>
      <c r="CC250" s="81"/>
      <c r="CE250" s="100"/>
      <c r="CF250" s="78"/>
      <c r="CH250" s="82"/>
      <c r="CJ250" s="83"/>
    </row>
    <row r="251" spans="2:88" s="1" customFormat="1">
      <c r="B251" s="51"/>
      <c r="C251" s="51"/>
      <c r="U251" s="74"/>
      <c r="Y251" s="75"/>
      <c r="AE251" s="76"/>
      <c r="AI251" s="77"/>
      <c r="AJ251" s="78"/>
      <c r="AN251" s="79"/>
      <c r="AQ251" s="77"/>
      <c r="AR251" s="200"/>
      <c r="AW251" s="100"/>
      <c r="AX251" s="52"/>
      <c r="AY251" s="52"/>
      <c r="AZ251" s="52"/>
      <c r="BA251" s="97"/>
      <c r="BB251" s="52"/>
      <c r="BC251" s="52"/>
      <c r="BD251" s="52"/>
      <c r="BE251" s="99"/>
      <c r="BF251" s="91"/>
      <c r="BW251" s="80"/>
      <c r="CC251" s="81"/>
      <c r="CE251" s="100"/>
      <c r="CF251" s="78"/>
      <c r="CH251" s="82"/>
      <c r="CJ251" s="83"/>
    </row>
    <row r="252" spans="2:88" s="1" customFormat="1">
      <c r="B252" s="51"/>
      <c r="C252" s="51"/>
      <c r="U252" s="74"/>
      <c r="Y252" s="75"/>
      <c r="AE252" s="76"/>
      <c r="AI252" s="77"/>
      <c r="AJ252" s="78"/>
      <c r="AN252" s="79"/>
      <c r="AQ252" s="77"/>
      <c r="AR252" s="200"/>
      <c r="AW252" s="100"/>
      <c r="AX252" s="52"/>
      <c r="AY252" s="52"/>
      <c r="AZ252" s="52"/>
      <c r="BA252" s="97"/>
      <c r="BB252" s="52"/>
      <c r="BC252" s="52"/>
      <c r="BD252" s="52"/>
      <c r="BE252" s="99"/>
      <c r="BF252" s="91"/>
      <c r="BW252" s="80"/>
      <c r="CC252" s="81"/>
      <c r="CE252" s="100"/>
      <c r="CF252" s="78"/>
      <c r="CH252" s="82"/>
      <c r="CJ252" s="83"/>
    </row>
    <row r="253" spans="2:88" s="1" customFormat="1">
      <c r="B253" s="51"/>
      <c r="C253" s="51"/>
      <c r="U253" s="74"/>
      <c r="Y253" s="75"/>
      <c r="AE253" s="76"/>
      <c r="AI253" s="77"/>
      <c r="AJ253" s="78"/>
      <c r="AN253" s="79"/>
      <c r="AQ253" s="77"/>
      <c r="AR253" s="200"/>
      <c r="AW253" s="100"/>
      <c r="AX253" s="52"/>
      <c r="AY253" s="52"/>
      <c r="AZ253" s="52"/>
      <c r="BA253" s="97"/>
      <c r="BB253" s="52"/>
      <c r="BC253" s="52"/>
      <c r="BD253" s="52"/>
      <c r="BE253" s="99"/>
      <c r="BF253" s="91"/>
      <c r="BW253" s="80"/>
      <c r="CC253" s="81"/>
      <c r="CE253" s="100"/>
      <c r="CF253" s="78"/>
      <c r="CH253" s="82"/>
      <c r="CJ253" s="83"/>
    </row>
    <row r="254" spans="2:88" s="1" customFormat="1">
      <c r="B254" s="51"/>
      <c r="C254" s="51"/>
      <c r="U254" s="74"/>
      <c r="Y254" s="75"/>
      <c r="AE254" s="76"/>
      <c r="AI254" s="77"/>
      <c r="AJ254" s="78"/>
      <c r="AN254" s="79"/>
      <c r="AQ254" s="77"/>
      <c r="AR254" s="200"/>
      <c r="AW254" s="100"/>
      <c r="AX254" s="52"/>
      <c r="AY254" s="52"/>
      <c r="AZ254" s="52"/>
      <c r="BA254" s="97"/>
      <c r="BB254" s="52"/>
      <c r="BC254" s="52"/>
      <c r="BD254" s="52"/>
      <c r="BE254" s="99"/>
      <c r="BF254" s="91"/>
      <c r="BW254" s="80"/>
      <c r="CC254" s="81"/>
      <c r="CE254" s="100"/>
      <c r="CF254" s="78"/>
      <c r="CH254" s="82"/>
      <c r="CJ254" s="83"/>
    </row>
    <row r="255" spans="2:88" s="1" customFormat="1">
      <c r="B255" s="51"/>
      <c r="C255" s="51"/>
      <c r="U255" s="74"/>
      <c r="Y255" s="75"/>
      <c r="AE255" s="76"/>
      <c r="AI255" s="77"/>
      <c r="AJ255" s="78"/>
      <c r="AN255" s="79"/>
      <c r="AQ255" s="77"/>
      <c r="AR255" s="200"/>
      <c r="AW255" s="100"/>
      <c r="AX255" s="52"/>
      <c r="AY255" s="52"/>
      <c r="AZ255" s="52"/>
      <c r="BA255" s="97"/>
      <c r="BB255" s="52"/>
      <c r="BC255" s="52"/>
      <c r="BD255" s="52"/>
      <c r="BE255" s="99"/>
      <c r="BF255" s="91"/>
      <c r="BW255" s="80"/>
      <c r="CC255" s="81"/>
      <c r="CE255" s="100"/>
      <c r="CF255" s="78"/>
      <c r="CH255" s="82"/>
      <c r="CJ255" s="83"/>
    </row>
    <row r="256" spans="2:88" s="1" customFormat="1">
      <c r="B256" s="51"/>
      <c r="C256" s="51"/>
      <c r="U256" s="74"/>
      <c r="Y256" s="75"/>
      <c r="AE256" s="76"/>
      <c r="AI256" s="77"/>
      <c r="AJ256" s="78"/>
      <c r="AN256" s="79"/>
      <c r="AQ256" s="77"/>
      <c r="AR256" s="200"/>
      <c r="AW256" s="100"/>
      <c r="AX256" s="52"/>
      <c r="AY256" s="52"/>
      <c r="AZ256" s="52"/>
      <c r="BA256" s="97"/>
      <c r="BB256" s="52"/>
      <c r="BC256" s="52"/>
      <c r="BD256" s="52"/>
      <c r="BE256" s="99"/>
      <c r="BF256" s="91"/>
      <c r="BW256" s="80"/>
      <c r="CC256" s="81"/>
      <c r="CE256" s="100"/>
      <c r="CF256" s="78"/>
      <c r="CH256" s="82"/>
      <c r="CJ256" s="83"/>
    </row>
    <row r="257" spans="2:88" s="1" customFormat="1">
      <c r="B257" s="51"/>
      <c r="C257" s="51"/>
      <c r="U257" s="74"/>
      <c r="Y257" s="75"/>
      <c r="AE257" s="76"/>
      <c r="AI257" s="77"/>
      <c r="AJ257" s="78"/>
      <c r="AN257" s="79"/>
      <c r="AQ257" s="77"/>
      <c r="AR257" s="200"/>
      <c r="AW257" s="100"/>
      <c r="AX257" s="52"/>
      <c r="AY257" s="52"/>
      <c r="AZ257" s="52"/>
      <c r="BA257" s="97"/>
      <c r="BB257" s="52"/>
      <c r="BC257" s="52"/>
      <c r="BD257" s="52"/>
      <c r="BE257" s="99"/>
      <c r="BF257" s="91"/>
      <c r="BW257" s="80"/>
      <c r="CC257" s="81"/>
      <c r="CE257" s="100"/>
      <c r="CF257" s="78"/>
      <c r="CH257" s="82"/>
      <c r="CJ257" s="83"/>
    </row>
    <row r="258" spans="2:88" s="1" customFormat="1">
      <c r="B258" s="51"/>
      <c r="C258" s="51"/>
      <c r="U258" s="74"/>
      <c r="Y258" s="75"/>
      <c r="AE258" s="76"/>
      <c r="AI258" s="77"/>
      <c r="AJ258" s="78"/>
      <c r="AN258" s="79"/>
      <c r="AQ258" s="77"/>
      <c r="AR258" s="200"/>
      <c r="AW258" s="100"/>
      <c r="AX258" s="52"/>
      <c r="AY258" s="52"/>
      <c r="AZ258" s="52"/>
      <c r="BA258" s="97"/>
      <c r="BB258" s="52"/>
      <c r="BC258" s="52"/>
      <c r="BD258" s="52"/>
      <c r="BE258" s="99"/>
      <c r="BF258" s="91"/>
      <c r="BW258" s="80"/>
      <c r="CC258" s="81"/>
      <c r="CE258" s="100"/>
      <c r="CF258" s="78"/>
      <c r="CH258" s="82"/>
      <c r="CJ258" s="83"/>
    </row>
    <row r="259" spans="2:88" s="1" customFormat="1">
      <c r="B259" s="51"/>
      <c r="C259" s="51"/>
      <c r="U259" s="74"/>
      <c r="Y259" s="75"/>
      <c r="AE259" s="76"/>
      <c r="AI259" s="77"/>
      <c r="AJ259" s="78"/>
      <c r="AN259" s="79"/>
      <c r="AQ259" s="77"/>
      <c r="AR259" s="200"/>
      <c r="AW259" s="100"/>
      <c r="AX259" s="52"/>
      <c r="AY259" s="52"/>
      <c r="AZ259" s="52"/>
      <c r="BA259" s="97"/>
      <c r="BB259" s="52"/>
      <c r="BC259" s="52"/>
      <c r="BD259" s="52"/>
      <c r="BE259" s="99"/>
      <c r="BF259" s="91"/>
      <c r="BW259" s="80"/>
      <c r="CC259" s="81"/>
      <c r="CE259" s="100"/>
      <c r="CF259" s="78"/>
      <c r="CH259" s="82"/>
      <c r="CJ259" s="83"/>
    </row>
    <row r="260" spans="2:88" s="1" customFormat="1">
      <c r="B260" s="51"/>
      <c r="C260" s="51"/>
      <c r="U260" s="74"/>
      <c r="Y260" s="75"/>
      <c r="AE260" s="76"/>
      <c r="AI260" s="77"/>
      <c r="AJ260" s="78"/>
      <c r="AN260" s="79"/>
      <c r="AQ260" s="77"/>
      <c r="AR260" s="200"/>
      <c r="AW260" s="100"/>
      <c r="AX260" s="52"/>
      <c r="AY260" s="52"/>
      <c r="AZ260" s="52"/>
      <c r="BA260" s="97"/>
      <c r="BB260" s="52"/>
      <c r="BC260" s="52"/>
      <c r="BD260" s="52"/>
      <c r="BE260" s="99"/>
      <c r="BF260" s="91"/>
      <c r="BW260" s="80"/>
      <c r="CC260" s="81"/>
      <c r="CE260" s="100"/>
      <c r="CF260" s="78"/>
      <c r="CH260" s="82"/>
      <c r="CJ260" s="83"/>
    </row>
    <row r="261" spans="2:88" s="1" customFormat="1">
      <c r="B261" s="51"/>
      <c r="C261" s="51"/>
      <c r="U261" s="74"/>
      <c r="Y261" s="75"/>
      <c r="AE261" s="76"/>
      <c r="AI261" s="77"/>
      <c r="AJ261" s="78"/>
      <c r="AN261" s="79"/>
      <c r="AQ261" s="77"/>
      <c r="AR261" s="200"/>
      <c r="AW261" s="100"/>
      <c r="AX261" s="52"/>
      <c r="AY261" s="52"/>
      <c r="AZ261" s="52"/>
      <c r="BA261" s="97"/>
      <c r="BB261" s="52"/>
      <c r="BC261" s="52"/>
      <c r="BD261" s="52"/>
      <c r="BE261" s="99"/>
      <c r="BF261" s="91"/>
      <c r="BW261" s="80"/>
      <c r="CC261" s="81"/>
      <c r="CE261" s="100"/>
      <c r="CF261" s="78"/>
      <c r="CH261" s="82"/>
      <c r="CJ261" s="83"/>
    </row>
    <row r="262" spans="2:88" s="1" customFormat="1">
      <c r="B262" s="51"/>
      <c r="C262" s="51"/>
      <c r="U262" s="74"/>
      <c r="Y262" s="75"/>
      <c r="AE262" s="76"/>
      <c r="AI262" s="77"/>
      <c r="AJ262" s="78"/>
      <c r="AN262" s="79"/>
      <c r="AQ262" s="77"/>
      <c r="AR262" s="200"/>
      <c r="AW262" s="100"/>
      <c r="AX262" s="52"/>
      <c r="AY262" s="52"/>
      <c r="AZ262" s="52"/>
      <c r="BA262" s="97"/>
      <c r="BB262" s="52"/>
      <c r="BC262" s="52"/>
      <c r="BD262" s="52"/>
      <c r="BE262" s="99"/>
      <c r="BF262" s="91"/>
      <c r="BW262" s="80"/>
      <c r="CC262" s="81"/>
      <c r="CE262" s="100"/>
      <c r="CF262" s="78"/>
      <c r="CH262" s="82"/>
      <c r="CJ262" s="83"/>
    </row>
    <row r="263" spans="2:88" s="1" customFormat="1">
      <c r="B263" s="51"/>
      <c r="C263" s="51"/>
      <c r="U263" s="74"/>
      <c r="Y263" s="75"/>
      <c r="AE263" s="76"/>
      <c r="AI263" s="77"/>
      <c r="AJ263" s="78"/>
      <c r="AN263" s="79"/>
      <c r="AQ263" s="77"/>
      <c r="AR263" s="200"/>
      <c r="AW263" s="100"/>
      <c r="AX263" s="52"/>
      <c r="AY263" s="52"/>
      <c r="AZ263" s="52"/>
      <c r="BA263" s="97"/>
      <c r="BB263" s="52"/>
      <c r="BC263" s="52"/>
      <c r="BD263" s="52"/>
      <c r="BE263" s="99"/>
      <c r="BF263" s="91"/>
      <c r="BW263" s="80"/>
      <c r="CC263" s="81"/>
      <c r="CE263" s="100"/>
      <c r="CF263" s="78"/>
      <c r="CH263" s="82"/>
      <c r="CJ263" s="83"/>
    </row>
  </sheetData>
  <autoFilter ref="A5:IE45" xr:uid="{00000000-0009-0000-0000-000000000000}">
    <sortState xmlns:xlrd2="http://schemas.microsoft.com/office/spreadsheetml/2017/richdata2" ref="A6:IE45">
      <sortCondition ref="A5:A45"/>
    </sortState>
  </autoFilter>
  <mergeCells count="38">
    <mergeCell ref="BR3:BW3"/>
    <mergeCell ref="BX3:CE3"/>
    <mergeCell ref="CF3:CF4"/>
    <mergeCell ref="CH3:CH4"/>
    <mergeCell ref="CJ3:CJ4"/>
    <mergeCell ref="B4:C4"/>
    <mergeCell ref="AW3:AW4"/>
    <mergeCell ref="AX3:BA3"/>
    <mergeCell ref="BB3:BE3"/>
    <mergeCell ref="BF3:BF4"/>
    <mergeCell ref="O3:T3"/>
    <mergeCell ref="U3:U4"/>
    <mergeCell ref="V3:Y3"/>
    <mergeCell ref="Z3:AE3"/>
    <mergeCell ref="BQ3:BQ4"/>
    <mergeCell ref="AF3:AI3"/>
    <mergeCell ref="AJ3:AJ4"/>
    <mergeCell ref="AK3:AN3"/>
    <mergeCell ref="AO3:AQ3"/>
    <mergeCell ref="AR3:AR4"/>
    <mergeCell ref="AS3:AV3"/>
    <mergeCell ref="BI3:BP3"/>
    <mergeCell ref="A1:CJ1"/>
    <mergeCell ref="A2:A4"/>
    <mergeCell ref="B2:C2"/>
    <mergeCell ref="D2:U2"/>
    <mergeCell ref="V2:Y2"/>
    <mergeCell ref="Z2:AJ2"/>
    <mergeCell ref="AK2:AR2"/>
    <mergeCell ref="AS2:AW2"/>
    <mergeCell ref="AX2:BF2"/>
    <mergeCell ref="BI2:BQ2"/>
    <mergeCell ref="BR2:CF2"/>
    <mergeCell ref="CG2:CH2"/>
    <mergeCell ref="CI2:CJ2"/>
    <mergeCell ref="B3:C3"/>
    <mergeCell ref="D3:K3"/>
    <mergeCell ref="L3:N3"/>
  </mergeCells>
  <printOptions horizontalCentered="1"/>
  <pageMargins left="0.31496062992125984" right="0.31496062992125984" top="0.35433070866141736" bottom="0.35433070866141736" header="0" footer="0"/>
  <pageSetup paperSize="9" scale="25" orientation="landscape" r:id="rId1"/>
  <drawing r:id="rId2"/>
  <legacyDrawing r:id="rId3"/>
  <controls>
    <mc:AlternateContent xmlns:mc="http://schemas.openxmlformats.org/markup-compatibility/2006">
      <mc:Choice Requires="x14">
        <control shapeId="7171" r:id="rId4" name="Control 3">
          <controlPr defaultSize="0" r:id="rId5">
            <anchor moveWithCells="1">
              <from>
                <xdr:col>1</xdr:col>
                <xdr:colOff>0</xdr:colOff>
                <xdr:row>23</xdr:row>
                <xdr:rowOff>219075</xdr:rowOff>
              </from>
              <to>
                <xdr:col>1</xdr:col>
                <xdr:colOff>219075</xdr:colOff>
                <xdr:row>24</xdr:row>
                <xdr:rowOff>200025</xdr:rowOff>
              </to>
            </anchor>
          </controlPr>
        </control>
      </mc:Choice>
      <mc:Fallback>
        <control shapeId="7171" r:id="rId4" name="Control 3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7">
            <anchor moveWithCells="1">
              <from>
                <xdr:col>1</xdr:col>
                <xdr:colOff>0</xdr:colOff>
                <xdr:row>23</xdr:row>
                <xdr:rowOff>219075</xdr:rowOff>
              </from>
              <to>
                <xdr:col>1</xdr:col>
                <xdr:colOff>219075</xdr:colOff>
                <xdr:row>24</xdr:row>
                <xdr:rowOff>200025</xdr:rowOff>
              </to>
            </anchor>
          </controlPr>
        </control>
      </mc:Choice>
      <mc:Fallback>
        <control shapeId="7170" r:id="rId6" name="Control 2"/>
      </mc:Fallback>
    </mc:AlternateContent>
    <mc:AlternateContent xmlns:mc="http://schemas.openxmlformats.org/markup-compatibility/2006">
      <mc:Choice Requires="x14">
        <control shapeId="7169" r:id="rId8" name="Control 1">
          <controlPr defaultSize="0" r:id="rId7">
            <anchor moveWithCells="1">
              <from>
                <xdr:col>1</xdr:col>
                <xdr:colOff>0</xdr:colOff>
                <xdr:row>23</xdr:row>
                <xdr:rowOff>219075</xdr:rowOff>
              </from>
              <to>
                <xdr:col>1</xdr:col>
                <xdr:colOff>219075</xdr:colOff>
                <xdr:row>24</xdr:row>
                <xdr:rowOff>200025</xdr:rowOff>
              </to>
            </anchor>
          </controlPr>
        </control>
      </mc:Choice>
      <mc:Fallback>
        <control shapeId="7169" r:id="rId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IC263"/>
  <sheetViews>
    <sheetView view="pageBreakPreview" zoomScale="85" zoomScaleNormal="85" zoomScaleSheetLayoutView="85" workbookViewId="0">
      <pane xSplit="3" ySplit="5" topLeftCell="V6" activePane="bottomRight" state="frozen"/>
      <selection pane="topRight" activeCell="D1" sqref="D1"/>
      <selection pane="bottomLeft" activeCell="A6" sqref="A6"/>
      <selection pane="bottomRight" activeCell="BR46" sqref="BR46"/>
    </sheetView>
  </sheetViews>
  <sheetFormatPr baseColWidth="10" defaultRowHeight="12.75"/>
  <cols>
    <col min="1" max="1" width="5.7109375" style="22" customWidth="1"/>
    <col min="2" max="2" width="9.42578125" style="62" customWidth="1"/>
    <col min="3" max="3" width="27.42578125" style="62" customWidth="1"/>
    <col min="4" max="4" width="11.42578125" style="22" customWidth="1"/>
    <col min="5" max="9" width="11.42578125" style="22" hidden="1" customWidth="1"/>
    <col min="10" max="11" width="11.42578125" style="22" customWidth="1"/>
    <col min="12" max="12" width="11.42578125" style="22" hidden="1" customWidth="1"/>
    <col min="13" max="13" width="13.140625" style="22" customWidth="1"/>
    <col min="14" max="20" width="11.42578125" style="22" customWidth="1"/>
    <col min="21" max="21" width="11.42578125" style="63" customWidth="1"/>
    <col min="22" max="23" width="12.28515625" style="22" customWidth="1"/>
    <col min="24" max="24" width="11.42578125" style="22" customWidth="1"/>
    <col min="25" max="25" width="11.42578125" style="64" customWidth="1"/>
    <col min="26" max="26" width="12.28515625" style="22" customWidth="1"/>
    <col min="27" max="30" width="11.42578125" style="22" customWidth="1"/>
    <col min="31" max="31" width="11.42578125" style="65" customWidth="1"/>
    <col min="32" max="34" width="11.42578125" style="22" customWidth="1"/>
    <col min="35" max="35" width="11.42578125" style="67" customWidth="1"/>
    <col min="36" max="36" width="13.7109375" style="68" customWidth="1"/>
    <col min="37" max="39" width="11.42578125" style="22" customWidth="1"/>
    <col min="40" max="40" width="11.42578125" style="72" customWidth="1"/>
    <col min="41" max="42" width="11.42578125" style="22" customWidth="1"/>
    <col min="43" max="43" width="12.28515625" style="67" customWidth="1"/>
    <col min="44" max="44" width="12.85546875" style="201" customWidth="1"/>
    <col min="45" max="45" width="14.28515625" style="1" hidden="1" customWidth="1"/>
    <col min="46" max="48" width="14.28515625" style="22" hidden="1" customWidth="1"/>
    <col min="49" max="49" width="20" style="101" hidden="1" customWidth="1"/>
    <col min="50" max="52" width="11.42578125" style="52" hidden="1" customWidth="1"/>
    <col min="53" max="53" width="12.42578125" style="97" hidden="1" customWidth="1"/>
    <col min="54" max="56" width="14.140625" style="52" hidden="1" customWidth="1"/>
    <col min="57" max="57" width="11.42578125" style="99" hidden="1" customWidth="1"/>
    <col min="58" max="58" width="11.42578125" style="92" hidden="1" customWidth="1"/>
    <col min="59" max="67" width="11.42578125" style="1" hidden="1" customWidth="1"/>
    <col min="68" max="72" width="12.42578125" style="22" customWidth="1"/>
    <col min="73" max="73" width="11.42578125" style="73" customWidth="1"/>
    <col min="74" max="74" width="16.140625" style="1" hidden="1" customWidth="1"/>
    <col min="75" max="75" width="13.5703125" style="1" hidden="1" customWidth="1"/>
    <col min="76" max="76" width="17.5703125" style="1" hidden="1" customWidth="1"/>
    <col min="77" max="77" width="16.5703125" style="1" hidden="1" customWidth="1"/>
    <col min="78" max="78" width="17.85546875" style="22" hidden="1" customWidth="1"/>
    <col min="79" max="79" width="18.140625" style="70" hidden="1" customWidth="1"/>
    <col min="80" max="80" width="18.42578125" style="22" hidden="1" customWidth="1"/>
    <col min="81" max="81" width="13" style="101" hidden="1" customWidth="1"/>
    <col min="82" max="82" width="11.42578125" style="68" hidden="1" customWidth="1"/>
    <col min="83" max="83" width="18.5703125" style="22" customWidth="1"/>
    <col min="84" max="84" width="15" style="71" customWidth="1"/>
    <col min="85" max="85" width="14" style="22" customWidth="1"/>
    <col min="86" max="86" width="14.42578125" style="88" customWidth="1"/>
    <col min="87" max="127" width="11.42578125" style="1"/>
    <col min="128" max="128" width="11.42578125" style="86"/>
    <col min="129" max="180" width="11.42578125" style="22"/>
    <col min="181" max="181" width="11.42578125" style="84"/>
    <col min="182" max="215" width="11.42578125" style="1"/>
    <col min="216" max="216" width="11.42578125" style="86"/>
    <col min="217" max="16384" width="11.42578125" style="22"/>
  </cols>
  <sheetData>
    <row r="1" spans="1:216" ht="27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20"/>
      <c r="BX1" s="320"/>
      <c r="BY1" s="320"/>
      <c r="BZ1" s="320"/>
      <c r="CA1" s="320"/>
      <c r="CB1" s="320"/>
      <c r="CC1" s="320"/>
      <c r="CD1" s="320"/>
      <c r="CE1" s="320"/>
      <c r="CF1" s="320"/>
      <c r="CG1" s="320"/>
      <c r="CH1" s="320"/>
    </row>
    <row r="2" spans="1:216" s="197" customFormat="1" ht="69" customHeight="1">
      <c r="A2" s="321" t="s">
        <v>1</v>
      </c>
      <c r="B2" s="322" t="s">
        <v>2</v>
      </c>
      <c r="C2" s="322"/>
      <c r="D2" s="322" t="s">
        <v>3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3" t="s">
        <v>4</v>
      </c>
      <c r="W2" s="323"/>
      <c r="X2" s="323"/>
      <c r="Y2" s="323"/>
      <c r="Z2" s="324" t="s">
        <v>5</v>
      </c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5" t="s">
        <v>6</v>
      </c>
      <c r="AL2" s="325"/>
      <c r="AM2" s="325"/>
      <c r="AN2" s="325"/>
      <c r="AO2" s="325"/>
      <c r="AP2" s="325"/>
      <c r="AQ2" s="325"/>
      <c r="AR2" s="325"/>
      <c r="AS2" s="326" t="s">
        <v>7</v>
      </c>
      <c r="AT2" s="326"/>
      <c r="AU2" s="326"/>
      <c r="AV2" s="326"/>
      <c r="AW2" s="326"/>
      <c r="AX2" s="327" t="s">
        <v>8</v>
      </c>
      <c r="AY2" s="327"/>
      <c r="AZ2" s="327"/>
      <c r="BA2" s="327"/>
      <c r="BB2" s="327"/>
      <c r="BC2" s="327"/>
      <c r="BD2" s="327"/>
      <c r="BE2" s="327"/>
      <c r="BF2" s="327"/>
      <c r="BG2" s="328" t="s">
        <v>9</v>
      </c>
      <c r="BH2" s="328"/>
      <c r="BI2" s="328"/>
      <c r="BJ2" s="328"/>
      <c r="BK2" s="328"/>
      <c r="BL2" s="328"/>
      <c r="BM2" s="328"/>
      <c r="BN2" s="328"/>
      <c r="BO2" s="328"/>
      <c r="BP2" s="322" t="s">
        <v>10</v>
      </c>
      <c r="BQ2" s="322"/>
      <c r="BR2" s="322"/>
      <c r="BS2" s="322"/>
      <c r="BT2" s="322"/>
      <c r="BU2" s="322"/>
      <c r="BV2" s="322"/>
      <c r="BW2" s="322"/>
      <c r="BX2" s="322"/>
      <c r="BY2" s="322"/>
      <c r="BZ2" s="322"/>
      <c r="CA2" s="322"/>
      <c r="CB2" s="322"/>
      <c r="CC2" s="322"/>
      <c r="CD2" s="322"/>
      <c r="CE2" s="328" t="s">
        <v>11</v>
      </c>
      <c r="CF2" s="328"/>
      <c r="CG2" s="329" t="s">
        <v>12</v>
      </c>
      <c r="CH2" s="329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6"/>
      <c r="FY2" s="198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6"/>
    </row>
    <row r="3" spans="1:216" ht="43.5" customHeight="1">
      <c r="A3" s="321"/>
      <c r="B3" s="330" t="s">
        <v>13</v>
      </c>
      <c r="C3" s="330"/>
      <c r="D3" s="331" t="s">
        <v>14</v>
      </c>
      <c r="E3" s="331"/>
      <c r="F3" s="331"/>
      <c r="G3" s="331"/>
      <c r="H3" s="331"/>
      <c r="I3" s="331"/>
      <c r="J3" s="331"/>
      <c r="K3" s="331"/>
      <c r="L3" s="331" t="s">
        <v>15</v>
      </c>
      <c r="M3" s="331"/>
      <c r="N3" s="331"/>
      <c r="O3" s="331" t="s">
        <v>16</v>
      </c>
      <c r="P3" s="331"/>
      <c r="Q3" s="331"/>
      <c r="R3" s="331"/>
      <c r="S3" s="331"/>
      <c r="T3" s="331"/>
      <c r="U3" s="349" t="s">
        <v>17</v>
      </c>
      <c r="V3" s="350" t="s">
        <v>18</v>
      </c>
      <c r="W3" s="350"/>
      <c r="X3" s="350"/>
      <c r="Y3" s="350"/>
      <c r="Z3" s="351" t="s">
        <v>164</v>
      </c>
      <c r="AA3" s="351"/>
      <c r="AB3" s="351"/>
      <c r="AC3" s="351"/>
      <c r="AD3" s="351"/>
      <c r="AE3" s="351"/>
      <c r="AF3" s="334" t="s">
        <v>19</v>
      </c>
      <c r="AG3" s="334"/>
      <c r="AH3" s="334"/>
      <c r="AI3" s="334"/>
      <c r="AJ3" s="335" t="s">
        <v>17</v>
      </c>
      <c r="AK3" s="336" t="s">
        <v>20</v>
      </c>
      <c r="AL3" s="336"/>
      <c r="AM3" s="336"/>
      <c r="AN3" s="336"/>
      <c r="AO3" s="334" t="s">
        <v>165</v>
      </c>
      <c r="AP3" s="334"/>
      <c r="AQ3" s="334"/>
      <c r="AR3" s="337" t="s">
        <v>17</v>
      </c>
      <c r="AS3" s="338" t="s">
        <v>166</v>
      </c>
      <c r="AT3" s="338"/>
      <c r="AU3" s="338"/>
      <c r="AV3" s="338"/>
      <c r="AW3" s="341" t="s">
        <v>22</v>
      </c>
      <c r="AX3" s="342" t="s">
        <v>23</v>
      </c>
      <c r="AY3" s="343"/>
      <c r="AZ3" s="343"/>
      <c r="BA3" s="344"/>
      <c r="BB3" s="345" t="s">
        <v>24</v>
      </c>
      <c r="BC3" s="346"/>
      <c r="BD3" s="346"/>
      <c r="BE3" s="347"/>
      <c r="BF3" s="348" t="s">
        <v>17</v>
      </c>
      <c r="BG3" s="339" t="s">
        <v>25</v>
      </c>
      <c r="BH3" s="339"/>
      <c r="BI3" s="339"/>
      <c r="BJ3" s="339"/>
      <c r="BK3" s="339"/>
      <c r="BL3" s="339"/>
      <c r="BM3" s="339"/>
      <c r="BN3" s="339"/>
      <c r="BO3" s="332" t="s">
        <v>22</v>
      </c>
      <c r="BP3" s="331" t="s">
        <v>26</v>
      </c>
      <c r="BQ3" s="331"/>
      <c r="BR3" s="331"/>
      <c r="BS3" s="331"/>
      <c r="BT3" s="331"/>
      <c r="BU3" s="331"/>
      <c r="BV3" s="352" t="s">
        <v>167</v>
      </c>
      <c r="BW3" s="352"/>
      <c r="BX3" s="352"/>
      <c r="BY3" s="352"/>
      <c r="BZ3" s="352"/>
      <c r="CA3" s="352"/>
      <c r="CB3" s="352"/>
      <c r="CC3" s="352"/>
      <c r="CD3" s="335" t="s">
        <v>17</v>
      </c>
      <c r="CE3" s="274" t="s">
        <v>168</v>
      </c>
      <c r="CF3" s="353" t="s">
        <v>22</v>
      </c>
      <c r="CG3" s="274" t="s">
        <v>28</v>
      </c>
      <c r="CH3" s="354" t="s">
        <v>22</v>
      </c>
    </row>
    <row r="4" spans="1:216" s="294" customFormat="1" ht="123.75" customHeight="1">
      <c r="A4" s="321"/>
      <c r="B4" s="340" t="s">
        <v>29</v>
      </c>
      <c r="C4" s="340"/>
      <c r="D4" s="277" t="s">
        <v>30</v>
      </c>
      <c r="E4" s="277" t="s">
        <v>31</v>
      </c>
      <c r="F4" s="277" t="s">
        <v>31</v>
      </c>
      <c r="G4" s="277" t="s">
        <v>32</v>
      </c>
      <c r="H4" s="277" t="s">
        <v>33</v>
      </c>
      <c r="I4" s="277" t="s">
        <v>34</v>
      </c>
      <c r="J4" s="277" t="s">
        <v>35</v>
      </c>
      <c r="K4" s="274" t="s">
        <v>36</v>
      </c>
      <c r="L4" s="278" t="s">
        <v>37</v>
      </c>
      <c r="M4" s="277" t="s">
        <v>38</v>
      </c>
      <c r="N4" s="274" t="s">
        <v>36</v>
      </c>
      <c r="O4" s="277" t="s">
        <v>150</v>
      </c>
      <c r="P4" s="277" t="s">
        <v>151</v>
      </c>
      <c r="Q4" s="277" t="s">
        <v>152</v>
      </c>
      <c r="R4" s="278" t="s">
        <v>39</v>
      </c>
      <c r="S4" s="277" t="s">
        <v>153</v>
      </c>
      <c r="T4" s="274" t="s">
        <v>36</v>
      </c>
      <c r="U4" s="349"/>
      <c r="V4" s="277" t="s">
        <v>40</v>
      </c>
      <c r="W4" s="277" t="s">
        <v>41</v>
      </c>
      <c r="X4" s="278" t="s">
        <v>42</v>
      </c>
      <c r="Y4" s="279" t="s">
        <v>22</v>
      </c>
      <c r="Z4" s="277" t="s">
        <v>43</v>
      </c>
      <c r="AA4" s="277" t="s">
        <v>44</v>
      </c>
      <c r="AB4" s="277" t="s">
        <v>45</v>
      </c>
      <c r="AC4" s="277" t="s">
        <v>46</v>
      </c>
      <c r="AD4" s="277" t="s">
        <v>47</v>
      </c>
      <c r="AE4" s="280" t="s">
        <v>36</v>
      </c>
      <c r="AF4" s="277" t="s">
        <v>48</v>
      </c>
      <c r="AG4" s="277" t="s">
        <v>49</v>
      </c>
      <c r="AH4" s="277" t="s">
        <v>50</v>
      </c>
      <c r="AI4" s="281" t="s">
        <v>36</v>
      </c>
      <c r="AJ4" s="335"/>
      <c r="AK4" s="277" t="s">
        <v>51</v>
      </c>
      <c r="AL4" s="277" t="s">
        <v>52</v>
      </c>
      <c r="AM4" s="277" t="s">
        <v>53</v>
      </c>
      <c r="AN4" s="282" t="s">
        <v>36</v>
      </c>
      <c r="AO4" s="278" t="s">
        <v>54</v>
      </c>
      <c r="AP4" s="278" t="s">
        <v>55</v>
      </c>
      <c r="AQ4" s="281" t="s">
        <v>36</v>
      </c>
      <c r="AR4" s="337"/>
      <c r="AS4" s="283" t="s">
        <v>56</v>
      </c>
      <c r="AT4" s="284" t="s">
        <v>57</v>
      </c>
      <c r="AU4" s="284" t="s">
        <v>58</v>
      </c>
      <c r="AV4" s="284" t="s">
        <v>59</v>
      </c>
      <c r="AW4" s="341"/>
      <c r="AX4" s="278" t="s">
        <v>154</v>
      </c>
      <c r="AY4" s="277" t="s">
        <v>155</v>
      </c>
      <c r="AZ4" s="278" t="s">
        <v>156</v>
      </c>
      <c r="BA4" s="285" t="s">
        <v>36</v>
      </c>
      <c r="BB4" s="278" t="s">
        <v>63</v>
      </c>
      <c r="BC4" s="277" t="s">
        <v>64</v>
      </c>
      <c r="BD4" s="278" t="s">
        <v>65</v>
      </c>
      <c r="BE4" s="275" t="s">
        <v>36</v>
      </c>
      <c r="BF4" s="348"/>
      <c r="BG4" s="286" t="s">
        <v>66</v>
      </c>
      <c r="BH4" s="286" t="s">
        <v>67</v>
      </c>
      <c r="BI4" s="286" t="s">
        <v>68</v>
      </c>
      <c r="BJ4" s="286" t="s">
        <v>69</v>
      </c>
      <c r="BK4" s="286" t="s">
        <v>70</v>
      </c>
      <c r="BL4" s="286" t="s">
        <v>71</v>
      </c>
      <c r="BM4" s="287" t="s">
        <v>72</v>
      </c>
      <c r="BN4" s="287" t="s">
        <v>73</v>
      </c>
      <c r="BO4" s="333"/>
      <c r="BP4" s="287" t="s">
        <v>157</v>
      </c>
      <c r="BQ4" s="287" t="str">
        <f>UPPER(BY4)</f>
        <v xml:space="preserve">3325608 SEGUIMIENTO DEL CUMPLIMIENTO DE LA SUPLEMENTACIÓN  CON HIERRO Y MICRONUTRIENTE EN EL NIÑO Y NIÑA MENOR DE 12 MESES </v>
      </c>
      <c r="BR4" s="286" t="s">
        <v>158</v>
      </c>
      <c r="BS4" s="287" t="s">
        <v>159</v>
      </c>
      <c r="BT4" s="287" t="s">
        <v>160</v>
      </c>
      <c r="BU4" s="288" t="s">
        <v>36</v>
      </c>
      <c r="BV4" s="286" t="s">
        <v>161</v>
      </c>
      <c r="BW4" s="277" t="s">
        <v>162</v>
      </c>
      <c r="BX4" s="277" t="s">
        <v>76</v>
      </c>
      <c r="BY4" s="277" t="s">
        <v>163</v>
      </c>
      <c r="BZ4" s="289" t="s">
        <v>77</v>
      </c>
      <c r="CA4" s="290" t="s">
        <v>78</v>
      </c>
      <c r="CB4" s="289" t="s">
        <v>79</v>
      </c>
      <c r="CC4" s="291" t="s">
        <v>36</v>
      </c>
      <c r="CD4" s="335"/>
      <c r="CE4" s="278" t="s">
        <v>80</v>
      </c>
      <c r="CF4" s="353"/>
      <c r="CG4" s="278" t="s">
        <v>81</v>
      </c>
      <c r="CH4" s="354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3"/>
      <c r="FY4" s="295"/>
      <c r="FZ4" s="292"/>
      <c r="GA4" s="292"/>
      <c r="GB4" s="292"/>
      <c r="GC4" s="292"/>
      <c r="GD4" s="292"/>
      <c r="GE4" s="292"/>
      <c r="GF4" s="292"/>
      <c r="GG4" s="292"/>
      <c r="GH4" s="292"/>
      <c r="GI4" s="292"/>
      <c r="GJ4" s="292"/>
      <c r="GK4" s="292"/>
      <c r="GL4" s="292"/>
      <c r="GM4" s="292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2"/>
      <c r="HA4" s="292"/>
      <c r="HB4" s="292"/>
      <c r="HC4" s="292"/>
      <c r="HD4" s="292"/>
      <c r="HE4" s="292"/>
      <c r="HF4" s="292"/>
      <c r="HG4" s="292"/>
      <c r="HH4" s="293"/>
    </row>
    <row r="5" spans="1:216" s="61" customFormat="1" ht="21" customHeight="1">
      <c r="A5" s="9"/>
      <c r="B5" s="251" t="s">
        <v>82</v>
      </c>
      <c r="C5" s="251" t="s">
        <v>83</v>
      </c>
      <c r="D5" s="20" t="s">
        <v>84</v>
      </c>
      <c r="E5" s="20" t="s">
        <v>84</v>
      </c>
      <c r="F5" s="20" t="s">
        <v>84</v>
      </c>
      <c r="G5" s="20" t="s">
        <v>84</v>
      </c>
      <c r="H5" s="20" t="s">
        <v>84</v>
      </c>
      <c r="I5" s="20" t="s">
        <v>84</v>
      </c>
      <c r="J5" s="20" t="s">
        <v>84</v>
      </c>
      <c r="K5" s="20" t="s">
        <v>84</v>
      </c>
      <c r="L5" s="20" t="s">
        <v>85</v>
      </c>
      <c r="M5" s="20" t="s">
        <v>84</v>
      </c>
      <c r="N5" s="20" t="s">
        <v>84</v>
      </c>
      <c r="O5" s="20" t="s">
        <v>84</v>
      </c>
      <c r="P5" s="20" t="s">
        <v>84</v>
      </c>
      <c r="Q5" s="20" t="s">
        <v>84</v>
      </c>
      <c r="R5" s="20" t="s">
        <v>84</v>
      </c>
      <c r="S5" s="20" t="s">
        <v>86</v>
      </c>
      <c r="T5" s="20" t="s">
        <v>84</v>
      </c>
      <c r="U5" s="252" t="s">
        <v>84</v>
      </c>
      <c r="V5" s="20" t="s">
        <v>87</v>
      </c>
      <c r="W5" s="20" t="s">
        <v>87</v>
      </c>
      <c r="X5" s="20" t="s">
        <v>87</v>
      </c>
      <c r="Y5" s="253" t="s">
        <v>88</v>
      </c>
      <c r="Z5" s="20" t="s">
        <v>89</v>
      </c>
      <c r="AA5" s="20" t="s">
        <v>89</v>
      </c>
      <c r="AB5" s="20" t="s">
        <v>89</v>
      </c>
      <c r="AC5" s="20" t="s">
        <v>89</v>
      </c>
      <c r="AD5" s="20" t="s">
        <v>89</v>
      </c>
      <c r="AE5" s="254" t="s">
        <v>89</v>
      </c>
      <c r="AF5" s="20" t="s">
        <v>89</v>
      </c>
      <c r="AG5" s="20" t="s">
        <v>89</v>
      </c>
      <c r="AH5" s="20" t="s">
        <v>89</v>
      </c>
      <c r="AI5" s="255" t="s">
        <v>89</v>
      </c>
      <c r="AJ5" s="256" t="s">
        <v>89</v>
      </c>
      <c r="AK5" s="20" t="s">
        <v>89</v>
      </c>
      <c r="AL5" s="20" t="s">
        <v>89</v>
      </c>
      <c r="AM5" s="20" t="s">
        <v>89</v>
      </c>
      <c r="AN5" s="257" t="s">
        <v>89</v>
      </c>
      <c r="AO5" s="20" t="s">
        <v>89</v>
      </c>
      <c r="AP5" s="20" t="s">
        <v>89</v>
      </c>
      <c r="AQ5" s="255" t="s">
        <v>89</v>
      </c>
      <c r="AR5" s="258" t="s">
        <v>89</v>
      </c>
      <c r="AS5" s="259" t="s">
        <v>89</v>
      </c>
      <c r="AT5" s="260" t="s">
        <v>89</v>
      </c>
      <c r="AU5" s="260" t="s">
        <v>89</v>
      </c>
      <c r="AV5" s="260" t="s">
        <v>89</v>
      </c>
      <c r="AW5" s="261" t="s">
        <v>89</v>
      </c>
      <c r="AX5" s="262" t="s">
        <v>90</v>
      </c>
      <c r="AY5" s="262" t="s">
        <v>90</v>
      </c>
      <c r="AZ5" s="262" t="s">
        <v>90</v>
      </c>
      <c r="BA5" s="263" t="s">
        <v>90</v>
      </c>
      <c r="BB5" s="262" t="s">
        <v>91</v>
      </c>
      <c r="BC5" s="262" t="s">
        <v>92</v>
      </c>
      <c r="BD5" s="262" t="s">
        <v>92</v>
      </c>
      <c r="BE5" s="264" t="s">
        <v>92</v>
      </c>
      <c r="BF5" s="265" t="s">
        <v>90</v>
      </c>
      <c r="BG5" s="266" t="s">
        <v>93</v>
      </c>
      <c r="BH5" s="266" t="s">
        <v>93</v>
      </c>
      <c r="BI5" s="266" t="s">
        <v>93</v>
      </c>
      <c r="BJ5" s="266" t="s">
        <v>93</v>
      </c>
      <c r="BK5" s="266" t="s">
        <v>93</v>
      </c>
      <c r="BL5" s="266" t="s">
        <v>93</v>
      </c>
      <c r="BM5" s="266" t="s">
        <v>93</v>
      </c>
      <c r="BN5" s="266" t="s">
        <v>89</v>
      </c>
      <c r="BO5" s="163" t="s">
        <v>93</v>
      </c>
      <c r="BP5" s="20" t="s">
        <v>94</v>
      </c>
      <c r="BQ5" s="20"/>
      <c r="BR5" s="20" t="s">
        <v>95</v>
      </c>
      <c r="BS5" s="267" t="s">
        <v>96</v>
      </c>
      <c r="BT5" s="267" t="s">
        <v>97</v>
      </c>
      <c r="BU5" s="268" t="s">
        <v>95</v>
      </c>
      <c r="BV5" s="20" t="s">
        <v>98</v>
      </c>
      <c r="BW5" s="20" t="s">
        <v>98</v>
      </c>
      <c r="BX5" s="20" t="s">
        <v>96</v>
      </c>
      <c r="BY5" s="269" t="s">
        <v>99</v>
      </c>
      <c r="BZ5" s="270" t="s">
        <v>98</v>
      </c>
      <c r="CA5" s="271" t="s">
        <v>98</v>
      </c>
      <c r="CB5" s="270" t="s">
        <v>98</v>
      </c>
      <c r="CC5" s="272" t="s">
        <v>98</v>
      </c>
      <c r="CD5" s="256" t="s">
        <v>95</v>
      </c>
      <c r="CE5" s="20" t="s">
        <v>89</v>
      </c>
      <c r="CF5" s="60" t="s">
        <v>89</v>
      </c>
      <c r="CG5" s="20" t="s">
        <v>89</v>
      </c>
      <c r="CH5" s="273" t="s">
        <v>89</v>
      </c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87"/>
      <c r="FY5" s="85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87"/>
    </row>
    <row r="6" spans="1:216" ht="18" customHeight="1">
      <c r="A6" s="22">
        <v>1</v>
      </c>
      <c r="B6" s="22" t="s">
        <v>100</v>
      </c>
      <c r="C6" s="102" t="s">
        <v>101</v>
      </c>
      <c r="D6" s="54"/>
      <c r="E6" s="54"/>
      <c r="F6" s="54"/>
      <c r="G6" s="54"/>
      <c r="H6" s="55"/>
      <c r="I6" s="54"/>
      <c r="J6" s="55"/>
      <c r="K6" s="56"/>
      <c r="L6" s="55"/>
      <c r="M6" s="103"/>
      <c r="N6" s="103"/>
      <c r="O6" s="103"/>
      <c r="P6" s="103"/>
      <c r="Q6" s="103"/>
      <c r="R6" s="103"/>
      <c r="S6" s="103"/>
      <c r="T6" s="103"/>
      <c r="U6" s="104"/>
      <c r="V6" s="54"/>
      <c r="W6" s="54"/>
      <c r="X6" s="105"/>
      <c r="Y6" s="106"/>
      <c r="Z6" s="66">
        <v>136</v>
      </c>
      <c r="AA6" s="66">
        <v>15.666666666666666</v>
      </c>
      <c r="AB6" s="66">
        <v>11.666666666666666</v>
      </c>
      <c r="AC6" s="66">
        <v>1.6666666666666667</v>
      </c>
      <c r="AD6" s="107">
        <v>9.3333333333333339</v>
      </c>
      <c r="AE6" s="108">
        <f>Z6+AA6+AB6+AC6+AD6</f>
        <v>174.33333333333331</v>
      </c>
      <c r="AF6" s="107">
        <v>43.666666666666664</v>
      </c>
      <c r="AG6" s="107">
        <v>7</v>
      </c>
      <c r="AH6" s="107">
        <v>5.666666666666667</v>
      </c>
      <c r="AI6" s="109">
        <f>AF6+AG6+AH6</f>
        <v>56.333333333333329</v>
      </c>
      <c r="AJ6" s="110">
        <f>AE6+AI6</f>
        <v>230.66666666666663</v>
      </c>
      <c r="AK6" s="107">
        <v>65</v>
      </c>
      <c r="AL6" s="111">
        <v>0</v>
      </c>
      <c r="AM6" s="112">
        <v>1</v>
      </c>
      <c r="AN6" s="113">
        <f>AK6+AL6+AM6</f>
        <v>66</v>
      </c>
      <c r="AO6" s="112">
        <v>65</v>
      </c>
      <c r="AP6" s="114">
        <v>0</v>
      </c>
      <c r="AQ6" s="109">
        <f>AO6+AP6</f>
        <v>65</v>
      </c>
      <c r="AR6" s="199">
        <f>AN6+AQ6</f>
        <v>131</v>
      </c>
      <c r="AS6" s="115">
        <v>13</v>
      </c>
      <c r="AT6" s="115"/>
      <c r="AU6" s="115"/>
      <c r="AV6" s="115"/>
      <c r="AW6" s="116">
        <f>AS6</f>
        <v>13</v>
      </c>
      <c r="AX6" s="117"/>
      <c r="AY6" s="118"/>
      <c r="AZ6" s="118"/>
      <c r="BA6" s="119">
        <f>AY6</f>
        <v>0</v>
      </c>
      <c r="BB6" s="118"/>
      <c r="BC6" s="118"/>
      <c r="BD6" s="118"/>
      <c r="BE6" s="120">
        <f>BC6</f>
        <v>0</v>
      </c>
      <c r="BF6" s="121">
        <f>BA6</f>
        <v>0</v>
      </c>
      <c r="BG6" s="122">
        <v>0</v>
      </c>
      <c r="BH6" s="122">
        <v>0</v>
      </c>
      <c r="BI6" s="122">
        <v>0</v>
      </c>
      <c r="BJ6" s="122">
        <v>0</v>
      </c>
      <c r="BK6" s="122">
        <v>0</v>
      </c>
      <c r="BL6" s="105">
        <v>0</v>
      </c>
      <c r="BM6" s="66">
        <v>2</v>
      </c>
      <c r="BN6" s="105"/>
      <c r="BO6" s="123">
        <f>BG6+BH6+BI6+BJ6+BK6+BL6</f>
        <v>0</v>
      </c>
      <c r="BP6" s="124">
        <v>0</v>
      </c>
      <c r="BQ6" s="124"/>
      <c r="BR6" s="22">
        <v>0</v>
      </c>
      <c r="BS6" s="22">
        <v>0</v>
      </c>
      <c r="BT6" s="125">
        <v>177</v>
      </c>
      <c r="BU6" s="126">
        <f>BR6</f>
        <v>0</v>
      </c>
      <c r="BV6" s="127"/>
      <c r="BW6" s="127"/>
      <c r="BX6" s="127"/>
      <c r="BY6" s="127"/>
      <c r="BZ6" s="128"/>
      <c r="CA6" s="129"/>
      <c r="CB6" s="128"/>
      <c r="CC6" s="130">
        <v>0</v>
      </c>
      <c r="CD6" s="131">
        <f>BU6+CC6</f>
        <v>0</v>
      </c>
      <c r="CE6" s="132">
        <v>137.5</v>
      </c>
      <c r="CF6" s="123">
        <f>CE6</f>
        <v>137.5</v>
      </c>
      <c r="CG6" s="132">
        <v>95</v>
      </c>
      <c r="CH6" s="133">
        <f>CG6</f>
        <v>95</v>
      </c>
    </row>
    <row r="7" spans="1:216" ht="18" customHeight="1">
      <c r="A7" s="22">
        <v>2</v>
      </c>
      <c r="B7" s="22" t="s">
        <v>102</v>
      </c>
      <c r="C7" s="102" t="s">
        <v>103</v>
      </c>
      <c r="D7" s="54"/>
      <c r="E7" s="54"/>
      <c r="F7" s="54"/>
      <c r="G7" s="54"/>
      <c r="H7" s="55"/>
      <c r="I7" s="54"/>
      <c r="J7" s="55"/>
      <c r="K7" s="56"/>
      <c r="L7" s="55"/>
      <c r="M7" s="103"/>
      <c r="N7" s="103"/>
      <c r="O7" s="103"/>
      <c r="P7" s="103"/>
      <c r="Q7" s="103"/>
      <c r="R7" s="103"/>
      <c r="S7" s="103"/>
      <c r="T7" s="103"/>
      <c r="U7" s="104"/>
      <c r="V7" s="22">
        <v>2</v>
      </c>
      <c r="W7" s="22">
        <v>2</v>
      </c>
      <c r="X7" s="105"/>
      <c r="Y7" s="106">
        <f>V7</f>
        <v>2</v>
      </c>
      <c r="Z7" s="66">
        <v>319.33333333333331</v>
      </c>
      <c r="AA7" s="66">
        <v>134.33333333333334</v>
      </c>
      <c r="AB7" s="66">
        <v>21.666666666666668</v>
      </c>
      <c r="AC7" s="66">
        <v>0.33333333333333331</v>
      </c>
      <c r="AD7" s="107">
        <v>4.666666666666667</v>
      </c>
      <c r="AE7" s="108">
        <f t="shared" ref="AE7:AE45" si="0">Z7+AA7+AB7+AC7+AD7</f>
        <v>480.33333333333331</v>
      </c>
      <c r="AF7" s="107">
        <v>74.666666666666671</v>
      </c>
      <c r="AG7" s="107">
        <v>17.666666666666668</v>
      </c>
      <c r="AH7" s="107">
        <v>14.333333333333334</v>
      </c>
      <c r="AI7" s="109">
        <f t="shared" ref="AI7:AI45" si="1">AF7+AG7+AH7</f>
        <v>106.66666666666667</v>
      </c>
      <c r="AJ7" s="110">
        <f t="shared" ref="AJ7:AJ45" si="2">AE7+AI7</f>
        <v>587</v>
      </c>
      <c r="AK7" s="111"/>
      <c r="AL7" s="111"/>
      <c r="AM7" s="134"/>
      <c r="AN7" s="113">
        <f t="shared" ref="AN7:AN45" si="3">AK7+AL7+AM7</f>
        <v>0</v>
      </c>
      <c r="AO7" s="134"/>
      <c r="AP7" s="134"/>
      <c r="AQ7" s="109">
        <f t="shared" ref="AQ7:AQ45" si="4">AO7+AP7</f>
        <v>0</v>
      </c>
      <c r="AR7" s="199">
        <f t="shared" ref="AR7:AR45" si="5">AN7+AQ7</f>
        <v>0</v>
      </c>
      <c r="AS7" s="135">
        <v>728</v>
      </c>
      <c r="AT7" s="135"/>
      <c r="AU7" s="135"/>
      <c r="AV7" s="135"/>
      <c r="AW7" s="116">
        <f t="shared" ref="AW7:AW46" si="6">AS7</f>
        <v>728</v>
      </c>
      <c r="AX7" s="150">
        <v>650</v>
      </c>
      <c r="AY7" s="150">
        <v>233</v>
      </c>
      <c r="AZ7" s="150">
        <v>405</v>
      </c>
      <c r="BA7" s="119">
        <f t="shared" ref="BA7:BA46" si="7">AY7</f>
        <v>233</v>
      </c>
      <c r="BB7" s="136">
        <v>1</v>
      </c>
      <c r="BC7" s="136">
        <v>20</v>
      </c>
      <c r="BD7" s="136">
        <v>10</v>
      </c>
      <c r="BE7" s="120">
        <f t="shared" ref="BE7:BE46" si="8">BC7</f>
        <v>20</v>
      </c>
      <c r="BF7" s="121">
        <f t="shared" ref="BF7:BF45" si="9">BA7</f>
        <v>233</v>
      </c>
      <c r="BG7" s="137">
        <v>465</v>
      </c>
      <c r="BH7" s="137">
        <v>548</v>
      </c>
      <c r="BI7" s="137">
        <v>559</v>
      </c>
      <c r="BJ7" s="125">
        <v>465</v>
      </c>
      <c r="BK7" s="137">
        <v>519</v>
      </c>
      <c r="BL7" s="137">
        <v>70</v>
      </c>
      <c r="BM7" s="66">
        <v>1</v>
      </c>
      <c r="BN7" s="105"/>
      <c r="BO7" s="123">
        <f t="shared" ref="BO7:BO45" si="10">BG7+BH7+BI7+BJ7+BK7+BL7</f>
        <v>2626</v>
      </c>
      <c r="BP7" s="124">
        <v>442</v>
      </c>
      <c r="BQ7" s="124"/>
      <c r="BR7" s="22">
        <v>1407</v>
      </c>
      <c r="BS7" s="22">
        <v>954</v>
      </c>
      <c r="BT7" s="125">
        <v>0</v>
      </c>
      <c r="BU7" s="126">
        <f t="shared" ref="BU7:BU45" si="11">BR7</f>
        <v>1407</v>
      </c>
      <c r="BV7" s="151">
        <v>804</v>
      </c>
      <c r="BW7" s="152">
        <v>2673</v>
      </c>
      <c r="BX7" s="152">
        <v>1325</v>
      </c>
      <c r="BY7" s="152">
        <v>244</v>
      </c>
      <c r="BZ7" s="152"/>
      <c r="CA7" s="129"/>
      <c r="CB7" s="152"/>
      <c r="CC7" s="153">
        <f>BV7</f>
        <v>804</v>
      </c>
      <c r="CD7" s="131">
        <f t="shared" ref="CD7:CD46" si="12">BU7+CC7</f>
        <v>2211</v>
      </c>
      <c r="CE7" s="132">
        <v>14</v>
      </c>
      <c r="CF7" s="123">
        <f t="shared" ref="CF7:CF45" si="13">CE7</f>
        <v>14</v>
      </c>
      <c r="CG7" s="132">
        <v>17.333333333333332</v>
      </c>
      <c r="CH7" s="133">
        <f t="shared" ref="CH7:CH45" si="14">CG7</f>
        <v>17.333333333333332</v>
      </c>
    </row>
    <row r="8" spans="1:216" ht="18" customHeight="1">
      <c r="A8" s="22">
        <v>3</v>
      </c>
      <c r="B8" s="22" t="s">
        <v>104</v>
      </c>
      <c r="C8" s="102" t="s">
        <v>105</v>
      </c>
      <c r="D8" s="54"/>
      <c r="E8" s="54"/>
      <c r="F8" s="54"/>
      <c r="G8" s="54"/>
      <c r="H8" s="55"/>
      <c r="I8" s="54"/>
      <c r="J8" s="55"/>
      <c r="K8" s="56"/>
      <c r="L8" s="55"/>
      <c r="M8" s="103"/>
      <c r="N8" s="103"/>
      <c r="O8" s="103"/>
      <c r="P8" s="103"/>
      <c r="Q8" s="103"/>
      <c r="R8" s="103"/>
      <c r="S8" s="103"/>
      <c r="T8" s="103"/>
      <c r="U8" s="104"/>
      <c r="V8" s="54"/>
      <c r="W8" s="54"/>
      <c r="X8" s="105"/>
      <c r="Y8" s="106">
        <f t="shared" ref="Y8:Y45" si="15">V8</f>
        <v>0</v>
      </c>
      <c r="Z8" s="66">
        <v>153</v>
      </c>
      <c r="AA8" s="66">
        <v>2.3333333333333335</v>
      </c>
      <c r="AB8" s="66">
        <v>0</v>
      </c>
      <c r="AC8" s="66">
        <v>0</v>
      </c>
      <c r="AD8" s="107">
        <v>0</v>
      </c>
      <c r="AE8" s="108">
        <f t="shared" si="0"/>
        <v>155.33333333333334</v>
      </c>
      <c r="AF8" s="107">
        <v>9</v>
      </c>
      <c r="AG8" s="107">
        <v>0.33333333333333331</v>
      </c>
      <c r="AH8" s="107">
        <v>2.6666666666666665</v>
      </c>
      <c r="AI8" s="109">
        <f t="shared" si="1"/>
        <v>12</v>
      </c>
      <c r="AJ8" s="110">
        <f t="shared" si="2"/>
        <v>167.33333333333334</v>
      </c>
      <c r="AK8" s="111"/>
      <c r="AL8" s="111"/>
      <c r="AM8" s="134"/>
      <c r="AN8" s="113">
        <f t="shared" si="3"/>
        <v>0</v>
      </c>
      <c r="AO8" s="134"/>
      <c r="AP8" s="134"/>
      <c r="AQ8" s="109">
        <f t="shared" si="4"/>
        <v>0</v>
      </c>
      <c r="AR8" s="199">
        <f t="shared" si="5"/>
        <v>0</v>
      </c>
      <c r="AS8" s="135">
        <v>57</v>
      </c>
      <c r="AT8" s="135"/>
      <c r="AU8" s="135"/>
      <c r="AV8" s="135"/>
      <c r="AW8" s="116">
        <f t="shared" si="6"/>
        <v>57</v>
      </c>
      <c r="AX8" s="150">
        <v>52</v>
      </c>
      <c r="AY8" s="150">
        <v>19</v>
      </c>
      <c r="AZ8" s="150">
        <v>32</v>
      </c>
      <c r="BA8" s="119">
        <f t="shared" si="7"/>
        <v>19</v>
      </c>
      <c r="BB8" s="138"/>
      <c r="BC8" s="136">
        <v>8</v>
      </c>
      <c r="BD8" s="136">
        <v>4</v>
      </c>
      <c r="BE8" s="120">
        <f t="shared" si="8"/>
        <v>8</v>
      </c>
      <c r="BF8" s="121">
        <f t="shared" si="9"/>
        <v>19</v>
      </c>
      <c r="BG8" s="137">
        <v>37</v>
      </c>
      <c r="BH8" s="137">
        <v>43</v>
      </c>
      <c r="BI8" s="137">
        <v>44</v>
      </c>
      <c r="BJ8" s="125">
        <v>37</v>
      </c>
      <c r="BK8" s="137">
        <v>41</v>
      </c>
      <c r="BL8" s="137">
        <v>6</v>
      </c>
      <c r="BM8" s="105"/>
      <c r="BN8" s="105"/>
      <c r="BO8" s="123">
        <f t="shared" si="10"/>
        <v>208</v>
      </c>
      <c r="BP8" s="124">
        <v>35</v>
      </c>
      <c r="BQ8" s="124"/>
      <c r="BR8" s="22">
        <v>111</v>
      </c>
      <c r="BS8" s="22">
        <v>75</v>
      </c>
      <c r="BT8" s="125">
        <v>0</v>
      </c>
      <c r="BU8" s="126">
        <f t="shared" si="11"/>
        <v>111</v>
      </c>
      <c r="BV8" s="151">
        <v>64</v>
      </c>
      <c r="BW8" s="152">
        <v>211</v>
      </c>
      <c r="BX8" s="152">
        <v>105</v>
      </c>
      <c r="BY8" s="152">
        <v>19</v>
      </c>
      <c r="BZ8" s="152"/>
      <c r="CA8" s="129"/>
      <c r="CB8" s="152"/>
      <c r="CC8" s="153">
        <f t="shared" ref="CC8:CC46" si="16">BV8</f>
        <v>64</v>
      </c>
      <c r="CD8" s="131">
        <f t="shared" si="12"/>
        <v>175</v>
      </c>
      <c r="CE8" s="139"/>
      <c r="CF8" s="123">
        <f t="shared" si="13"/>
        <v>0</v>
      </c>
      <c r="CG8" s="139"/>
      <c r="CH8" s="133">
        <f t="shared" si="14"/>
        <v>0</v>
      </c>
    </row>
    <row r="9" spans="1:216" ht="18" customHeight="1">
      <c r="A9" s="22">
        <v>4</v>
      </c>
      <c r="B9" s="22" t="s">
        <v>106</v>
      </c>
      <c r="C9" s="102" t="s">
        <v>107</v>
      </c>
      <c r="D9" s="54"/>
      <c r="E9" s="54"/>
      <c r="F9" s="54"/>
      <c r="G9" s="54"/>
      <c r="H9" s="55"/>
      <c r="I9" s="54"/>
      <c r="J9" s="55"/>
      <c r="K9" s="56"/>
      <c r="L9" s="55"/>
      <c r="M9" s="103"/>
      <c r="N9" s="103"/>
      <c r="O9" s="103"/>
      <c r="P9" s="103"/>
      <c r="Q9" s="103"/>
      <c r="R9" s="103"/>
      <c r="S9" s="103"/>
      <c r="T9" s="103"/>
      <c r="U9" s="104"/>
      <c r="V9" s="54"/>
      <c r="W9" s="54"/>
      <c r="X9" s="105"/>
      <c r="Y9" s="106">
        <f t="shared" si="15"/>
        <v>0</v>
      </c>
      <c r="Z9" s="66">
        <v>1</v>
      </c>
      <c r="AA9" s="66">
        <v>0</v>
      </c>
      <c r="AB9" s="66">
        <v>0</v>
      </c>
      <c r="AC9" s="66">
        <v>0</v>
      </c>
      <c r="AD9" s="107">
        <v>0</v>
      </c>
      <c r="AE9" s="108">
        <f t="shared" si="0"/>
        <v>1</v>
      </c>
      <c r="AF9" s="107">
        <v>0</v>
      </c>
      <c r="AG9" s="107">
        <v>0</v>
      </c>
      <c r="AH9" s="107">
        <v>0</v>
      </c>
      <c r="AI9" s="109">
        <f t="shared" si="1"/>
        <v>0</v>
      </c>
      <c r="AJ9" s="110">
        <f t="shared" si="2"/>
        <v>1</v>
      </c>
      <c r="AK9" s="111"/>
      <c r="AL9" s="111"/>
      <c r="AM9" s="134"/>
      <c r="AN9" s="113">
        <f t="shared" si="3"/>
        <v>0</v>
      </c>
      <c r="AO9" s="134"/>
      <c r="AP9" s="134"/>
      <c r="AQ9" s="109">
        <f t="shared" si="4"/>
        <v>0</v>
      </c>
      <c r="AR9" s="199">
        <f t="shared" si="5"/>
        <v>0</v>
      </c>
      <c r="AS9" s="135">
        <v>306</v>
      </c>
      <c r="AT9" s="135"/>
      <c r="AU9" s="135"/>
      <c r="AV9" s="135"/>
      <c r="AW9" s="116">
        <f t="shared" si="6"/>
        <v>306</v>
      </c>
      <c r="AX9" s="150">
        <v>276</v>
      </c>
      <c r="AY9" s="150">
        <v>98</v>
      </c>
      <c r="AZ9" s="150">
        <v>171</v>
      </c>
      <c r="BA9" s="119">
        <f t="shared" si="7"/>
        <v>98</v>
      </c>
      <c r="BB9" s="138"/>
      <c r="BC9" s="136">
        <v>20</v>
      </c>
      <c r="BD9" s="136">
        <v>10</v>
      </c>
      <c r="BE9" s="120">
        <f t="shared" si="8"/>
        <v>20</v>
      </c>
      <c r="BF9" s="121">
        <f t="shared" si="9"/>
        <v>98</v>
      </c>
      <c r="BG9" s="137">
        <v>196</v>
      </c>
      <c r="BH9" s="137">
        <v>230</v>
      </c>
      <c r="BI9" s="137">
        <v>236</v>
      </c>
      <c r="BJ9" s="125">
        <v>196</v>
      </c>
      <c r="BK9" s="137">
        <v>219</v>
      </c>
      <c r="BL9" s="137">
        <v>29</v>
      </c>
      <c r="BM9" s="105"/>
      <c r="BN9" s="105"/>
      <c r="BO9" s="123">
        <f t="shared" si="10"/>
        <v>1106</v>
      </c>
      <c r="BP9" s="124">
        <v>186</v>
      </c>
      <c r="BQ9" s="124"/>
      <c r="BR9" s="22">
        <v>592</v>
      </c>
      <c r="BS9" s="22">
        <v>401</v>
      </c>
      <c r="BT9" s="125">
        <v>0</v>
      </c>
      <c r="BU9" s="126">
        <f t="shared" si="11"/>
        <v>592</v>
      </c>
      <c r="BV9" s="151">
        <v>339</v>
      </c>
      <c r="BW9" s="152">
        <v>1126</v>
      </c>
      <c r="BX9" s="152">
        <v>559</v>
      </c>
      <c r="BY9" s="152">
        <v>103</v>
      </c>
      <c r="BZ9" s="152"/>
      <c r="CA9" s="129"/>
      <c r="CB9" s="152"/>
      <c r="CC9" s="153">
        <f t="shared" si="16"/>
        <v>339</v>
      </c>
      <c r="CD9" s="131">
        <f t="shared" si="12"/>
        <v>931</v>
      </c>
      <c r="CE9" s="132">
        <v>9</v>
      </c>
      <c r="CF9" s="123">
        <f t="shared" si="13"/>
        <v>9</v>
      </c>
      <c r="CG9" s="132">
        <v>2</v>
      </c>
      <c r="CH9" s="133">
        <f t="shared" si="14"/>
        <v>2</v>
      </c>
    </row>
    <row r="10" spans="1:216" ht="18" customHeight="1">
      <c r="A10" s="22">
        <v>5</v>
      </c>
      <c r="B10" s="22" t="s">
        <v>104</v>
      </c>
      <c r="C10" s="102" t="s">
        <v>108</v>
      </c>
      <c r="D10" s="54"/>
      <c r="E10" s="54"/>
      <c r="F10" s="54"/>
      <c r="G10" s="54"/>
      <c r="H10" s="55"/>
      <c r="I10" s="54"/>
      <c r="J10" s="55"/>
      <c r="K10" s="56"/>
      <c r="L10" s="55"/>
      <c r="M10" s="103"/>
      <c r="N10" s="103"/>
      <c r="O10" s="103"/>
      <c r="P10" s="103"/>
      <c r="Q10" s="103"/>
      <c r="R10" s="103"/>
      <c r="S10" s="103"/>
      <c r="T10" s="103"/>
      <c r="U10" s="104"/>
      <c r="V10" s="54"/>
      <c r="W10" s="54"/>
      <c r="X10" s="105"/>
      <c r="Y10" s="106">
        <f t="shared" si="15"/>
        <v>0</v>
      </c>
      <c r="Z10" s="66">
        <v>52</v>
      </c>
      <c r="AA10" s="66">
        <v>14.333333333333334</v>
      </c>
      <c r="AB10" s="66">
        <v>0.33333333333333331</v>
      </c>
      <c r="AC10" s="66">
        <v>0</v>
      </c>
      <c r="AD10" s="107">
        <v>0</v>
      </c>
      <c r="AE10" s="108">
        <f t="shared" si="0"/>
        <v>66.666666666666657</v>
      </c>
      <c r="AF10" s="107">
        <v>3</v>
      </c>
      <c r="AG10" s="107">
        <v>1.3333333333333333</v>
      </c>
      <c r="AH10" s="107">
        <v>4.666666666666667</v>
      </c>
      <c r="AI10" s="109">
        <f t="shared" si="1"/>
        <v>9</v>
      </c>
      <c r="AJ10" s="110">
        <f t="shared" si="2"/>
        <v>75.666666666666657</v>
      </c>
      <c r="AK10" s="111"/>
      <c r="AL10" s="111"/>
      <c r="AM10" s="134"/>
      <c r="AN10" s="113">
        <f t="shared" si="3"/>
        <v>0</v>
      </c>
      <c r="AO10" s="134"/>
      <c r="AP10" s="134"/>
      <c r="AQ10" s="109">
        <f t="shared" si="4"/>
        <v>0</v>
      </c>
      <c r="AR10" s="199">
        <f t="shared" si="5"/>
        <v>0</v>
      </c>
      <c r="AS10" s="135">
        <v>42</v>
      </c>
      <c r="AT10" s="135"/>
      <c r="AU10" s="135"/>
      <c r="AV10" s="135"/>
      <c r="AW10" s="116">
        <f t="shared" si="6"/>
        <v>42</v>
      </c>
      <c r="AX10" s="150">
        <v>38</v>
      </c>
      <c r="AY10" s="150">
        <v>14</v>
      </c>
      <c r="AZ10" s="150">
        <v>23</v>
      </c>
      <c r="BA10" s="119">
        <f t="shared" si="7"/>
        <v>14</v>
      </c>
      <c r="BB10" s="138"/>
      <c r="BC10" s="136">
        <v>8</v>
      </c>
      <c r="BD10" s="136">
        <v>4</v>
      </c>
      <c r="BE10" s="120">
        <f t="shared" si="8"/>
        <v>8</v>
      </c>
      <c r="BF10" s="121">
        <f t="shared" si="9"/>
        <v>14</v>
      </c>
      <c r="BG10" s="137">
        <v>27</v>
      </c>
      <c r="BH10" s="137">
        <v>32</v>
      </c>
      <c r="BI10" s="137">
        <v>33</v>
      </c>
      <c r="BJ10" s="125">
        <v>27</v>
      </c>
      <c r="BK10" s="137">
        <v>30</v>
      </c>
      <c r="BL10" s="137">
        <v>4</v>
      </c>
      <c r="BM10" s="105"/>
      <c r="BN10" s="105"/>
      <c r="BO10" s="123">
        <f t="shared" si="10"/>
        <v>153</v>
      </c>
      <c r="BP10" s="124">
        <v>26</v>
      </c>
      <c r="BQ10" s="124"/>
      <c r="BR10" s="22">
        <v>82</v>
      </c>
      <c r="BS10" s="22">
        <v>56</v>
      </c>
      <c r="BT10" s="125">
        <v>0</v>
      </c>
      <c r="BU10" s="126">
        <f t="shared" si="11"/>
        <v>82</v>
      </c>
      <c r="BV10" s="151">
        <v>47</v>
      </c>
      <c r="BW10" s="152">
        <v>177</v>
      </c>
      <c r="BX10" s="152">
        <v>77</v>
      </c>
      <c r="BY10" s="152">
        <v>14</v>
      </c>
      <c r="BZ10" s="152"/>
      <c r="CA10" s="129"/>
      <c r="CB10" s="152"/>
      <c r="CC10" s="153">
        <f t="shared" si="16"/>
        <v>47</v>
      </c>
      <c r="CD10" s="131">
        <f t="shared" si="12"/>
        <v>129</v>
      </c>
      <c r="CE10" s="139"/>
      <c r="CF10" s="123">
        <f t="shared" si="13"/>
        <v>0</v>
      </c>
      <c r="CG10" s="139"/>
      <c r="CH10" s="133">
        <f t="shared" si="14"/>
        <v>0</v>
      </c>
    </row>
    <row r="11" spans="1:216" ht="18" customHeight="1">
      <c r="A11" s="22">
        <v>6</v>
      </c>
      <c r="B11" s="22" t="s">
        <v>109</v>
      </c>
      <c r="C11" s="102" t="s">
        <v>110</v>
      </c>
      <c r="D11" s="54"/>
      <c r="E11" s="54"/>
      <c r="F11" s="54"/>
      <c r="G11" s="54"/>
      <c r="H11" s="55"/>
      <c r="I11" s="54"/>
      <c r="J11" s="55"/>
      <c r="K11" s="56"/>
      <c r="L11" s="55"/>
      <c r="M11" s="103"/>
      <c r="N11" s="103"/>
      <c r="O11" s="103"/>
      <c r="P11" s="103"/>
      <c r="Q11" s="103"/>
      <c r="R11" s="103"/>
      <c r="S11" s="103"/>
      <c r="T11" s="103"/>
      <c r="U11" s="104"/>
      <c r="V11" s="54"/>
      <c r="W11" s="54"/>
      <c r="X11" s="105"/>
      <c r="Y11" s="106">
        <f t="shared" si="15"/>
        <v>0</v>
      </c>
      <c r="Z11" s="66">
        <v>252.66666666666666</v>
      </c>
      <c r="AA11" s="66">
        <v>31.666666666666668</v>
      </c>
      <c r="AB11" s="66">
        <v>7.666666666666667</v>
      </c>
      <c r="AC11" s="66">
        <v>0.33333333333333331</v>
      </c>
      <c r="AD11" s="107">
        <v>0</v>
      </c>
      <c r="AE11" s="108">
        <f t="shared" si="0"/>
        <v>292.33333333333331</v>
      </c>
      <c r="AF11" s="107">
        <v>26.333333333333332</v>
      </c>
      <c r="AG11" s="107">
        <v>2</v>
      </c>
      <c r="AH11" s="107">
        <v>5.666666666666667</v>
      </c>
      <c r="AI11" s="109">
        <f t="shared" si="1"/>
        <v>34</v>
      </c>
      <c r="AJ11" s="110">
        <f t="shared" si="2"/>
        <v>326.33333333333331</v>
      </c>
      <c r="AK11" s="111"/>
      <c r="AL11" s="111"/>
      <c r="AM11" s="134"/>
      <c r="AN11" s="113">
        <f t="shared" si="3"/>
        <v>0</v>
      </c>
      <c r="AO11" s="134"/>
      <c r="AP11" s="134"/>
      <c r="AQ11" s="109">
        <f t="shared" si="4"/>
        <v>0</v>
      </c>
      <c r="AR11" s="199">
        <f t="shared" si="5"/>
        <v>0</v>
      </c>
      <c r="AS11" s="135">
        <v>42</v>
      </c>
      <c r="AT11" s="135"/>
      <c r="AU11" s="135"/>
      <c r="AV11" s="135"/>
      <c r="AW11" s="116">
        <f t="shared" si="6"/>
        <v>42</v>
      </c>
      <c r="AX11" s="150">
        <v>38</v>
      </c>
      <c r="AY11" s="150">
        <v>14</v>
      </c>
      <c r="AZ11" s="150">
        <v>23</v>
      </c>
      <c r="BA11" s="119">
        <f t="shared" si="7"/>
        <v>14</v>
      </c>
      <c r="BB11" s="138"/>
      <c r="BC11" s="136">
        <v>20</v>
      </c>
      <c r="BD11" s="136">
        <v>10</v>
      </c>
      <c r="BE11" s="120">
        <f t="shared" si="8"/>
        <v>20</v>
      </c>
      <c r="BF11" s="121">
        <f t="shared" si="9"/>
        <v>14</v>
      </c>
      <c r="BG11" s="137">
        <v>27</v>
      </c>
      <c r="BH11" s="137">
        <v>31</v>
      </c>
      <c r="BI11" s="137">
        <v>32</v>
      </c>
      <c r="BJ11" s="125">
        <v>27</v>
      </c>
      <c r="BK11" s="137">
        <v>30</v>
      </c>
      <c r="BL11" s="137">
        <v>4</v>
      </c>
      <c r="BM11" s="105"/>
      <c r="BN11" s="105"/>
      <c r="BO11" s="123">
        <f t="shared" si="10"/>
        <v>151</v>
      </c>
      <c r="BP11" s="124">
        <v>26</v>
      </c>
      <c r="BQ11" s="124"/>
      <c r="BR11" s="22">
        <v>81</v>
      </c>
      <c r="BS11" s="22">
        <v>55</v>
      </c>
      <c r="BT11" s="125">
        <v>0</v>
      </c>
      <c r="BU11" s="126">
        <f t="shared" si="11"/>
        <v>81</v>
      </c>
      <c r="BV11" s="151">
        <v>46</v>
      </c>
      <c r="BW11" s="152">
        <v>174</v>
      </c>
      <c r="BX11" s="152">
        <v>76</v>
      </c>
      <c r="BY11" s="152">
        <v>14</v>
      </c>
      <c r="BZ11" s="152"/>
      <c r="CA11" s="129"/>
      <c r="CB11" s="152"/>
      <c r="CC11" s="153">
        <f t="shared" si="16"/>
        <v>46</v>
      </c>
      <c r="CD11" s="131">
        <f t="shared" si="12"/>
        <v>127</v>
      </c>
      <c r="CE11" s="139"/>
      <c r="CF11" s="123">
        <f t="shared" si="13"/>
        <v>0</v>
      </c>
      <c r="CG11" s="139"/>
      <c r="CH11" s="133">
        <f t="shared" si="14"/>
        <v>0</v>
      </c>
    </row>
    <row r="12" spans="1:216" ht="18" customHeight="1">
      <c r="A12" s="22">
        <v>7</v>
      </c>
      <c r="B12" s="22" t="s">
        <v>104</v>
      </c>
      <c r="C12" s="102" t="s">
        <v>111</v>
      </c>
      <c r="D12" s="54"/>
      <c r="E12" s="54"/>
      <c r="F12" s="54"/>
      <c r="G12" s="54"/>
      <c r="H12" s="55"/>
      <c r="I12" s="54"/>
      <c r="J12" s="55"/>
      <c r="K12" s="56"/>
      <c r="L12" s="55"/>
      <c r="M12" s="103"/>
      <c r="N12" s="103"/>
      <c r="O12" s="103"/>
      <c r="P12" s="103"/>
      <c r="Q12" s="103"/>
      <c r="R12" s="103"/>
      <c r="S12" s="103"/>
      <c r="T12" s="103"/>
      <c r="U12" s="104"/>
      <c r="V12" s="54"/>
      <c r="W12" s="54"/>
      <c r="X12" s="105"/>
      <c r="Y12" s="106">
        <f t="shared" si="15"/>
        <v>0</v>
      </c>
      <c r="Z12" s="66">
        <v>148</v>
      </c>
      <c r="AA12" s="66">
        <v>8.6666666666666661</v>
      </c>
      <c r="AB12" s="66">
        <v>0.33333333333333331</v>
      </c>
      <c r="AC12" s="66">
        <v>0</v>
      </c>
      <c r="AD12" s="107">
        <v>0</v>
      </c>
      <c r="AE12" s="108">
        <f t="shared" si="0"/>
        <v>157</v>
      </c>
      <c r="AF12" s="107">
        <v>5</v>
      </c>
      <c r="AG12" s="107">
        <v>1.3333333333333333</v>
      </c>
      <c r="AH12" s="107">
        <v>3.3333333333333335</v>
      </c>
      <c r="AI12" s="109">
        <f t="shared" si="1"/>
        <v>9.6666666666666661</v>
      </c>
      <c r="AJ12" s="110">
        <f t="shared" si="2"/>
        <v>166.66666666666666</v>
      </c>
      <c r="AK12" s="111"/>
      <c r="AL12" s="111"/>
      <c r="AM12" s="134"/>
      <c r="AN12" s="113">
        <f t="shared" si="3"/>
        <v>0</v>
      </c>
      <c r="AO12" s="134"/>
      <c r="AP12" s="134"/>
      <c r="AQ12" s="109">
        <f t="shared" si="4"/>
        <v>0</v>
      </c>
      <c r="AR12" s="199">
        <f t="shared" si="5"/>
        <v>0</v>
      </c>
      <c r="AS12" s="135">
        <v>77</v>
      </c>
      <c r="AT12" s="135"/>
      <c r="AU12" s="135"/>
      <c r="AV12" s="135"/>
      <c r="AW12" s="116">
        <f t="shared" si="6"/>
        <v>77</v>
      </c>
      <c r="AX12" s="150">
        <v>70</v>
      </c>
      <c r="AY12" s="150">
        <v>25</v>
      </c>
      <c r="AZ12" s="150">
        <v>43</v>
      </c>
      <c r="BA12" s="119">
        <f t="shared" si="7"/>
        <v>25</v>
      </c>
      <c r="BB12" s="138"/>
      <c r="BC12" s="136">
        <v>8</v>
      </c>
      <c r="BD12" s="136">
        <v>4</v>
      </c>
      <c r="BE12" s="120">
        <f t="shared" si="8"/>
        <v>8</v>
      </c>
      <c r="BF12" s="121">
        <f t="shared" si="9"/>
        <v>25</v>
      </c>
      <c r="BG12" s="137">
        <v>49</v>
      </c>
      <c r="BH12" s="137">
        <v>58</v>
      </c>
      <c r="BI12" s="137">
        <v>60</v>
      </c>
      <c r="BJ12" s="125">
        <v>49</v>
      </c>
      <c r="BK12" s="137">
        <v>55</v>
      </c>
      <c r="BL12" s="137">
        <v>7</v>
      </c>
      <c r="BM12" s="105"/>
      <c r="BN12" s="105"/>
      <c r="BO12" s="123">
        <f t="shared" si="10"/>
        <v>278</v>
      </c>
      <c r="BP12" s="124">
        <v>47</v>
      </c>
      <c r="BQ12" s="124"/>
      <c r="BR12" s="22">
        <v>149</v>
      </c>
      <c r="BS12" s="22">
        <v>101</v>
      </c>
      <c r="BT12" s="125">
        <v>0</v>
      </c>
      <c r="BU12" s="126">
        <f t="shared" si="11"/>
        <v>149</v>
      </c>
      <c r="BV12" s="151">
        <v>85</v>
      </c>
      <c r="BW12" s="152">
        <v>324</v>
      </c>
      <c r="BX12" s="152">
        <v>141</v>
      </c>
      <c r="BY12" s="152">
        <v>26</v>
      </c>
      <c r="BZ12" s="152"/>
      <c r="CA12" s="129"/>
      <c r="CB12" s="152"/>
      <c r="CC12" s="153">
        <f t="shared" si="16"/>
        <v>85</v>
      </c>
      <c r="CD12" s="131">
        <f t="shared" si="12"/>
        <v>234</v>
      </c>
      <c r="CE12" s="139"/>
      <c r="CF12" s="123">
        <f t="shared" si="13"/>
        <v>0</v>
      </c>
      <c r="CG12" s="139"/>
      <c r="CH12" s="133">
        <f t="shared" si="14"/>
        <v>0</v>
      </c>
    </row>
    <row r="13" spans="1:216" ht="18" customHeight="1">
      <c r="A13" s="22">
        <v>8</v>
      </c>
      <c r="B13" s="22" t="s">
        <v>104</v>
      </c>
      <c r="C13" s="102" t="s">
        <v>112</v>
      </c>
      <c r="D13" s="54"/>
      <c r="E13" s="54"/>
      <c r="F13" s="54"/>
      <c r="G13" s="54"/>
      <c r="H13" s="55"/>
      <c r="I13" s="54"/>
      <c r="J13" s="55"/>
      <c r="K13" s="56"/>
      <c r="L13" s="55"/>
      <c r="M13" s="103"/>
      <c r="N13" s="103"/>
      <c r="O13" s="103"/>
      <c r="P13" s="103"/>
      <c r="Q13" s="103"/>
      <c r="R13" s="103"/>
      <c r="S13" s="103"/>
      <c r="T13" s="103"/>
      <c r="U13" s="104"/>
      <c r="V13" s="54"/>
      <c r="W13" s="54"/>
      <c r="X13" s="105"/>
      <c r="Y13" s="106">
        <f t="shared" si="15"/>
        <v>0</v>
      </c>
      <c r="Z13" s="66">
        <v>52.666666666666664</v>
      </c>
      <c r="AA13" s="66">
        <v>2</v>
      </c>
      <c r="AB13" s="66">
        <v>0</v>
      </c>
      <c r="AC13" s="66">
        <v>0</v>
      </c>
      <c r="AD13" s="107">
        <v>0</v>
      </c>
      <c r="AE13" s="108">
        <f t="shared" si="0"/>
        <v>54.666666666666664</v>
      </c>
      <c r="AF13" s="107">
        <v>1</v>
      </c>
      <c r="AG13" s="107">
        <v>0</v>
      </c>
      <c r="AH13" s="107">
        <v>0</v>
      </c>
      <c r="AI13" s="109">
        <f t="shared" si="1"/>
        <v>1</v>
      </c>
      <c r="AJ13" s="110">
        <f t="shared" si="2"/>
        <v>55.666666666666664</v>
      </c>
      <c r="AK13" s="111"/>
      <c r="AL13" s="111"/>
      <c r="AM13" s="134"/>
      <c r="AN13" s="113">
        <f t="shared" si="3"/>
        <v>0</v>
      </c>
      <c r="AO13" s="134"/>
      <c r="AP13" s="134"/>
      <c r="AQ13" s="109">
        <f t="shared" si="4"/>
        <v>0</v>
      </c>
      <c r="AR13" s="199">
        <f t="shared" si="5"/>
        <v>0</v>
      </c>
      <c r="AS13" s="135">
        <v>10</v>
      </c>
      <c r="AT13" s="135"/>
      <c r="AU13" s="135"/>
      <c r="AV13" s="135"/>
      <c r="AW13" s="116">
        <f t="shared" si="6"/>
        <v>10</v>
      </c>
      <c r="AX13" s="150">
        <v>11</v>
      </c>
      <c r="AY13" s="150">
        <v>4</v>
      </c>
      <c r="AZ13" s="150">
        <v>6</v>
      </c>
      <c r="BA13" s="119">
        <f t="shared" si="7"/>
        <v>4</v>
      </c>
      <c r="BB13" s="138"/>
      <c r="BC13" s="136">
        <v>8</v>
      </c>
      <c r="BD13" s="136">
        <v>4</v>
      </c>
      <c r="BE13" s="120">
        <f t="shared" si="8"/>
        <v>8</v>
      </c>
      <c r="BF13" s="121">
        <f t="shared" si="9"/>
        <v>4</v>
      </c>
      <c r="BG13" s="137">
        <v>8</v>
      </c>
      <c r="BH13" s="137">
        <v>7</v>
      </c>
      <c r="BI13" s="137">
        <v>9</v>
      </c>
      <c r="BJ13" s="125">
        <v>8</v>
      </c>
      <c r="BK13" s="137">
        <v>7</v>
      </c>
      <c r="BL13" s="137">
        <v>1</v>
      </c>
      <c r="BM13" s="105"/>
      <c r="BN13" s="105"/>
      <c r="BO13" s="123">
        <f t="shared" si="10"/>
        <v>40</v>
      </c>
      <c r="BP13" s="124">
        <v>8</v>
      </c>
      <c r="BQ13" s="124"/>
      <c r="BR13" s="22">
        <v>20</v>
      </c>
      <c r="BS13" s="22">
        <v>14</v>
      </c>
      <c r="BT13" s="125">
        <v>0</v>
      </c>
      <c r="BU13" s="126">
        <f t="shared" si="11"/>
        <v>20</v>
      </c>
      <c r="BV13" s="151">
        <v>12</v>
      </c>
      <c r="BW13" s="152">
        <v>34</v>
      </c>
      <c r="BX13" s="152">
        <v>18</v>
      </c>
      <c r="BY13" s="152">
        <v>4</v>
      </c>
      <c r="BZ13" s="152"/>
      <c r="CA13" s="129"/>
      <c r="CB13" s="152"/>
      <c r="CC13" s="153">
        <f t="shared" si="16"/>
        <v>12</v>
      </c>
      <c r="CD13" s="131">
        <f t="shared" si="12"/>
        <v>32</v>
      </c>
      <c r="CE13" s="139"/>
      <c r="CF13" s="123">
        <f t="shared" si="13"/>
        <v>0</v>
      </c>
      <c r="CG13" s="139"/>
      <c r="CH13" s="133">
        <f t="shared" si="14"/>
        <v>0</v>
      </c>
    </row>
    <row r="14" spans="1:216" ht="18" customHeight="1">
      <c r="A14" s="22">
        <v>9</v>
      </c>
      <c r="B14" s="22" t="s">
        <v>104</v>
      </c>
      <c r="C14" s="102" t="s">
        <v>113</v>
      </c>
      <c r="D14" s="54"/>
      <c r="E14" s="54"/>
      <c r="F14" s="54"/>
      <c r="G14" s="54"/>
      <c r="H14" s="55"/>
      <c r="I14" s="54"/>
      <c r="J14" s="55"/>
      <c r="K14" s="56"/>
      <c r="L14" s="55"/>
      <c r="M14" s="103"/>
      <c r="N14" s="103"/>
      <c r="O14" s="103"/>
      <c r="P14" s="103"/>
      <c r="Q14" s="103"/>
      <c r="R14" s="103"/>
      <c r="S14" s="103"/>
      <c r="T14" s="103"/>
      <c r="U14" s="104"/>
      <c r="V14" s="54"/>
      <c r="W14" s="54"/>
      <c r="X14" s="105"/>
      <c r="Y14" s="106">
        <f t="shared" si="15"/>
        <v>0</v>
      </c>
      <c r="Z14" s="66">
        <v>206.66666666666666</v>
      </c>
      <c r="AA14" s="66">
        <v>2.6666666666666665</v>
      </c>
      <c r="AB14" s="66">
        <v>0.33333333333333331</v>
      </c>
      <c r="AC14" s="66">
        <v>0</v>
      </c>
      <c r="AD14" s="107">
        <v>0</v>
      </c>
      <c r="AE14" s="108">
        <f t="shared" si="0"/>
        <v>209.66666666666666</v>
      </c>
      <c r="AF14" s="107">
        <v>4.666666666666667</v>
      </c>
      <c r="AG14" s="107">
        <v>3.6666666666666665</v>
      </c>
      <c r="AH14" s="107">
        <v>1.3333333333333333</v>
      </c>
      <c r="AI14" s="109">
        <f t="shared" si="1"/>
        <v>9.6666666666666679</v>
      </c>
      <c r="AJ14" s="110">
        <f t="shared" si="2"/>
        <v>219.33333333333331</v>
      </c>
      <c r="AK14" s="111"/>
      <c r="AL14" s="111"/>
      <c r="AM14" s="134"/>
      <c r="AN14" s="113">
        <f t="shared" si="3"/>
        <v>0</v>
      </c>
      <c r="AO14" s="134"/>
      <c r="AP14" s="134"/>
      <c r="AQ14" s="109">
        <f t="shared" si="4"/>
        <v>0</v>
      </c>
      <c r="AR14" s="199">
        <f t="shared" si="5"/>
        <v>0</v>
      </c>
      <c r="AS14" s="135">
        <v>38</v>
      </c>
      <c r="AT14" s="135"/>
      <c r="AU14" s="135"/>
      <c r="AV14" s="135"/>
      <c r="AW14" s="116">
        <f t="shared" si="6"/>
        <v>38</v>
      </c>
      <c r="AX14" s="150">
        <v>34</v>
      </c>
      <c r="AY14" s="150">
        <v>12</v>
      </c>
      <c r="AZ14" s="150">
        <v>21</v>
      </c>
      <c r="BA14" s="119">
        <f t="shared" si="7"/>
        <v>12</v>
      </c>
      <c r="BB14" s="138"/>
      <c r="BC14" s="136">
        <v>8</v>
      </c>
      <c r="BD14" s="136">
        <v>4</v>
      </c>
      <c r="BE14" s="120">
        <f t="shared" si="8"/>
        <v>8</v>
      </c>
      <c r="BF14" s="121">
        <f t="shared" si="9"/>
        <v>12</v>
      </c>
      <c r="BG14" s="137">
        <v>24</v>
      </c>
      <c r="BH14" s="137">
        <v>28</v>
      </c>
      <c r="BI14" s="137">
        <v>29</v>
      </c>
      <c r="BJ14" s="125">
        <v>24</v>
      </c>
      <c r="BK14" s="137">
        <v>27</v>
      </c>
      <c r="BL14" s="137">
        <v>4</v>
      </c>
      <c r="BM14" s="105"/>
      <c r="BN14" s="105"/>
      <c r="BO14" s="123">
        <f t="shared" si="10"/>
        <v>136</v>
      </c>
      <c r="BP14" s="124">
        <v>23</v>
      </c>
      <c r="BQ14" s="124"/>
      <c r="BR14" s="22">
        <v>73</v>
      </c>
      <c r="BS14" s="22">
        <v>49</v>
      </c>
      <c r="BT14" s="125">
        <v>0</v>
      </c>
      <c r="BU14" s="126">
        <f t="shared" si="11"/>
        <v>73</v>
      </c>
      <c r="BV14" s="151">
        <v>41</v>
      </c>
      <c r="BW14" s="152">
        <v>158</v>
      </c>
      <c r="BX14" s="152">
        <v>68</v>
      </c>
      <c r="BY14" s="152">
        <v>13</v>
      </c>
      <c r="BZ14" s="152"/>
      <c r="CA14" s="129"/>
      <c r="CB14" s="152"/>
      <c r="CC14" s="153">
        <f t="shared" si="16"/>
        <v>41</v>
      </c>
      <c r="CD14" s="131">
        <f t="shared" si="12"/>
        <v>114</v>
      </c>
      <c r="CE14" s="139"/>
      <c r="CF14" s="123">
        <f t="shared" si="13"/>
        <v>0</v>
      </c>
      <c r="CG14" s="139"/>
      <c r="CH14" s="133">
        <f t="shared" si="14"/>
        <v>0</v>
      </c>
    </row>
    <row r="15" spans="1:216" ht="18" customHeight="1">
      <c r="A15" s="22">
        <v>10</v>
      </c>
      <c r="B15" s="22" t="s">
        <v>104</v>
      </c>
      <c r="C15" s="102" t="s">
        <v>114</v>
      </c>
      <c r="D15" s="54"/>
      <c r="E15" s="54"/>
      <c r="F15" s="54"/>
      <c r="G15" s="54"/>
      <c r="H15" s="55"/>
      <c r="I15" s="54"/>
      <c r="J15" s="55"/>
      <c r="K15" s="56"/>
      <c r="L15" s="55"/>
      <c r="M15" s="103"/>
      <c r="N15" s="103"/>
      <c r="O15" s="103"/>
      <c r="P15" s="103"/>
      <c r="Q15" s="103"/>
      <c r="R15" s="103"/>
      <c r="S15" s="103"/>
      <c r="T15" s="103"/>
      <c r="U15" s="104"/>
      <c r="V15" s="54"/>
      <c r="W15" s="54"/>
      <c r="X15" s="105"/>
      <c r="Y15" s="106">
        <f t="shared" si="15"/>
        <v>0</v>
      </c>
      <c r="Z15" s="66">
        <v>87</v>
      </c>
      <c r="AA15" s="66">
        <v>4.666666666666667</v>
      </c>
      <c r="AB15" s="66">
        <v>0.66666666666666663</v>
      </c>
      <c r="AC15" s="66">
        <v>0</v>
      </c>
      <c r="AD15" s="107">
        <v>0</v>
      </c>
      <c r="AE15" s="108">
        <f t="shared" si="0"/>
        <v>92.333333333333343</v>
      </c>
      <c r="AF15" s="107">
        <v>7</v>
      </c>
      <c r="AG15" s="107">
        <v>0.66666666666666663</v>
      </c>
      <c r="AH15" s="107">
        <v>4</v>
      </c>
      <c r="AI15" s="109">
        <f t="shared" si="1"/>
        <v>11.666666666666668</v>
      </c>
      <c r="AJ15" s="110">
        <f t="shared" si="2"/>
        <v>104.00000000000001</v>
      </c>
      <c r="AK15" s="111"/>
      <c r="AL15" s="111"/>
      <c r="AM15" s="134"/>
      <c r="AN15" s="113">
        <f t="shared" si="3"/>
        <v>0</v>
      </c>
      <c r="AO15" s="134"/>
      <c r="AP15" s="134"/>
      <c r="AQ15" s="109">
        <f t="shared" si="4"/>
        <v>0</v>
      </c>
      <c r="AR15" s="199">
        <f t="shared" si="5"/>
        <v>0</v>
      </c>
      <c r="AS15" s="135">
        <v>25</v>
      </c>
      <c r="AT15" s="135"/>
      <c r="AU15" s="135"/>
      <c r="AV15" s="135"/>
      <c r="AW15" s="116">
        <f t="shared" si="6"/>
        <v>25</v>
      </c>
      <c r="AX15" s="150">
        <v>22</v>
      </c>
      <c r="AY15" s="150">
        <v>8</v>
      </c>
      <c r="AZ15" s="150">
        <v>14</v>
      </c>
      <c r="BA15" s="119">
        <f t="shared" si="7"/>
        <v>8</v>
      </c>
      <c r="BB15" s="138"/>
      <c r="BC15" s="136">
        <v>8</v>
      </c>
      <c r="BD15" s="136">
        <v>4</v>
      </c>
      <c r="BE15" s="120">
        <f t="shared" si="8"/>
        <v>8</v>
      </c>
      <c r="BF15" s="121">
        <f t="shared" si="9"/>
        <v>8</v>
      </c>
      <c r="BG15" s="137">
        <v>16</v>
      </c>
      <c r="BH15" s="137">
        <v>19</v>
      </c>
      <c r="BI15" s="137">
        <v>19</v>
      </c>
      <c r="BJ15" s="125">
        <v>16</v>
      </c>
      <c r="BK15" s="137">
        <v>18</v>
      </c>
      <c r="BL15" s="137">
        <v>2</v>
      </c>
      <c r="BM15" s="105"/>
      <c r="BN15" s="105"/>
      <c r="BO15" s="123">
        <f t="shared" si="10"/>
        <v>90</v>
      </c>
      <c r="BP15" s="124">
        <v>15</v>
      </c>
      <c r="BQ15" s="124"/>
      <c r="BR15" s="22">
        <v>49</v>
      </c>
      <c r="BS15" s="22">
        <v>33</v>
      </c>
      <c r="BT15" s="125">
        <v>0</v>
      </c>
      <c r="BU15" s="126">
        <f t="shared" si="11"/>
        <v>49</v>
      </c>
      <c r="BV15" s="151">
        <v>28</v>
      </c>
      <c r="BW15" s="152">
        <v>105</v>
      </c>
      <c r="BX15" s="152">
        <v>46</v>
      </c>
      <c r="BY15" s="152">
        <v>8</v>
      </c>
      <c r="BZ15" s="152"/>
      <c r="CA15" s="129"/>
      <c r="CB15" s="152"/>
      <c r="CC15" s="153">
        <f t="shared" si="16"/>
        <v>28</v>
      </c>
      <c r="CD15" s="131">
        <f t="shared" si="12"/>
        <v>77</v>
      </c>
      <c r="CE15" s="139"/>
      <c r="CF15" s="123">
        <f t="shared" si="13"/>
        <v>0</v>
      </c>
      <c r="CG15" s="139"/>
      <c r="CH15" s="133">
        <f t="shared" si="14"/>
        <v>0</v>
      </c>
    </row>
    <row r="16" spans="1:216" ht="18" customHeight="1">
      <c r="A16" s="22">
        <v>11</v>
      </c>
      <c r="B16" s="22" t="s">
        <v>104</v>
      </c>
      <c r="C16" s="102" t="s">
        <v>115</v>
      </c>
      <c r="D16" s="54"/>
      <c r="E16" s="54"/>
      <c r="F16" s="54"/>
      <c r="G16" s="54"/>
      <c r="H16" s="55"/>
      <c r="I16" s="54"/>
      <c r="J16" s="55"/>
      <c r="K16" s="56"/>
      <c r="L16" s="55"/>
      <c r="M16" s="103"/>
      <c r="N16" s="103"/>
      <c r="O16" s="103"/>
      <c r="P16" s="103"/>
      <c r="Q16" s="103"/>
      <c r="R16" s="103"/>
      <c r="S16" s="103"/>
      <c r="T16" s="103"/>
      <c r="U16" s="104"/>
      <c r="V16" s="54"/>
      <c r="W16" s="54"/>
      <c r="X16" s="105"/>
      <c r="Y16" s="106">
        <f t="shared" si="15"/>
        <v>0</v>
      </c>
      <c r="Z16" s="66">
        <v>42</v>
      </c>
      <c r="AA16" s="66">
        <v>27</v>
      </c>
      <c r="AB16" s="66">
        <v>0</v>
      </c>
      <c r="AC16" s="66">
        <v>0</v>
      </c>
      <c r="AD16" s="107">
        <v>0</v>
      </c>
      <c r="AE16" s="108">
        <f t="shared" si="0"/>
        <v>69</v>
      </c>
      <c r="AF16" s="107">
        <v>12.666666666666666</v>
      </c>
      <c r="AG16" s="107">
        <v>0</v>
      </c>
      <c r="AH16" s="107">
        <v>9</v>
      </c>
      <c r="AI16" s="109">
        <f t="shared" si="1"/>
        <v>21.666666666666664</v>
      </c>
      <c r="AJ16" s="110">
        <f t="shared" si="2"/>
        <v>90.666666666666657</v>
      </c>
      <c r="AK16" s="111"/>
      <c r="AL16" s="111"/>
      <c r="AM16" s="134"/>
      <c r="AN16" s="113">
        <f t="shared" si="3"/>
        <v>0</v>
      </c>
      <c r="AO16" s="134"/>
      <c r="AP16" s="134"/>
      <c r="AQ16" s="109">
        <f t="shared" si="4"/>
        <v>0</v>
      </c>
      <c r="AR16" s="199">
        <f t="shared" si="5"/>
        <v>0</v>
      </c>
      <c r="AS16" s="135">
        <v>36</v>
      </c>
      <c r="AT16" s="135"/>
      <c r="AU16" s="135"/>
      <c r="AV16" s="135"/>
      <c r="AW16" s="116">
        <f t="shared" si="6"/>
        <v>36</v>
      </c>
      <c r="AX16" s="150">
        <v>32</v>
      </c>
      <c r="AY16" s="150">
        <v>12</v>
      </c>
      <c r="AZ16" s="150">
        <v>20</v>
      </c>
      <c r="BA16" s="119">
        <f t="shared" si="7"/>
        <v>12</v>
      </c>
      <c r="BB16" s="140"/>
      <c r="BC16" s="136">
        <v>8</v>
      </c>
      <c r="BD16" s="136">
        <v>4</v>
      </c>
      <c r="BE16" s="120">
        <f t="shared" si="8"/>
        <v>8</v>
      </c>
      <c r="BF16" s="121">
        <f t="shared" si="9"/>
        <v>12</v>
      </c>
      <c r="BG16" s="137">
        <v>23</v>
      </c>
      <c r="BH16" s="137">
        <v>27</v>
      </c>
      <c r="BI16" s="137">
        <v>28</v>
      </c>
      <c r="BJ16" s="125">
        <v>23</v>
      </c>
      <c r="BK16" s="137">
        <v>26</v>
      </c>
      <c r="BL16" s="137">
        <v>3</v>
      </c>
      <c r="BM16" s="105"/>
      <c r="BN16" s="105"/>
      <c r="BO16" s="123">
        <f t="shared" si="10"/>
        <v>130</v>
      </c>
      <c r="BP16" s="124">
        <v>22</v>
      </c>
      <c r="BQ16" s="124"/>
      <c r="BR16" s="22">
        <v>70</v>
      </c>
      <c r="BS16" s="22">
        <v>47</v>
      </c>
      <c r="BT16" s="125">
        <v>0</v>
      </c>
      <c r="BU16" s="126">
        <f t="shared" si="11"/>
        <v>70</v>
      </c>
      <c r="BV16" s="151">
        <v>40</v>
      </c>
      <c r="BW16" s="152">
        <v>153</v>
      </c>
      <c r="BX16" s="152">
        <v>66</v>
      </c>
      <c r="BY16" s="152">
        <v>12</v>
      </c>
      <c r="BZ16" s="152"/>
      <c r="CA16" s="129"/>
      <c r="CB16" s="152"/>
      <c r="CC16" s="153">
        <f t="shared" si="16"/>
        <v>40</v>
      </c>
      <c r="CD16" s="131">
        <f t="shared" si="12"/>
        <v>110</v>
      </c>
      <c r="CE16" s="139"/>
      <c r="CF16" s="123">
        <f t="shared" si="13"/>
        <v>0</v>
      </c>
      <c r="CG16" s="139"/>
      <c r="CH16" s="133">
        <f t="shared" si="14"/>
        <v>0</v>
      </c>
    </row>
    <row r="17" spans="1:237" ht="18" customHeight="1">
      <c r="A17" s="22">
        <v>12</v>
      </c>
      <c r="B17" s="22" t="s">
        <v>102</v>
      </c>
      <c r="C17" s="102" t="s">
        <v>116</v>
      </c>
      <c r="D17" s="54"/>
      <c r="E17" s="54"/>
      <c r="F17" s="54"/>
      <c r="G17" s="54"/>
      <c r="H17" s="55"/>
      <c r="I17" s="54"/>
      <c r="J17" s="55"/>
      <c r="K17" s="56"/>
      <c r="L17" s="55"/>
      <c r="M17" s="103"/>
      <c r="N17" s="103"/>
      <c r="O17" s="103"/>
      <c r="P17" s="103"/>
      <c r="Q17" s="103"/>
      <c r="R17" s="103"/>
      <c r="S17" s="103"/>
      <c r="T17" s="103"/>
      <c r="U17" s="104"/>
      <c r="V17" s="54"/>
      <c r="W17" s="54"/>
      <c r="X17" s="105"/>
      <c r="Y17" s="106">
        <f t="shared" si="15"/>
        <v>0</v>
      </c>
      <c r="Z17" s="66">
        <v>141.33333333333334</v>
      </c>
      <c r="AA17" s="66">
        <v>47.666666666666664</v>
      </c>
      <c r="AB17" s="66">
        <v>1.3333333333333333</v>
      </c>
      <c r="AC17" s="66">
        <v>0</v>
      </c>
      <c r="AD17" s="107">
        <v>1.3333333333333333</v>
      </c>
      <c r="AE17" s="108">
        <f t="shared" si="0"/>
        <v>191.66666666666669</v>
      </c>
      <c r="AF17" s="107">
        <v>23.333333333333332</v>
      </c>
      <c r="AG17" s="107">
        <v>1.3333333333333333</v>
      </c>
      <c r="AH17" s="107">
        <v>1.3333333333333333</v>
      </c>
      <c r="AI17" s="109">
        <f t="shared" si="1"/>
        <v>25.999999999999996</v>
      </c>
      <c r="AJ17" s="110">
        <f t="shared" si="2"/>
        <v>217.66666666666669</v>
      </c>
      <c r="AK17" s="111"/>
      <c r="AL17" s="111"/>
      <c r="AM17" s="134"/>
      <c r="AN17" s="113">
        <f t="shared" si="3"/>
        <v>0</v>
      </c>
      <c r="AO17" s="134"/>
      <c r="AP17" s="134"/>
      <c r="AQ17" s="109">
        <f t="shared" si="4"/>
        <v>0</v>
      </c>
      <c r="AR17" s="199">
        <f t="shared" si="5"/>
        <v>0</v>
      </c>
      <c r="AS17" s="135">
        <v>57</v>
      </c>
      <c r="AT17" s="135"/>
      <c r="AU17" s="135"/>
      <c r="AV17" s="135"/>
      <c r="AW17" s="116">
        <f t="shared" si="6"/>
        <v>57</v>
      </c>
      <c r="AX17" s="150">
        <v>56</v>
      </c>
      <c r="AY17" s="150">
        <v>21</v>
      </c>
      <c r="AZ17" s="150">
        <v>34</v>
      </c>
      <c r="BA17" s="119">
        <f t="shared" si="7"/>
        <v>21</v>
      </c>
      <c r="BB17" s="138"/>
      <c r="BC17" s="136">
        <v>20</v>
      </c>
      <c r="BD17" s="136">
        <v>10</v>
      </c>
      <c r="BE17" s="120">
        <f t="shared" si="8"/>
        <v>20</v>
      </c>
      <c r="BF17" s="121">
        <f t="shared" si="9"/>
        <v>21</v>
      </c>
      <c r="BG17" s="137">
        <v>41</v>
      </c>
      <c r="BH17" s="137">
        <v>40</v>
      </c>
      <c r="BI17" s="137">
        <v>48</v>
      </c>
      <c r="BJ17" s="125">
        <v>41</v>
      </c>
      <c r="BK17" s="137">
        <v>38</v>
      </c>
      <c r="BL17" s="137">
        <v>6</v>
      </c>
      <c r="BM17" s="105"/>
      <c r="BN17" s="105"/>
      <c r="BO17" s="123">
        <f t="shared" si="10"/>
        <v>214</v>
      </c>
      <c r="BP17" s="124">
        <v>39</v>
      </c>
      <c r="BQ17" s="124"/>
      <c r="BR17" s="22">
        <v>110</v>
      </c>
      <c r="BS17" s="22">
        <v>76</v>
      </c>
      <c r="BT17" s="125">
        <v>0</v>
      </c>
      <c r="BU17" s="126">
        <f t="shared" si="11"/>
        <v>110</v>
      </c>
      <c r="BV17" s="151">
        <v>62</v>
      </c>
      <c r="BW17" s="152">
        <v>183</v>
      </c>
      <c r="BX17" s="152">
        <v>99</v>
      </c>
      <c r="BY17" s="152">
        <v>22</v>
      </c>
      <c r="BZ17" s="152"/>
      <c r="CA17" s="129"/>
      <c r="CB17" s="152"/>
      <c r="CC17" s="153">
        <f t="shared" si="16"/>
        <v>62</v>
      </c>
      <c r="CD17" s="131">
        <f t="shared" si="12"/>
        <v>172</v>
      </c>
      <c r="CE17" s="132">
        <v>1.5</v>
      </c>
      <c r="CF17" s="123">
        <f t="shared" si="13"/>
        <v>1.5</v>
      </c>
      <c r="CG17" s="132">
        <v>2.3333333333333335</v>
      </c>
      <c r="CH17" s="133">
        <f t="shared" si="14"/>
        <v>2.3333333333333335</v>
      </c>
    </row>
    <row r="18" spans="1:237" ht="18" customHeight="1">
      <c r="A18" s="22">
        <v>13</v>
      </c>
      <c r="B18" s="22" t="s">
        <v>104</v>
      </c>
      <c r="C18" s="102" t="s">
        <v>117</v>
      </c>
      <c r="D18" s="54"/>
      <c r="E18" s="54"/>
      <c r="F18" s="54"/>
      <c r="G18" s="54"/>
      <c r="H18" s="55"/>
      <c r="I18" s="54"/>
      <c r="J18" s="55"/>
      <c r="K18" s="56"/>
      <c r="L18" s="55"/>
      <c r="M18" s="103"/>
      <c r="N18" s="103"/>
      <c r="O18" s="103"/>
      <c r="P18" s="103"/>
      <c r="Q18" s="103"/>
      <c r="R18" s="103"/>
      <c r="S18" s="103"/>
      <c r="T18" s="103"/>
      <c r="U18" s="104"/>
      <c r="V18" s="54"/>
      <c r="W18" s="54"/>
      <c r="X18" s="105"/>
      <c r="Y18" s="106">
        <f t="shared" si="15"/>
        <v>0</v>
      </c>
      <c r="Z18" s="66">
        <v>21.333333333333332</v>
      </c>
      <c r="AA18" s="66">
        <v>17</v>
      </c>
      <c r="AB18" s="66">
        <v>0.33333333333333331</v>
      </c>
      <c r="AC18" s="66">
        <v>0</v>
      </c>
      <c r="AD18" s="107">
        <v>0</v>
      </c>
      <c r="AE18" s="108">
        <f t="shared" si="0"/>
        <v>38.666666666666664</v>
      </c>
      <c r="AF18" s="107">
        <v>14.333333333333334</v>
      </c>
      <c r="AG18" s="107">
        <v>4.333333333333333</v>
      </c>
      <c r="AH18" s="107">
        <v>0</v>
      </c>
      <c r="AI18" s="109">
        <f t="shared" si="1"/>
        <v>18.666666666666668</v>
      </c>
      <c r="AJ18" s="110">
        <f t="shared" si="2"/>
        <v>57.333333333333329</v>
      </c>
      <c r="AK18" s="111"/>
      <c r="AL18" s="111"/>
      <c r="AM18" s="134"/>
      <c r="AN18" s="113">
        <f t="shared" si="3"/>
        <v>0</v>
      </c>
      <c r="AO18" s="134"/>
      <c r="AP18" s="134"/>
      <c r="AQ18" s="109">
        <f t="shared" si="4"/>
        <v>0</v>
      </c>
      <c r="AR18" s="199">
        <f t="shared" si="5"/>
        <v>0</v>
      </c>
      <c r="AS18" s="135">
        <v>31</v>
      </c>
      <c r="AT18" s="135"/>
      <c r="AU18" s="135"/>
      <c r="AV18" s="135"/>
      <c r="AW18" s="116">
        <f t="shared" si="6"/>
        <v>31</v>
      </c>
      <c r="AX18" s="150">
        <v>31</v>
      </c>
      <c r="AY18" s="150">
        <v>11</v>
      </c>
      <c r="AZ18" s="150">
        <v>18</v>
      </c>
      <c r="BA18" s="119">
        <f t="shared" si="7"/>
        <v>11</v>
      </c>
      <c r="BB18" s="140"/>
      <c r="BC18" s="136">
        <v>8</v>
      </c>
      <c r="BD18" s="136">
        <v>4</v>
      </c>
      <c r="BE18" s="120">
        <f t="shared" si="8"/>
        <v>8</v>
      </c>
      <c r="BF18" s="121">
        <f t="shared" si="9"/>
        <v>11</v>
      </c>
      <c r="BG18" s="137">
        <v>22</v>
      </c>
      <c r="BH18" s="137">
        <v>22</v>
      </c>
      <c r="BI18" s="137">
        <v>26</v>
      </c>
      <c r="BJ18" s="125">
        <v>22</v>
      </c>
      <c r="BK18" s="137">
        <v>21</v>
      </c>
      <c r="BL18" s="137">
        <v>3</v>
      </c>
      <c r="BM18" s="105"/>
      <c r="BN18" s="105"/>
      <c r="BO18" s="123">
        <f t="shared" si="10"/>
        <v>116</v>
      </c>
      <c r="BP18" s="124">
        <v>21</v>
      </c>
      <c r="BQ18" s="124"/>
      <c r="BR18" s="22">
        <v>60</v>
      </c>
      <c r="BS18" s="22">
        <v>41</v>
      </c>
      <c r="BT18" s="125">
        <v>0</v>
      </c>
      <c r="BU18" s="126">
        <f t="shared" si="11"/>
        <v>60</v>
      </c>
      <c r="BV18" s="151">
        <v>34</v>
      </c>
      <c r="BW18" s="152">
        <v>101</v>
      </c>
      <c r="BX18" s="152">
        <v>55</v>
      </c>
      <c r="BY18" s="152">
        <v>12</v>
      </c>
      <c r="BZ18" s="152"/>
      <c r="CA18" s="129"/>
      <c r="CB18" s="152"/>
      <c r="CC18" s="153">
        <f t="shared" si="16"/>
        <v>34</v>
      </c>
      <c r="CD18" s="131">
        <f t="shared" si="12"/>
        <v>94</v>
      </c>
      <c r="CE18" s="139"/>
      <c r="CF18" s="123">
        <f t="shared" si="13"/>
        <v>0</v>
      </c>
      <c r="CG18" s="139"/>
      <c r="CH18" s="133">
        <f t="shared" si="14"/>
        <v>0</v>
      </c>
    </row>
    <row r="19" spans="1:237" ht="18" customHeight="1">
      <c r="A19" s="22">
        <v>14</v>
      </c>
      <c r="B19" s="22" t="s">
        <v>102</v>
      </c>
      <c r="C19" s="102" t="s">
        <v>118</v>
      </c>
      <c r="D19" s="54"/>
      <c r="E19" s="54"/>
      <c r="F19" s="54"/>
      <c r="G19" s="54"/>
      <c r="H19" s="55"/>
      <c r="I19" s="54"/>
      <c r="J19" s="55"/>
      <c r="K19" s="56"/>
      <c r="L19" s="55"/>
      <c r="M19" s="103"/>
      <c r="N19" s="103"/>
      <c r="O19" s="103"/>
      <c r="P19" s="103"/>
      <c r="Q19" s="103"/>
      <c r="R19" s="103"/>
      <c r="S19" s="103"/>
      <c r="T19" s="103"/>
      <c r="U19" s="104"/>
      <c r="V19" s="54"/>
      <c r="W19" s="54"/>
      <c r="X19" s="105"/>
      <c r="Y19" s="106">
        <f t="shared" si="15"/>
        <v>0</v>
      </c>
      <c r="Z19" s="66">
        <v>88</v>
      </c>
      <c r="AA19" s="66">
        <v>29.666666666666668</v>
      </c>
      <c r="AB19" s="66">
        <v>1.3333333333333333</v>
      </c>
      <c r="AC19" s="66">
        <v>0</v>
      </c>
      <c r="AD19" s="107">
        <v>0</v>
      </c>
      <c r="AE19" s="108">
        <f t="shared" si="0"/>
        <v>119</v>
      </c>
      <c r="AF19" s="107">
        <v>17</v>
      </c>
      <c r="AG19" s="107">
        <v>0.66666666666666663</v>
      </c>
      <c r="AH19" s="107">
        <v>0</v>
      </c>
      <c r="AI19" s="109">
        <f t="shared" si="1"/>
        <v>17.666666666666668</v>
      </c>
      <c r="AJ19" s="110">
        <f t="shared" si="2"/>
        <v>136.66666666666666</v>
      </c>
      <c r="AK19" s="111"/>
      <c r="AL19" s="111"/>
      <c r="AM19" s="134"/>
      <c r="AN19" s="113">
        <f t="shared" si="3"/>
        <v>0</v>
      </c>
      <c r="AO19" s="134"/>
      <c r="AP19" s="134"/>
      <c r="AQ19" s="109">
        <f t="shared" si="4"/>
        <v>0</v>
      </c>
      <c r="AR19" s="199">
        <f t="shared" si="5"/>
        <v>0</v>
      </c>
      <c r="AS19" s="135">
        <v>50</v>
      </c>
      <c r="AT19" s="135"/>
      <c r="AU19" s="135"/>
      <c r="AV19" s="135"/>
      <c r="AW19" s="116">
        <f t="shared" si="6"/>
        <v>50</v>
      </c>
      <c r="AX19" s="150">
        <v>49</v>
      </c>
      <c r="AY19" s="150">
        <v>18</v>
      </c>
      <c r="AZ19" s="150">
        <v>30</v>
      </c>
      <c r="BA19" s="119">
        <f t="shared" si="7"/>
        <v>18</v>
      </c>
      <c r="BB19" s="140"/>
      <c r="BC19" s="136">
        <v>20</v>
      </c>
      <c r="BD19" s="136">
        <v>10</v>
      </c>
      <c r="BE19" s="120">
        <f t="shared" si="8"/>
        <v>20</v>
      </c>
      <c r="BF19" s="121">
        <f t="shared" si="9"/>
        <v>18</v>
      </c>
      <c r="BG19" s="137">
        <v>36</v>
      </c>
      <c r="BH19" s="137">
        <v>35</v>
      </c>
      <c r="BI19" s="137">
        <v>43</v>
      </c>
      <c r="BJ19" s="125">
        <v>36</v>
      </c>
      <c r="BK19" s="137">
        <v>34</v>
      </c>
      <c r="BL19" s="137">
        <v>5</v>
      </c>
      <c r="BM19" s="105"/>
      <c r="BN19" s="105"/>
      <c r="BO19" s="123">
        <f t="shared" si="10"/>
        <v>189</v>
      </c>
      <c r="BP19" s="124">
        <v>34</v>
      </c>
      <c r="BQ19" s="124"/>
      <c r="BR19" s="22">
        <v>97</v>
      </c>
      <c r="BS19" s="22">
        <v>67</v>
      </c>
      <c r="BT19" s="125">
        <v>0</v>
      </c>
      <c r="BU19" s="126">
        <f t="shared" si="11"/>
        <v>97</v>
      </c>
      <c r="BV19" s="151">
        <v>55</v>
      </c>
      <c r="BW19" s="152">
        <v>163</v>
      </c>
      <c r="BX19" s="152">
        <v>88</v>
      </c>
      <c r="BY19" s="152">
        <v>19</v>
      </c>
      <c r="BZ19" s="152"/>
      <c r="CA19" s="129"/>
      <c r="CB19" s="152"/>
      <c r="CC19" s="153">
        <f t="shared" si="16"/>
        <v>55</v>
      </c>
      <c r="CD19" s="131">
        <f t="shared" si="12"/>
        <v>152</v>
      </c>
      <c r="CE19" s="132">
        <v>1.5</v>
      </c>
      <c r="CF19" s="123">
        <f t="shared" si="13"/>
        <v>1.5</v>
      </c>
      <c r="CG19" s="132">
        <v>1.3333333333333333</v>
      </c>
      <c r="CH19" s="133">
        <f t="shared" si="14"/>
        <v>1.3333333333333333</v>
      </c>
    </row>
    <row r="20" spans="1:237" ht="18" customHeight="1">
      <c r="A20" s="22">
        <v>15</v>
      </c>
      <c r="B20" s="22" t="s">
        <v>102</v>
      </c>
      <c r="C20" s="102" t="s">
        <v>119</v>
      </c>
      <c r="D20" s="54"/>
      <c r="E20" s="54"/>
      <c r="F20" s="54"/>
      <c r="G20" s="54"/>
      <c r="H20" s="55"/>
      <c r="I20" s="54"/>
      <c r="J20" s="55"/>
      <c r="K20" s="56"/>
      <c r="L20" s="55"/>
      <c r="M20" s="103"/>
      <c r="N20" s="103"/>
      <c r="O20" s="103"/>
      <c r="P20" s="103"/>
      <c r="Q20" s="103"/>
      <c r="R20" s="103"/>
      <c r="S20" s="103"/>
      <c r="T20" s="103"/>
      <c r="U20" s="104"/>
      <c r="V20" s="22">
        <v>2</v>
      </c>
      <c r="W20" s="22">
        <v>2</v>
      </c>
      <c r="X20" s="105"/>
      <c r="Y20" s="106">
        <f t="shared" si="15"/>
        <v>2</v>
      </c>
      <c r="Z20" s="66">
        <v>208.66666666666666</v>
      </c>
      <c r="AA20" s="66">
        <v>29</v>
      </c>
      <c r="AB20" s="66">
        <v>3.6666666666666665</v>
      </c>
      <c r="AC20" s="66">
        <v>0</v>
      </c>
      <c r="AD20" s="107">
        <v>1.6666666666666667</v>
      </c>
      <c r="AE20" s="108">
        <f t="shared" si="0"/>
        <v>242.99999999999997</v>
      </c>
      <c r="AF20" s="107">
        <v>61</v>
      </c>
      <c r="AG20" s="107">
        <v>2.3333333333333335</v>
      </c>
      <c r="AH20" s="107">
        <v>5.666666666666667</v>
      </c>
      <c r="AI20" s="109">
        <f t="shared" si="1"/>
        <v>69</v>
      </c>
      <c r="AJ20" s="110">
        <f t="shared" si="2"/>
        <v>312</v>
      </c>
      <c r="AK20" s="111"/>
      <c r="AL20" s="111"/>
      <c r="AM20" s="134"/>
      <c r="AN20" s="113">
        <f t="shared" si="3"/>
        <v>0</v>
      </c>
      <c r="AO20" s="134"/>
      <c r="AP20" s="134"/>
      <c r="AQ20" s="109">
        <f t="shared" si="4"/>
        <v>0</v>
      </c>
      <c r="AR20" s="199">
        <f t="shared" si="5"/>
        <v>0</v>
      </c>
      <c r="AS20" s="135">
        <v>86</v>
      </c>
      <c r="AT20" s="135"/>
      <c r="AU20" s="135"/>
      <c r="AV20" s="135"/>
      <c r="AW20" s="116">
        <f t="shared" si="6"/>
        <v>86</v>
      </c>
      <c r="AX20" s="150">
        <v>81</v>
      </c>
      <c r="AY20" s="150">
        <v>29</v>
      </c>
      <c r="AZ20" s="150">
        <v>49</v>
      </c>
      <c r="BA20" s="119">
        <f t="shared" si="7"/>
        <v>29</v>
      </c>
      <c r="BB20" s="138"/>
      <c r="BC20" s="136">
        <v>20</v>
      </c>
      <c r="BD20" s="136">
        <v>10</v>
      </c>
      <c r="BE20" s="120">
        <f t="shared" si="8"/>
        <v>20</v>
      </c>
      <c r="BF20" s="121">
        <f t="shared" si="9"/>
        <v>29</v>
      </c>
      <c r="BG20" s="137">
        <v>58</v>
      </c>
      <c r="BH20" s="137">
        <v>65</v>
      </c>
      <c r="BI20" s="137">
        <v>55</v>
      </c>
      <c r="BJ20" s="125">
        <v>58</v>
      </c>
      <c r="BK20" s="137">
        <v>57</v>
      </c>
      <c r="BL20" s="137">
        <v>7</v>
      </c>
      <c r="BM20" s="105"/>
      <c r="BN20" s="105"/>
      <c r="BO20" s="123">
        <f t="shared" si="10"/>
        <v>300</v>
      </c>
      <c r="BP20" s="124">
        <v>55</v>
      </c>
      <c r="BQ20" s="124"/>
      <c r="BR20" s="22">
        <v>166</v>
      </c>
      <c r="BS20" s="22">
        <v>116</v>
      </c>
      <c r="BT20" s="125">
        <v>0</v>
      </c>
      <c r="BU20" s="126">
        <f t="shared" si="11"/>
        <v>166</v>
      </c>
      <c r="BV20" s="151">
        <v>94</v>
      </c>
      <c r="BW20" s="152">
        <v>272</v>
      </c>
      <c r="BX20" s="152">
        <v>152</v>
      </c>
      <c r="BY20" s="152">
        <v>30</v>
      </c>
      <c r="BZ20" s="152"/>
      <c r="CA20" s="129"/>
      <c r="CB20" s="152"/>
      <c r="CC20" s="153">
        <f t="shared" si="16"/>
        <v>94</v>
      </c>
      <c r="CD20" s="131">
        <f t="shared" si="12"/>
        <v>260</v>
      </c>
      <c r="CE20" s="132">
        <v>16.5</v>
      </c>
      <c r="CF20" s="123">
        <f t="shared" si="13"/>
        <v>16.5</v>
      </c>
      <c r="CG20" s="132">
        <v>12</v>
      </c>
      <c r="CH20" s="133">
        <f t="shared" si="14"/>
        <v>12</v>
      </c>
    </row>
    <row r="21" spans="1:237" ht="18" customHeight="1">
      <c r="A21" s="22">
        <v>16</v>
      </c>
      <c r="B21" s="22" t="s">
        <v>104</v>
      </c>
      <c r="C21" s="102" t="s">
        <v>120</v>
      </c>
      <c r="D21" s="54"/>
      <c r="E21" s="54"/>
      <c r="F21" s="54"/>
      <c r="G21" s="54"/>
      <c r="H21" s="55"/>
      <c r="I21" s="54"/>
      <c r="J21" s="55"/>
      <c r="K21" s="56"/>
      <c r="L21" s="55"/>
      <c r="M21" s="103"/>
      <c r="N21" s="103"/>
      <c r="O21" s="103"/>
      <c r="P21" s="103"/>
      <c r="Q21" s="103"/>
      <c r="R21" s="103"/>
      <c r="S21" s="103"/>
      <c r="T21" s="103"/>
      <c r="U21" s="104"/>
      <c r="V21" s="54"/>
      <c r="W21" s="54"/>
      <c r="X21" s="105"/>
      <c r="Y21" s="106">
        <f t="shared" si="15"/>
        <v>0</v>
      </c>
      <c r="Z21" s="66">
        <v>78.333333333333329</v>
      </c>
      <c r="AA21" s="66">
        <v>4.666666666666667</v>
      </c>
      <c r="AB21" s="66">
        <v>1</v>
      </c>
      <c r="AC21" s="66">
        <v>0</v>
      </c>
      <c r="AD21" s="107">
        <v>0.33333333333333331</v>
      </c>
      <c r="AE21" s="108">
        <f t="shared" si="0"/>
        <v>84.333333333333329</v>
      </c>
      <c r="AF21" s="107">
        <v>9.6666666666666661</v>
      </c>
      <c r="AG21" s="107">
        <v>0</v>
      </c>
      <c r="AH21" s="107">
        <v>1</v>
      </c>
      <c r="AI21" s="109">
        <f t="shared" si="1"/>
        <v>10.666666666666666</v>
      </c>
      <c r="AJ21" s="110">
        <f t="shared" si="2"/>
        <v>95</v>
      </c>
      <c r="AK21" s="111"/>
      <c r="AL21" s="111"/>
      <c r="AM21" s="134"/>
      <c r="AN21" s="113">
        <f t="shared" si="3"/>
        <v>0</v>
      </c>
      <c r="AO21" s="134"/>
      <c r="AP21" s="134"/>
      <c r="AQ21" s="109">
        <f t="shared" si="4"/>
        <v>0</v>
      </c>
      <c r="AR21" s="199">
        <f t="shared" si="5"/>
        <v>0</v>
      </c>
      <c r="AS21" s="135">
        <v>72</v>
      </c>
      <c r="AT21" s="135"/>
      <c r="AU21" s="135"/>
      <c r="AV21" s="135"/>
      <c r="AW21" s="116">
        <f t="shared" si="6"/>
        <v>72</v>
      </c>
      <c r="AX21" s="150">
        <v>65</v>
      </c>
      <c r="AY21" s="150">
        <v>23</v>
      </c>
      <c r="AZ21" s="150">
        <v>40</v>
      </c>
      <c r="BA21" s="119">
        <f t="shared" si="7"/>
        <v>23</v>
      </c>
      <c r="BB21" s="138"/>
      <c r="BC21" s="136">
        <v>8</v>
      </c>
      <c r="BD21" s="136">
        <v>4</v>
      </c>
      <c r="BE21" s="120">
        <f t="shared" si="8"/>
        <v>8</v>
      </c>
      <c r="BF21" s="121">
        <f t="shared" si="9"/>
        <v>23</v>
      </c>
      <c r="BG21" s="137">
        <v>46</v>
      </c>
      <c r="BH21" s="137">
        <v>54</v>
      </c>
      <c r="BI21" s="137">
        <v>56</v>
      </c>
      <c r="BJ21" s="125">
        <v>46</v>
      </c>
      <c r="BK21" s="137">
        <v>52</v>
      </c>
      <c r="BL21" s="137">
        <v>7</v>
      </c>
      <c r="BM21" s="105"/>
      <c r="BN21" s="105"/>
      <c r="BO21" s="123">
        <f t="shared" si="10"/>
        <v>261</v>
      </c>
      <c r="BP21" s="124">
        <v>44</v>
      </c>
      <c r="BQ21" s="124"/>
      <c r="BR21" s="22">
        <v>140</v>
      </c>
      <c r="BS21" s="22">
        <v>94</v>
      </c>
      <c r="BT21" s="125">
        <v>0</v>
      </c>
      <c r="BU21" s="126">
        <f t="shared" si="11"/>
        <v>140</v>
      </c>
      <c r="BV21" s="151">
        <v>80</v>
      </c>
      <c r="BW21" s="152">
        <v>266</v>
      </c>
      <c r="BX21" s="152">
        <v>132</v>
      </c>
      <c r="BY21" s="152">
        <v>24</v>
      </c>
      <c r="BZ21" s="152"/>
      <c r="CA21" s="129"/>
      <c r="CB21" s="152"/>
      <c r="CC21" s="153">
        <f t="shared" si="16"/>
        <v>80</v>
      </c>
      <c r="CD21" s="131">
        <f t="shared" si="12"/>
        <v>220</v>
      </c>
      <c r="CE21" s="139"/>
      <c r="CF21" s="123">
        <f t="shared" si="13"/>
        <v>0</v>
      </c>
      <c r="CG21" s="139"/>
      <c r="CH21" s="133">
        <f t="shared" si="14"/>
        <v>0</v>
      </c>
    </row>
    <row r="22" spans="1:237" ht="18" customHeight="1">
      <c r="A22" s="22">
        <v>17</v>
      </c>
      <c r="B22" s="22" t="s">
        <v>109</v>
      </c>
      <c r="C22" s="102" t="s">
        <v>121</v>
      </c>
      <c r="D22" s="54"/>
      <c r="E22" s="54"/>
      <c r="F22" s="54"/>
      <c r="G22" s="54"/>
      <c r="H22" s="55"/>
      <c r="I22" s="54"/>
      <c r="J22" s="55"/>
      <c r="K22" s="56"/>
      <c r="L22" s="55"/>
      <c r="M22" s="103"/>
      <c r="N22" s="103"/>
      <c r="O22" s="103"/>
      <c r="P22" s="103"/>
      <c r="Q22" s="103"/>
      <c r="R22" s="103"/>
      <c r="S22" s="103"/>
      <c r="T22" s="103"/>
      <c r="U22" s="104"/>
      <c r="V22" s="54"/>
      <c r="W22" s="54"/>
      <c r="X22" s="105"/>
      <c r="Y22" s="106">
        <f t="shared" si="15"/>
        <v>0</v>
      </c>
      <c r="Z22" s="66">
        <v>22.666666666666668</v>
      </c>
      <c r="AA22" s="66">
        <v>7.333333333333333</v>
      </c>
      <c r="AB22" s="66">
        <v>0.33333333333333331</v>
      </c>
      <c r="AC22" s="66">
        <v>0</v>
      </c>
      <c r="AD22" s="107">
        <v>0</v>
      </c>
      <c r="AE22" s="108">
        <f t="shared" si="0"/>
        <v>30.333333333333332</v>
      </c>
      <c r="AF22" s="107">
        <v>3.3333333333333335</v>
      </c>
      <c r="AG22" s="107">
        <v>0</v>
      </c>
      <c r="AH22" s="107">
        <v>0.66666666666666663</v>
      </c>
      <c r="AI22" s="109">
        <f t="shared" si="1"/>
        <v>4</v>
      </c>
      <c r="AJ22" s="110">
        <f t="shared" si="2"/>
        <v>34.333333333333329</v>
      </c>
      <c r="AK22" s="111"/>
      <c r="AL22" s="111"/>
      <c r="AM22" s="134"/>
      <c r="AN22" s="113">
        <f t="shared" si="3"/>
        <v>0</v>
      </c>
      <c r="AO22" s="134"/>
      <c r="AP22" s="134"/>
      <c r="AQ22" s="109">
        <f t="shared" si="4"/>
        <v>0</v>
      </c>
      <c r="AR22" s="199">
        <f t="shared" si="5"/>
        <v>0</v>
      </c>
      <c r="AS22" s="135">
        <v>25</v>
      </c>
      <c r="AT22" s="135"/>
      <c r="AU22" s="135"/>
      <c r="AV22" s="135"/>
      <c r="AW22" s="116">
        <f t="shared" si="6"/>
        <v>25</v>
      </c>
      <c r="AX22" s="150">
        <v>23</v>
      </c>
      <c r="AY22" s="150">
        <v>8</v>
      </c>
      <c r="AZ22" s="150">
        <v>14</v>
      </c>
      <c r="BA22" s="119">
        <f t="shared" si="7"/>
        <v>8</v>
      </c>
      <c r="BB22" s="138"/>
      <c r="BC22" s="136">
        <v>8</v>
      </c>
      <c r="BD22" s="136">
        <v>4</v>
      </c>
      <c r="BE22" s="120">
        <f t="shared" si="8"/>
        <v>8</v>
      </c>
      <c r="BF22" s="121">
        <f t="shared" si="9"/>
        <v>8</v>
      </c>
      <c r="BG22" s="137">
        <v>16</v>
      </c>
      <c r="BH22" s="137">
        <v>19</v>
      </c>
      <c r="BI22" s="137">
        <v>20</v>
      </c>
      <c r="BJ22" s="125">
        <v>16</v>
      </c>
      <c r="BK22" s="137">
        <v>18</v>
      </c>
      <c r="BL22" s="137">
        <v>2</v>
      </c>
      <c r="BM22" s="105"/>
      <c r="BN22" s="105"/>
      <c r="BO22" s="123">
        <f t="shared" si="10"/>
        <v>91</v>
      </c>
      <c r="BP22" s="124">
        <v>15</v>
      </c>
      <c r="BQ22" s="124"/>
      <c r="BR22" s="22">
        <v>49</v>
      </c>
      <c r="BS22" s="22">
        <v>33</v>
      </c>
      <c r="BT22" s="125">
        <v>0</v>
      </c>
      <c r="BU22" s="126">
        <f t="shared" si="11"/>
        <v>49</v>
      </c>
      <c r="BV22" s="151">
        <v>28</v>
      </c>
      <c r="BW22" s="152">
        <v>93</v>
      </c>
      <c r="BX22" s="152">
        <v>46</v>
      </c>
      <c r="BY22" s="152">
        <v>8</v>
      </c>
      <c r="BZ22" s="152"/>
      <c r="CA22" s="129"/>
      <c r="CB22" s="152"/>
      <c r="CC22" s="153">
        <f t="shared" si="16"/>
        <v>28</v>
      </c>
      <c r="CD22" s="131">
        <f t="shared" si="12"/>
        <v>77</v>
      </c>
      <c r="CE22" s="139"/>
      <c r="CF22" s="123">
        <f t="shared" si="13"/>
        <v>0</v>
      </c>
      <c r="CG22" s="139"/>
      <c r="CH22" s="133">
        <f t="shared" si="14"/>
        <v>0</v>
      </c>
    </row>
    <row r="23" spans="1:237" ht="18" customHeight="1">
      <c r="A23" s="22">
        <v>18</v>
      </c>
      <c r="B23" s="22" t="s">
        <v>102</v>
      </c>
      <c r="C23" s="102" t="s">
        <v>122</v>
      </c>
      <c r="D23" s="54"/>
      <c r="E23" s="54"/>
      <c r="F23" s="54"/>
      <c r="G23" s="54"/>
      <c r="H23" s="55"/>
      <c r="I23" s="54"/>
      <c r="J23" s="55"/>
      <c r="K23" s="56"/>
      <c r="L23" s="55"/>
      <c r="M23" s="103"/>
      <c r="N23" s="103"/>
      <c r="O23" s="103"/>
      <c r="P23" s="103"/>
      <c r="Q23" s="103"/>
      <c r="R23" s="103"/>
      <c r="S23" s="103"/>
      <c r="T23" s="103"/>
      <c r="U23" s="104"/>
      <c r="V23" s="54"/>
      <c r="W23" s="54"/>
      <c r="X23" s="105"/>
      <c r="Y23" s="106">
        <f t="shared" si="15"/>
        <v>0</v>
      </c>
      <c r="Z23" s="66">
        <v>169</v>
      </c>
      <c r="AA23" s="66">
        <v>8</v>
      </c>
      <c r="AB23" s="66">
        <v>1.6666666666666667</v>
      </c>
      <c r="AC23" s="66">
        <v>0</v>
      </c>
      <c r="AD23" s="107">
        <v>0</v>
      </c>
      <c r="AE23" s="108">
        <f t="shared" si="0"/>
        <v>178.66666666666666</v>
      </c>
      <c r="AF23" s="107">
        <v>20</v>
      </c>
      <c r="AG23" s="107">
        <v>14.666666666666666</v>
      </c>
      <c r="AH23" s="107">
        <v>1</v>
      </c>
      <c r="AI23" s="109">
        <f t="shared" si="1"/>
        <v>35.666666666666664</v>
      </c>
      <c r="AJ23" s="110">
        <f t="shared" si="2"/>
        <v>214.33333333333331</v>
      </c>
      <c r="AK23" s="111"/>
      <c r="AL23" s="111"/>
      <c r="AM23" s="134"/>
      <c r="AN23" s="113">
        <f t="shared" si="3"/>
        <v>0</v>
      </c>
      <c r="AO23" s="134"/>
      <c r="AP23" s="134"/>
      <c r="AQ23" s="109">
        <f t="shared" si="4"/>
        <v>0</v>
      </c>
      <c r="AR23" s="199">
        <f t="shared" si="5"/>
        <v>0</v>
      </c>
      <c r="AS23" s="135">
        <v>67</v>
      </c>
      <c r="AT23" s="135"/>
      <c r="AU23" s="135"/>
      <c r="AV23" s="135"/>
      <c r="AW23" s="116">
        <f t="shared" si="6"/>
        <v>67</v>
      </c>
      <c r="AX23" s="150">
        <v>60</v>
      </c>
      <c r="AY23" s="150">
        <v>22</v>
      </c>
      <c r="AZ23" s="150">
        <v>37</v>
      </c>
      <c r="BA23" s="119">
        <f t="shared" si="7"/>
        <v>22</v>
      </c>
      <c r="BB23" s="140"/>
      <c r="BC23" s="136">
        <v>8</v>
      </c>
      <c r="BD23" s="136">
        <v>4</v>
      </c>
      <c r="BE23" s="120">
        <f t="shared" si="8"/>
        <v>8</v>
      </c>
      <c r="BF23" s="121">
        <f t="shared" si="9"/>
        <v>22</v>
      </c>
      <c r="BG23" s="137">
        <v>43</v>
      </c>
      <c r="BH23" s="137">
        <v>50</v>
      </c>
      <c r="BI23" s="137">
        <v>51</v>
      </c>
      <c r="BJ23" s="125">
        <v>43</v>
      </c>
      <c r="BK23" s="137">
        <v>47</v>
      </c>
      <c r="BL23" s="137">
        <v>6</v>
      </c>
      <c r="BM23" s="105"/>
      <c r="BN23" s="105"/>
      <c r="BO23" s="123">
        <f t="shared" si="10"/>
        <v>240</v>
      </c>
      <c r="BP23" s="124">
        <v>41</v>
      </c>
      <c r="BQ23" s="124"/>
      <c r="BR23" s="22">
        <v>129</v>
      </c>
      <c r="BS23" s="22">
        <v>88</v>
      </c>
      <c r="BT23" s="125">
        <v>0</v>
      </c>
      <c r="BU23" s="126">
        <f t="shared" si="11"/>
        <v>129</v>
      </c>
      <c r="BV23" s="151">
        <v>73</v>
      </c>
      <c r="BW23" s="152">
        <v>244</v>
      </c>
      <c r="BX23" s="152">
        <v>121</v>
      </c>
      <c r="BY23" s="152">
        <v>23</v>
      </c>
      <c r="BZ23" s="152"/>
      <c r="CA23" s="129"/>
      <c r="CB23" s="152"/>
      <c r="CC23" s="153">
        <f t="shared" si="16"/>
        <v>73</v>
      </c>
      <c r="CD23" s="131">
        <f t="shared" si="12"/>
        <v>202</v>
      </c>
      <c r="CE23" s="132">
        <v>4.5</v>
      </c>
      <c r="CF23" s="123">
        <f t="shared" si="13"/>
        <v>4.5</v>
      </c>
      <c r="CG23" s="132">
        <v>3</v>
      </c>
      <c r="CH23" s="133">
        <f t="shared" si="14"/>
        <v>3</v>
      </c>
    </row>
    <row r="24" spans="1:237" ht="18" customHeight="1">
      <c r="A24" s="22">
        <v>19</v>
      </c>
      <c r="B24" s="22" t="s">
        <v>102</v>
      </c>
      <c r="C24" s="102" t="s">
        <v>123</v>
      </c>
      <c r="D24" s="54"/>
      <c r="E24" s="54"/>
      <c r="F24" s="54"/>
      <c r="G24" s="54"/>
      <c r="H24" s="55"/>
      <c r="I24" s="54"/>
      <c r="J24" s="55"/>
      <c r="K24" s="56"/>
      <c r="L24" s="55"/>
      <c r="M24" s="103"/>
      <c r="N24" s="103"/>
      <c r="O24" s="103"/>
      <c r="P24" s="103"/>
      <c r="Q24" s="103"/>
      <c r="R24" s="103"/>
      <c r="S24" s="103"/>
      <c r="T24" s="103"/>
      <c r="U24" s="104"/>
      <c r="V24" s="22">
        <v>2</v>
      </c>
      <c r="W24" s="22">
        <v>2</v>
      </c>
      <c r="X24" s="105"/>
      <c r="Y24" s="106">
        <f t="shared" si="15"/>
        <v>2</v>
      </c>
      <c r="Z24" s="66">
        <v>122.33333333333333</v>
      </c>
      <c r="AA24" s="66">
        <v>29.666666666666668</v>
      </c>
      <c r="AB24" s="66">
        <v>2</v>
      </c>
      <c r="AC24" s="66">
        <v>0.66666666666666663</v>
      </c>
      <c r="AD24" s="107">
        <v>1</v>
      </c>
      <c r="AE24" s="108">
        <f t="shared" si="0"/>
        <v>155.66666666666666</v>
      </c>
      <c r="AF24" s="107">
        <v>9.3333333333333339</v>
      </c>
      <c r="AG24" s="107">
        <v>4</v>
      </c>
      <c r="AH24" s="107">
        <v>8.6666666666666661</v>
      </c>
      <c r="AI24" s="109">
        <f t="shared" si="1"/>
        <v>22</v>
      </c>
      <c r="AJ24" s="110">
        <f t="shared" si="2"/>
        <v>177.66666666666666</v>
      </c>
      <c r="AK24" s="111"/>
      <c r="AL24" s="111"/>
      <c r="AM24" s="134"/>
      <c r="AN24" s="113">
        <f t="shared" si="3"/>
        <v>0</v>
      </c>
      <c r="AO24" s="134"/>
      <c r="AP24" s="134"/>
      <c r="AQ24" s="109">
        <f t="shared" si="4"/>
        <v>0</v>
      </c>
      <c r="AR24" s="199">
        <f t="shared" si="5"/>
        <v>0</v>
      </c>
      <c r="AS24" s="135">
        <v>60</v>
      </c>
      <c r="AT24" s="135"/>
      <c r="AU24" s="135"/>
      <c r="AV24" s="135"/>
      <c r="AW24" s="116">
        <f t="shared" si="6"/>
        <v>60</v>
      </c>
      <c r="AX24" s="150">
        <v>55</v>
      </c>
      <c r="AY24" s="150">
        <v>21</v>
      </c>
      <c r="AZ24" s="150">
        <v>34</v>
      </c>
      <c r="BA24" s="119">
        <f t="shared" si="7"/>
        <v>21</v>
      </c>
      <c r="BB24" s="136">
        <v>1</v>
      </c>
      <c r="BC24" s="136">
        <v>20</v>
      </c>
      <c r="BD24" s="136">
        <v>10</v>
      </c>
      <c r="BE24" s="120">
        <f t="shared" si="8"/>
        <v>20</v>
      </c>
      <c r="BF24" s="121">
        <f t="shared" si="9"/>
        <v>21</v>
      </c>
      <c r="BG24" s="137">
        <v>41</v>
      </c>
      <c r="BH24" s="137">
        <v>49</v>
      </c>
      <c r="BI24" s="137">
        <v>35</v>
      </c>
      <c r="BJ24" s="125">
        <v>41</v>
      </c>
      <c r="BK24" s="137">
        <v>36</v>
      </c>
      <c r="BL24" s="137">
        <v>3</v>
      </c>
      <c r="BM24" s="105"/>
      <c r="BN24" s="105"/>
      <c r="BO24" s="123">
        <f t="shared" si="10"/>
        <v>205</v>
      </c>
      <c r="BP24" s="124">
        <v>39</v>
      </c>
      <c r="BQ24" s="124"/>
      <c r="BR24" s="22">
        <v>116</v>
      </c>
      <c r="BS24" s="22">
        <v>85</v>
      </c>
      <c r="BT24" s="125">
        <v>0</v>
      </c>
      <c r="BU24" s="126">
        <f t="shared" si="11"/>
        <v>116</v>
      </c>
      <c r="BV24" s="151">
        <v>66</v>
      </c>
      <c r="BW24" s="152">
        <v>143</v>
      </c>
      <c r="BX24" s="152">
        <v>105</v>
      </c>
      <c r="BY24" s="152">
        <v>22</v>
      </c>
      <c r="BZ24" s="152"/>
      <c r="CA24" s="129"/>
      <c r="CB24" s="152"/>
      <c r="CC24" s="153">
        <f t="shared" si="16"/>
        <v>66</v>
      </c>
      <c r="CD24" s="131">
        <f t="shared" si="12"/>
        <v>182</v>
      </c>
      <c r="CE24" s="132">
        <v>3.5</v>
      </c>
      <c r="CF24" s="123">
        <f t="shared" si="13"/>
        <v>3.5</v>
      </c>
      <c r="CG24" s="132">
        <v>2.3333333333333335</v>
      </c>
      <c r="CH24" s="133">
        <f t="shared" si="14"/>
        <v>2.3333333333333335</v>
      </c>
    </row>
    <row r="25" spans="1:237" ht="18" customHeight="1">
      <c r="A25" s="22">
        <v>20</v>
      </c>
      <c r="B25" s="22" t="s">
        <v>124</v>
      </c>
      <c r="C25" s="102" t="s">
        <v>125</v>
      </c>
      <c r="D25" s="54"/>
      <c r="E25" s="54"/>
      <c r="F25" s="54"/>
      <c r="G25" s="54"/>
      <c r="H25" s="55"/>
      <c r="I25" s="54"/>
      <c r="J25" s="55"/>
      <c r="K25" s="56"/>
      <c r="L25" s="55"/>
      <c r="M25" s="103"/>
      <c r="N25" s="103"/>
      <c r="O25" s="103"/>
      <c r="P25" s="103"/>
      <c r="Q25" s="103"/>
      <c r="R25" s="103"/>
      <c r="S25" s="103"/>
      <c r="T25" s="103"/>
      <c r="U25" s="104"/>
      <c r="V25" s="22">
        <v>2</v>
      </c>
      <c r="W25" s="22">
        <v>2</v>
      </c>
      <c r="X25" s="105"/>
      <c r="Y25" s="106">
        <f t="shared" si="15"/>
        <v>2</v>
      </c>
      <c r="Z25" s="107">
        <v>207</v>
      </c>
      <c r="AA25" s="66">
        <v>88</v>
      </c>
      <c r="AB25" s="66">
        <v>3.3333333333333335</v>
      </c>
      <c r="AC25" s="66">
        <v>0</v>
      </c>
      <c r="AD25" s="107">
        <v>1.6666666666666667</v>
      </c>
      <c r="AE25" s="108">
        <f t="shared" si="0"/>
        <v>300</v>
      </c>
      <c r="AF25" s="107">
        <v>29</v>
      </c>
      <c r="AG25" s="107">
        <v>15.666666666666666</v>
      </c>
      <c r="AH25" s="107">
        <v>8.3333333333333339</v>
      </c>
      <c r="AI25" s="109">
        <f t="shared" si="1"/>
        <v>53</v>
      </c>
      <c r="AJ25" s="110">
        <f t="shared" si="2"/>
        <v>353</v>
      </c>
      <c r="AK25" s="107">
        <v>2</v>
      </c>
      <c r="AL25" s="107">
        <v>0</v>
      </c>
      <c r="AM25" s="125">
        <v>0</v>
      </c>
      <c r="AN25" s="113">
        <f t="shared" si="3"/>
        <v>2</v>
      </c>
      <c r="AO25" s="134"/>
      <c r="AP25" s="134"/>
      <c r="AQ25" s="109">
        <f t="shared" si="4"/>
        <v>0</v>
      </c>
      <c r="AR25" s="199">
        <f t="shared" si="5"/>
        <v>2</v>
      </c>
      <c r="AS25" s="135">
        <v>377</v>
      </c>
      <c r="AT25" s="135"/>
      <c r="AU25" s="135"/>
      <c r="AV25" s="135"/>
      <c r="AW25" s="116">
        <f t="shared" si="6"/>
        <v>377</v>
      </c>
      <c r="AX25" s="150">
        <v>363</v>
      </c>
      <c r="AY25" s="150">
        <v>131</v>
      </c>
      <c r="AZ25" s="150">
        <v>222</v>
      </c>
      <c r="BA25" s="119">
        <f t="shared" si="7"/>
        <v>131</v>
      </c>
      <c r="BB25" s="136">
        <v>1</v>
      </c>
      <c r="BC25" s="136">
        <v>40</v>
      </c>
      <c r="BD25" s="136">
        <v>20</v>
      </c>
      <c r="BE25" s="120">
        <f t="shared" si="8"/>
        <v>40</v>
      </c>
      <c r="BF25" s="121">
        <f t="shared" si="9"/>
        <v>131</v>
      </c>
      <c r="BG25" s="137">
        <v>262</v>
      </c>
      <c r="BH25" s="137">
        <v>263</v>
      </c>
      <c r="BI25" s="137">
        <v>308</v>
      </c>
      <c r="BJ25" s="125">
        <v>262</v>
      </c>
      <c r="BK25" s="137">
        <v>269</v>
      </c>
      <c r="BL25" s="137">
        <v>35</v>
      </c>
      <c r="BM25" s="66">
        <v>1</v>
      </c>
      <c r="BN25" s="105"/>
      <c r="BO25" s="123">
        <f t="shared" si="10"/>
        <v>1399</v>
      </c>
      <c r="BP25" s="124">
        <v>249</v>
      </c>
      <c r="BQ25" s="124"/>
      <c r="BR25" s="22">
        <v>730</v>
      </c>
      <c r="BS25" s="22">
        <v>495</v>
      </c>
      <c r="BT25" s="125">
        <v>27</v>
      </c>
      <c r="BU25" s="126">
        <f t="shared" si="11"/>
        <v>730</v>
      </c>
      <c r="BV25" s="151">
        <v>417</v>
      </c>
      <c r="BW25" s="152">
        <v>1297</v>
      </c>
      <c r="BX25" s="152">
        <v>666</v>
      </c>
      <c r="BY25" s="152">
        <v>138</v>
      </c>
      <c r="BZ25" s="152"/>
      <c r="CA25" s="129"/>
      <c r="CB25" s="152"/>
      <c r="CC25" s="153">
        <f t="shared" si="16"/>
        <v>417</v>
      </c>
      <c r="CD25" s="131">
        <f t="shared" si="12"/>
        <v>1147</v>
      </c>
      <c r="CE25" s="132">
        <v>5</v>
      </c>
      <c r="CF25" s="123">
        <f t="shared" si="13"/>
        <v>5</v>
      </c>
      <c r="CG25" s="132">
        <v>5.666666666666667</v>
      </c>
      <c r="CH25" s="133">
        <f t="shared" si="14"/>
        <v>5.666666666666667</v>
      </c>
    </row>
    <row r="26" spans="1:237" s="69" customFormat="1" ht="18" customHeight="1">
      <c r="A26" s="22">
        <v>21</v>
      </c>
      <c r="B26" s="22" t="s">
        <v>104</v>
      </c>
      <c r="C26" s="102" t="s">
        <v>126</v>
      </c>
      <c r="D26" s="54"/>
      <c r="E26" s="54"/>
      <c r="F26" s="54"/>
      <c r="G26" s="54"/>
      <c r="H26" s="54"/>
      <c r="I26" s="54"/>
      <c r="J26" s="55"/>
      <c r="K26" s="56"/>
      <c r="L26" s="55"/>
      <c r="M26" s="103"/>
      <c r="N26" s="103"/>
      <c r="O26" s="141"/>
      <c r="P26" s="141"/>
      <c r="Q26" s="141"/>
      <c r="R26" s="141"/>
      <c r="S26" s="141"/>
      <c r="T26" s="103"/>
      <c r="U26" s="104"/>
      <c r="V26" s="54"/>
      <c r="W26" s="54"/>
      <c r="X26" s="138"/>
      <c r="Y26" s="106">
        <f t="shared" si="15"/>
        <v>0</v>
      </c>
      <c r="Z26" s="66">
        <v>33.333333333333336</v>
      </c>
      <c r="AA26" s="66">
        <v>21</v>
      </c>
      <c r="AB26" s="66">
        <v>0</v>
      </c>
      <c r="AC26" s="66">
        <v>0</v>
      </c>
      <c r="AD26" s="107">
        <v>0</v>
      </c>
      <c r="AE26" s="108">
        <f t="shared" si="0"/>
        <v>54.333333333333336</v>
      </c>
      <c r="AF26" s="107">
        <v>8.6666666666666661</v>
      </c>
      <c r="AG26" s="107">
        <v>1</v>
      </c>
      <c r="AH26" s="107">
        <v>3</v>
      </c>
      <c r="AI26" s="109">
        <f t="shared" si="1"/>
        <v>12.666666666666666</v>
      </c>
      <c r="AJ26" s="110">
        <f t="shared" si="2"/>
        <v>67</v>
      </c>
      <c r="AK26" s="111"/>
      <c r="AL26" s="111"/>
      <c r="AM26" s="134"/>
      <c r="AN26" s="113">
        <f t="shared" si="3"/>
        <v>0</v>
      </c>
      <c r="AO26" s="134"/>
      <c r="AP26" s="134"/>
      <c r="AQ26" s="109">
        <f t="shared" si="4"/>
        <v>0</v>
      </c>
      <c r="AR26" s="199">
        <f t="shared" si="5"/>
        <v>0</v>
      </c>
      <c r="AS26" s="66">
        <v>50</v>
      </c>
      <c r="AT26" s="66"/>
      <c r="AU26" s="66"/>
      <c r="AV26" s="66"/>
      <c r="AW26" s="116">
        <f t="shared" si="6"/>
        <v>50</v>
      </c>
      <c r="AX26" s="150">
        <v>48</v>
      </c>
      <c r="AY26" s="150">
        <v>18</v>
      </c>
      <c r="AZ26" s="150">
        <v>30</v>
      </c>
      <c r="BA26" s="119">
        <f t="shared" si="7"/>
        <v>18</v>
      </c>
      <c r="BB26" s="138"/>
      <c r="BC26" s="136">
        <v>8</v>
      </c>
      <c r="BD26" s="136">
        <v>4</v>
      </c>
      <c r="BE26" s="120">
        <f t="shared" si="8"/>
        <v>8</v>
      </c>
      <c r="BF26" s="121">
        <f t="shared" si="9"/>
        <v>18</v>
      </c>
      <c r="BG26" s="137">
        <v>35</v>
      </c>
      <c r="BH26" s="137">
        <v>35</v>
      </c>
      <c r="BI26" s="137">
        <v>41</v>
      </c>
      <c r="BJ26" s="125">
        <v>35</v>
      </c>
      <c r="BK26" s="137">
        <v>35</v>
      </c>
      <c r="BL26" s="137">
        <v>5</v>
      </c>
      <c r="BM26" s="138"/>
      <c r="BN26" s="138"/>
      <c r="BO26" s="123">
        <f t="shared" si="10"/>
        <v>186</v>
      </c>
      <c r="BP26" s="124">
        <v>33</v>
      </c>
      <c r="BQ26" s="124"/>
      <c r="BR26" s="22">
        <v>97</v>
      </c>
      <c r="BS26" s="22">
        <v>66</v>
      </c>
      <c r="BT26" s="125">
        <v>0</v>
      </c>
      <c r="BU26" s="126">
        <f t="shared" si="11"/>
        <v>97</v>
      </c>
      <c r="BV26" s="151">
        <v>55</v>
      </c>
      <c r="BW26" s="152">
        <v>170</v>
      </c>
      <c r="BX26" s="152">
        <v>88</v>
      </c>
      <c r="BY26" s="152">
        <v>18</v>
      </c>
      <c r="BZ26" s="152"/>
      <c r="CA26" s="129"/>
      <c r="CB26" s="152"/>
      <c r="CC26" s="153">
        <f t="shared" si="16"/>
        <v>55</v>
      </c>
      <c r="CD26" s="131">
        <f t="shared" si="12"/>
        <v>152</v>
      </c>
      <c r="CE26" s="139"/>
      <c r="CF26" s="123">
        <f t="shared" si="13"/>
        <v>0</v>
      </c>
      <c r="CG26" s="139"/>
      <c r="CH26" s="133">
        <f t="shared" si="14"/>
        <v>0</v>
      </c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89"/>
      <c r="FY26" s="90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89"/>
    </row>
    <row r="27" spans="1:237" ht="18" customHeight="1">
      <c r="A27" s="22">
        <v>22</v>
      </c>
      <c r="B27" s="22" t="s">
        <v>104</v>
      </c>
      <c r="C27" s="102" t="s">
        <v>127</v>
      </c>
      <c r="D27" s="57"/>
      <c r="E27" s="57"/>
      <c r="F27" s="57"/>
      <c r="G27" s="57"/>
      <c r="H27" s="57"/>
      <c r="I27" s="57"/>
      <c r="J27" s="57"/>
      <c r="K27" s="56"/>
      <c r="L27" s="57"/>
      <c r="M27" s="57"/>
      <c r="N27" s="103"/>
      <c r="O27" s="57"/>
      <c r="P27" s="57"/>
      <c r="Q27" s="57"/>
      <c r="R27" s="57"/>
      <c r="S27" s="57"/>
      <c r="T27" s="103"/>
      <c r="U27" s="104"/>
      <c r="V27" s="56"/>
      <c r="W27" s="56"/>
      <c r="X27" s="35"/>
      <c r="Y27" s="106">
        <f t="shared" si="15"/>
        <v>0</v>
      </c>
      <c r="Z27" s="66">
        <v>94.666666666666671</v>
      </c>
      <c r="AA27" s="66">
        <v>42</v>
      </c>
      <c r="AB27" s="66">
        <v>0.66666666666666663</v>
      </c>
      <c r="AC27" s="66">
        <v>0</v>
      </c>
      <c r="AD27" s="107">
        <v>0</v>
      </c>
      <c r="AE27" s="108">
        <f t="shared" si="0"/>
        <v>137.33333333333334</v>
      </c>
      <c r="AF27" s="107">
        <v>9</v>
      </c>
      <c r="AG27" s="107">
        <v>7</v>
      </c>
      <c r="AH27" s="107">
        <v>0.66666666666666663</v>
      </c>
      <c r="AI27" s="109">
        <f t="shared" si="1"/>
        <v>16.666666666666668</v>
      </c>
      <c r="AJ27" s="110">
        <f t="shared" si="2"/>
        <v>154</v>
      </c>
      <c r="AK27" s="111"/>
      <c r="AL27" s="111"/>
      <c r="AM27" s="134"/>
      <c r="AN27" s="113">
        <f t="shared" si="3"/>
        <v>0</v>
      </c>
      <c r="AO27" s="134"/>
      <c r="AP27" s="134"/>
      <c r="AQ27" s="109">
        <f t="shared" si="4"/>
        <v>0</v>
      </c>
      <c r="AR27" s="199">
        <f t="shared" si="5"/>
        <v>0</v>
      </c>
      <c r="AS27" s="146">
        <v>50</v>
      </c>
      <c r="AT27" s="146"/>
      <c r="AU27" s="146"/>
      <c r="AV27" s="146"/>
      <c r="AW27" s="116">
        <f t="shared" si="6"/>
        <v>50</v>
      </c>
      <c r="AX27" s="150">
        <v>48</v>
      </c>
      <c r="AY27" s="150">
        <v>18</v>
      </c>
      <c r="AZ27" s="150">
        <v>30</v>
      </c>
      <c r="BA27" s="119">
        <f t="shared" si="7"/>
        <v>18</v>
      </c>
      <c r="BB27" s="138"/>
      <c r="BC27" s="136">
        <v>8</v>
      </c>
      <c r="BD27" s="136">
        <v>4</v>
      </c>
      <c r="BE27" s="120">
        <f t="shared" si="8"/>
        <v>8</v>
      </c>
      <c r="BF27" s="121">
        <f t="shared" si="9"/>
        <v>18</v>
      </c>
      <c r="BG27" s="137">
        <v>35</v>
      </c>
      <c r="BH27" s="137">
        <v>35</v>
      </c>
      <c r="BI27" s="137">
        <v>41</v>
      </c>
      <c r="BJ27" s="125">
        <v>35</v>
      </c>
      <c r="BK27" s="137">
        <v>36</v>
      </c>
      <c r="BL27" s="137">
        <v>5</v>
      </c>
      <c r="BM27" s="142"/>
      <c r="BN27" s="142"/>
      <c r="BO27" s="123">
        <f t="shared" si="10"/>
        <v>187</v>
      </c>
      <c r="BP27" s="124">
        <v>33</v>
      </c>
      <c r="BQ27" s="124"/>
      <c r="BR27" s="22">
        <v>97</v>
      </c>
      <c r="BS27" s="22">
        <v>66</v>
      </c>
      <c r="BT27" s="125">
        <v>0</v>
      </c>
      <c r="BU27" s="126">
        <f t="shared" si="11"/>
        <v>97</v>
      </c>
      <c r="BV27" s="151">
        <v>56</v>
      </c>
      <c r="BW27" s="154">
        <v>171</v>
      </c>
      <c r="BX27" s="154">
        <v>89</v>
      </c>
      <c r="BY27" s="154">
        <v>18</v>
      </c>
      <c r="BZ27" s="154"/>
      <c r="CA27" s="155"/>
      <c r="CB27" s="154"/>
      <c r="CC27" s="153">
        <f t="shared" si="16"/>
        <v>56</v>
      </c>
      <c r="CD27" s="131">
        <f t="shared" si="12"/>
        <v>153</v>
      </c>
      <c r="CE27" s="139"/>
      <c r="CF27" s="123">
        <f t="shared" si="13"/>
        <v>0</v>
      </c>
      <c r="CG27" s="139"/>
      <c r="CH27" s="133">
        <f t="shared" si="14"/>
        <v>0</v>
      </c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6"/>
      <c r="DG27" s="156"/>
      <c r="DH27" s="156"/>
      <c r="DI27" s="156"/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  <c r="DT27" s="156"/>
      <c r="DU27" s="156"/>
      <c r="DV27" s="156"/>
      <c r="DW27" s="156"/>
      <c r="DX27" s="157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9"/>
      <c r="FZ27" s="156"/>
      <c r="GA27" s="156"/>
      <c r="GB27" s="156"/>
      <c r="GC27" s="156"/>
      <c r="GD27" s="156"/>
      <c r="GE27" s="156"/>
      <c r="GF27" s="156"/>
      <c r="GG27" s="156"/>
      <c r="GH27" s="156"/>
      <c r="GI27" s="156"/>
      <c r="GJ27" s="156"/>
      <c r="GK27" s="156"/>
      <c r="GL27" s="156"/>
      <c r="GM27" s="156"/>
      <c r="GN27" s="156"/>
      <c r="GO27" s="156"/>
      <c r="GP27" s="156"/>
      <c r="GQ27" s="156"/>
      <c r="GR27" s="156"/>
      <c r="GS27" s="156"/>
      <c r="GT27" s="156"/>
      <c r="GU27" s="156"/>
      <c r="GV27" s="156"/>
      <c r="GW27" s="156"/>
      <c r="GX27" s="156"/>
      <c r="GY27" s="156"/>
      <c r="GZ27" s="156"/>
      <c r="HA27" s="156"/>
      <c r="HB27" s="156"/>
      <c r="HC27" s="156"/>
      <c r="HD27" s="156"/>
      <c r="HE27" s="156"/>
      <c r="HF27" s="156"/>
      <c r="HG27" s="156"/>
      <c r="HH27" s="157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</row>
    <row r="28" spans="1:237" ht="18" customHeight="1">
      <c r="A28" s="22">
        <v>23</v>
      </c>
      <c r="B28" s="22" t="s">
        <v>104</v>
      </c>
      <c r="C28" s="102" t="s">
        <v>128</v>
      </c>
      <c r="D28" s="54"/>
      <c r="E28" s="54"/>
      <c r="F28" s="54"/>
      <c r="G28" s="54"/>
      <c r="H28" s="54"/>
      <c r="I28" s="54"/>
      <c r="J28" s="54"/>
      <c r="K28" s="56"/>
      <c r="L28" s="54"/>
      <c r="M28" s="54"/>
      <c r="N28" s="103"/>
      <c r="O28" s="54"/>
      <c r="P28" s="54"/>
      <c r="Q28" s="54"/>
      <c r="R28" s="54"/>
      <c r="S28" s="54"/>
      <c r="T28" s="103"/>
      <c r="U28" s="104"/>
      <c r="V28" s="54"/>
      <c r="W28" s="54"/>
      <c r="X28" s="25"/>
      <c r="Y28" s="106">
        <f t="shared" si="15"/>
        <v>0</v>
      </c>
      <c r="Z28" s="66">
        <v>141</v>
      </c>
      <c r="AA28" s="66">
        <v>14.666666666666666</v>
      </c>
      <c r="AB28" s="66">
        <v>1.3333333333333333</v>
      </c>
      <c r="AC28" s="66">
        <v>0</v>
      </c>
      <c r="AD28" s="107">
        <v>0</v>
      </c>
      <c r="AE28" s="108">
        <f t="shared" si="0"/>
        <v>157</v>
      </c>
      <c r="AF28" s="107">
        <v>11.333333333333334</v>
      </c>
      <c r="AG28" s="107">
        <v>9.6666666666666661</v>
      </c>
      <c r="AH28" s="107">
        <v>1</v>
      </c>
      <c r="AI28" s="109">
        <f t="shared" si="1"/>
        <v>22</v>
      </c>
      <c r="AJ28" s="110">
        <f t="shared" si="2"/>
        <v>179</v>
      </c>
      <c r="AK28" s="111"/>
      <c r="AL28" s="111"/>
      <c r="AM28" s="134"/>
      <c r="AN28" s="113">
        <f t="shared" si="3"/>
        <v>0</v>
      </c>
      <c r="AO28" s="134"/>
      <c r="AP28" s="134"/>
      <c r="AQ28" s="109">
        <f t="shared" si="4"/>
        <v>0</v>
      </c>
      <c r="AR28" s="199">
        <f t="shared" si="5"/>
        <v>0</v>
      </c>
      <c r="AS28" s="66">
        <v>41</v>
      </c>
      <c r="AT28" s="66"/>
      <c r="AU28" s="66"/>
      <c r="AV28" s="66"/>
      <c r="AW28" s="116">
        <f t="shared" si="6"/>
        <v>41</v>
      </c>
      <c r="AX28" s="150">
        <v>40</v>
      </c>
      <c r="AY28" s="150">
        <v>15</v>
      </c>
      <c r="AZ28" s="150">
        <v>24</v>
      </c>
      <c r="BA28" s="119">
        <f t="shared" si="7"/>
        <v>15</v>
      </c>
      <c r="BB28" s="143"/>
      <c r="BC28" s="136">
        <v>8</v>
      </c>
      <c r="BD28" s="136">
        <v>4</v>
      </c>
      <c r="BE28" s="120">
        <f t="shared" si="8"/>
        <v>8</v>
      </c>
      <c r="BF28" s="121">
        <f t="shared" si="9"/>
        <v>15</v>
      </c>
      <c r="BG28" s="137">
        <v>29</v>
      </c>
      <c r="BH28" s="137">
        <v>29</v>
      </c>
      <c r="BI28" s="137">
        <v>34</v>
      </c>
      <c r="BJ28" s="125">
        <v>29</v>
      </c>
      <c r="BK28" s="137">
        <v>29</v>
      </c>
      <c r="BL28" s="137">
        <v>4</v>
      </c>
      <c r="BM28" s="25"/>
      <c r="BN28" s="25"/>
      <c r="BO28" s="123">
        <f t="shared" si="10"/>
        <v>154</v>
      </c>
      <c r="BP28" s="124">
        <v>28</v>
      </c>
      <c r="BQ28" s="124"/>
      <c r="BR28" s="22">
        <v>80</v>
      </c>
      <c r="BS28" s="22">
        <v>55</v>
      </c>
      <c r="BT28" s="125">
        <v>0</v>
      </c>
      <c r="BU28" s="126">
        <f t="shared" si="11"/>
        <v>80</v>
      </c>
      <c r="BV28" s="151">
        <v>46</v>
      </c>
      <c r="BW28" s="152">
        <v>141</v>
      </c>
      <c r="BX28" s="152">
        <v>73</v>
      </c>
      <c r="BY28" s="152">
        <v>15</v>
      </c>
      <c r="BZ28" s="152"/>
      <c r="CA28" s="129"/>
      <c r="CB28" s="152"/>
      <c r="CC28" s="153">
        <f t="shared" si="16"/>
        <v>46</v>
      </c>
      <c r="CD28" s="131">
        <f t="shared" si="12"/>
        <v>126</v>
      </c>
      <c r="CE28" s="139"/>
      <c r="CF28" s="123">
        <f t="shared" si="13"/>
        <v>0</v>
      </c>
      <c r="CG28" s="139"/>
      <c r="CH28" s="133">
        <f t="shared" si="14"/>
        <v>0</v>
      </c>
    </row>
    <row r="29" spans="1:237" ht="18" customHeight="1">
      <c r="A29" s="22">
        <v>24</v>
      </c>
      <c r="B29" s="144" t="s">
        <v>109</v>
      </c>
      <c r="C29" s="102" t="s">
        <v>129</v>
      </c>
      <c r="D29" s="57"/>
      <c r="E29" s="57"/>
      <c r="F29" s="57"/>
      <c r="G29" s="57"/>
      <c r="H29" s="57"/>
      <c r="I29" s="57"/>
      <c r="J29" s="57"/>
      <c r="K29" s="56"/>
      <c r="L29" s="57"/>
      <c r="M29" s="57"/>
      <c r="N29" s="103"/>
      <c r="O29" s="57"/>
      <c r="P29" s="57"/>
      <c r="Q29" s="57"/>
      <c r="R29" s="57"/>
      <c r="S29" s="57"/>
      <c r="T29" s="103"/>
      <c r="U29" s="104"/>
      <c r="V29" s="56"/>
      <c r="W29" s="56"/>
      <c r="X29" s="35"/>
      <c r="Y29" s="106">
        <f t="shared" si="15"/>
        <v>0</v>
      </c>
      <c r="Z29" s="66">
        <v>89</v>
      </c>
      <c r="AA29" s="66">
        <v>55.666666666666664</v>
      </c>
      <c r="AB29" s="66">
        <v>2.3333333333333335</v>
      </c>
      <c r="AC29" s="66">
        <v>0</v>
      </c>
      <c r="AD29" s="107">
        <v>2.6666666666666665</v>
      </c>
      <c r="AE29" s="108">
        <f t="shared" si="0"/>
        <v>149.66666666666666</v>
      </c>
      <c r="AF29" s="107">
        <v>11.333333333333334</v>
      </c>
      <c r="AG29" s="107">
        <v>1.3333333333333333</v>
      </c>
      <c r="AH29" s="107">
        <v>6</v>
      </c>
      <c r="AI29" s="109">
        <f t="shared" si="1"/>
        <v>18.666666666666668</v>
      </c>
      <c r="AJ29" s="110">
        <f t="shared" si="2"/>
        <v>168.33333333333331</v>
      </c>
      <c r="AK29" s="111"/>
      <c r="AL29" s="111"/>
      <c r="AM29" s="134"/>
      <c r="AN29" s="113">
        <f t="shared" si="3"/>
        <v>0</v>
      </c>
      <c r="AO29" s="134"/>
      <c r="AP29" s="134"/>
      <c r="AQ29" s="109">
        <f t="shared" si="4"/>
        <v>0</v>
      </c>
      <c r="AR29" s="199">
        <f t="shared" si="5"/>
        <v>0</v>
      </c>
      <c r="AS29" s="146">
        <v>105</v>
      </c>
      <c r="AT29" s="146"/>
      <c r="AU29" s="146"/>
      <c r="AV29" s="146"/>
      <c r="AW29" s="116">
        <f t="shared" si="6"/>
        <v>105</v>
      </c>
      <c r="AX29" s="150">
        <v>100</v>
      </c>
      <c r="AY29" s="150">
        <v>37</v>
      </c>
      <c r="AZ29" s="150">
        <v>62</v>
      </c>
      <c r="BA29" s="119">
        <f t="shared" si="7"/>
        <v>37</v>
      </c>
      <c r="BB29" s="145"/>
      <c r="BC29" s="136">
        <v>20</v>
      </c>
      <c r="BD29" s="136">
        <v>10</v>
      </c>
      <c r="BE29" s="120">
        <f t="shared" si="8"/>
        <v>20</v>
      </c>
      <c r="BF29" s="121">
        <f t="shared" si="9"/>
        <v>37</v>
      </c>
      <c r="BG29" s="137">
        <v>73</v>
      </c>
      <c r="BH29" s="137">
        <v>73</v>
      </c>
      <c r="BI29" s="137">
        <v>85</v>
      </c>
      <c r="BJ29" s="125">
        <v>73</v>
      </c>
      <c r="BK29" s="137">
        <v>74</v>
      </c>
      <c r="BL29" s="137">
        <v>10</v>
      </c>
      <c r="BM29" s="142"/>
      <c r="BN29" s="142"/>
      <c r="BO29" s="123">
        <f t="shared" si="10"/>
        <v>388</v>
      </c>
      <c r="BP29" s="124">
        <v>69</v>
      </c>
      <c r="BQ29" s="124"/>
      <c r="BR29" s="22">
        <v>202</v>
      </c>
      <c r="BS29" s="22">
        <v>138</v>
      </c>
      <c r="BT29" s="125">
        <v>0</v>
      </c>
      <c r="BU29" s="126">
        <f t="shared" si="11"/>
        <v>202</v>
      </c>
      <c r="BV29" s="151">
        <v>115</v>
      </c>
      <c r="BW29" s="154">
        <v>358</v>
      </c>
      <c r="BX29" s="154">
        <v>184</v>
      </c>
      <c r="BY29" s="154">
        <v>38</v>
      </c>
      <c r="BZ29" s="154"/>
      <c r="CA29" s="155"/>
      <c r="CB29" s="154"/>
      <c r="CC29" s="153">
        <f t="shared" si="16"/>
        <v>115</v>
      </c>
      <c r="CD29" s="131">
        <f t="shared" si="12"/>
        <v>317</v>
      </c>
      <c r="CE29" s="139"/>
      <c r="CF29" s="123">
        <f t="shared" si="13"/>
        <v>0</v>
      </c>
      <c r="CG29" s="139"/>
      <c r="CH29" s="133">
        <f t="shared" si="14"/>
        <v>0</v>
      </c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7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9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7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</row>
    <row r="30" spans="1:237" ht="18" customHeight="1">
      <c r="A30" s="22">
        <v>25</v>
      </c>
      <c r="B30" s="144" t="s">
        <v>124</v>
      </c>
      <c r="C30" s="102" t="s">
        <v>130</v>
      </c>
      <c r="D30" s="57"/>
      <c r="E30" s="57"/>
      <c r="F30" s="57"/>
      <c r="G30" s="57"/>
      <c r="H30" s="57"/>
      <c r="I30" s="57"/>
      <c r="J30" s="57"/>
      <c r="K30" s="56"/>
      <c r="L30" s="57"/>
      <c r="M30" s="57"/>
      <c r="N30" s="103"/>
      <c r="O30" s="57"/>
      <c r="P30" s="57"/>
      <c r="Q30" s="57"/>
      <c r="R30" s="57"/>
      <c r="S30" s="57"/>
      <c r="T30" s="103"/>
      <c r="U30" s="104"/>
      <c r="V30" s="146">
        <v>2</v>
      </c>
      <c r="W30" s="146">
        <v>2</v>
      </c>
      <c r="X30" s="35"/>
      <c r="Y30" s="106">
        <f t="shared" si="15"/>
        <v>2</v>
      </c>
      <c r="Z30" s="66">
        <v>187.66666666666666</v>
      </c>
      <c r="AA30" s="66">
        <v>44.333333333333336</v>
      </c>
      <c r="AB30" s="66">
        <v>2.6666666666666665</v>
      </c>
      <c r="AC30" s="66">
        <v>0</v>
      </c>
      <c r="AD30" s="107">
        <v>0.66666666666666663</v>
      </c>
      <c r="AE30" s="108">
        <f t="shared" si="0"/>
        <v>235.33333333333331</v>
      </c>
      <c r="AF30" s="107">
        <v>25.666666666666668</v>
      </c>
      <c r="AG30" s="107">
        <v>5.333333333333333</v>
      </c>
      <c r="AH30" s="107">
        <v>3</v>
      </c>
      <c r="AI30" s="109">
        <f t="shared" si="1"/>
        <v>34</v>
      </c>
      <c r="AJ30" s="110">
        <f t="shared" si="2"/>
        <v>269.33333333333331</v>
      </c>
      <c r="AK30" s="107">
        <v>2</v>
      </c>
      <c r="AL30" s="107">
        <v>0</v>
      </c>
      <c r="AM30" s="125">
        <v>0</v>
      </c>
      <c r="AN30" s="113">
        <f t="shared" si="3"/>
        <v>2</v>
      </c>
      <c r="AO30" s="134"/>
      <c r="AP30" s="134"/>
      <c r="AQ30" s="109">
        <f t="shared" si="4"/>
        <v>0</v>
      </c>
      <c r="AR30" s="199">
        <f t="shared" si="5"/>
        <v>2</v>
      </c>
      <c r="AS30" s="146">
        <v>128</v>
      </c>
      <c r="AT30" s="146"/>
      <c r="AU30" s="146"/>
      <c r="AV30" s="146"/>
      <c r="AW30" s="116">
        <f t="shared" si="6"/>
        <v>128</v>
      </c>
      <c r="AX30" s="150">
        <v>127</v>
      </c>
      <c r="AY30" s="150">
        <v>47</v>
      </c>
      <c r="AZ30" s="150">
        <v>77</v>
      </c>
      <c r="BA30" s="119">
        <f t="shared" si="7"/>
        <v>47</v>
      </c>
      <c r="BB30" s="136">
        <v>1</v>
      </c>
      <c r="BC30" s="136">
        <v>40</v>
      </c>
      <c r="BD30" s="136">
        <v>20</v>
      </c>
      <c r="BE30" s="120">
        <f t="shared" si="8"/>
        <v>40</v>
      </c>
      <c r="BF30" s="121">
        <f t="shared" si="9"/>
        <v>47</v>
      </c>
      <c r="BG30" s="137">
        <v>93</v>
      </c>
      <c r="BH30" s="137">
        <v>91</v>
      </c>
      <c r="BI30" s="137">
        <v>111</v>
      </c>
      <c r="BJ30" s="125">
        <v>93</v>
      </c>
      <c r="BK30" s="137">
        <v>85</v>
      </c>
      <c r="BL30" s="137">
        <v>12</v>
      </c>
      <c r="BM30" s="147">
        <v>1</v>
      </c>
      <c r="BN30" s="142"/>
      <c r="BO30" s="123">
        <f t="shared" si="10"/>
        <v>485</v>
      </c>
      <c r="BP30" s="124">
        <v>88</v>
      </c>
      <c r="BQ30" s="124"/>
      <c r="BR30" s="22">
        <v>248</v>
      </c>
      <c r="BS30" s="22">
        <v>173</v>
      </c>
      <c r="BT30" s="125">
        <v>11</v>
      </c>
      <c r="BU30" s="126">
        <f t="shared" si="11"/>
        <v>248</v>
      </c>
      <c r="BV30" s="151">
        <v>141</v>
      </c>
      <c r="BW30" s="154">
        <v>421</v>
      </c>
      <c r="BX30" s="154">
        <v>224</v>
      </c>
      <c r="BY30" s="154">
        <v>49</v>
      </c>
      <c r="BZ30" s="154"/>
      <c r="CA30" s="155"/>
      <c r="CB30" s="154"/>
      <c r="CC30" s="153">
        <f t="shared" si="16"/>
        <v>141</v>
      </c>
      <c r="CD30" s="131">
        <f t="shared" si="12"/>
        <v>389</v>
      </c>
      <c r="CE30" s="132">
        <v>3</v>
      </c>
      <c r="CF30" s="123">
        <f t="shared" si="13"/>
        <v>3</v>
      </c>
      <c r="CG30" s="132">
        <v>2.3333333333333335</v>
      </c>
      <c r="CH30" s="133">
        <f t="shared" si="14"/>
        <v>2.3333333333333335</v>
      </c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7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9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7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</row>
    <row r="31" spans="1:237" ht="18" customHeight="1">
      <c r="A31" s="22">
        <v>26</v>
      </c>
      <c r="B31" s="144" t="s">
        <v>104</v>
      </c>
      <c r="C31" s="102" t="s">
        <v>131</v>
      </c>
      <c r="D31" s="57"/>
      <c r="E31" s="57"/>
      <c r="F31" s="57"/>
      <c r="G31" s="57"/>
      <c r="H31" s="57"/>
      <c r="I31" s="57"/>
      <c r="J31" s="57"/>
      <c r="K31" s="56"/>
      <c r="L31" s="57"/>
      <c r="M31" s="57"/>
      <c r="N31" s="103"/>
      <c r="O31" s="57"/>
      <c r="P31" s="57"/>
      <c r="Q31" s="57"/>
      <c r="R31" s="57"/>
      <c r="S31" s="57"/>
      <c r="T31" s="103"/>
      <c r="U31" s="104"/>
      <c r="V31" s="56"/>
      <c r="W31" s="56"/>
      <c r="X31" s="35"/>
      <c r="Y31" s="106">
        <f t="shared" si="15"/>
        <v>0</v>
      </c>
      <c r="Z31" s="66">
        <v>127</v>
      </c>
      <c r="AA31" s="66">
        <v>11.666666666666666</v>
      </c>
      <c r="AB31" s="66">
        <v>28.666666666666668</v>
      </c>
      <c r="AC31" s="66">
        <v>0</v>
      </c>
      <c r="AD31" s="107">
        <v>0</v>
      </c>
      <c r="AE31" s="108">
        <f t="shared" si="0"/>
        <v>167.33333333333331</v>
      </c>
      <c r="AF31" s="107">
        <v>5.666666666666667</v>
      </c>
      <c r="AG31" s="107">
        <v>0</v>
      </c>
      <c r="AH31" s="107">
        <v>0</v>
      </c>
      <c r="AI31" s="109">
        <f t="shared" si="1"/>
        <v>5.666666666666667</v>
      </c>
      <c r="AJ31" s="110">
        <f t="shared" si="2"/>
        <v>172.99999999999997</v>
      </c>
      <c r="AK31" s="111"/>
      <c r="AL31" s="111"/>
      <c r="AM31" s="134"/>
      <c r="AN31" s="113">
        <f t="shared" si="3"/>
        <v>0</v>
      </c>
      <c r="AO31" s="134"/>
      <c r="AP31" s="134"/>
      <c r="AQ31" s="109">
        <f t="shared" si="4"/>
        <v>0</v>
      </c>
      <c r="AR31" s="199">
        <f t="shared" si="5"/>
        <v>0</v>
      </c>
      <c r="AS31" s="146">
        <v>26</v>
      </c>
      <c r="AT31" s="146"/>
      <c r="AU31" s="146"/>
      <c r="AV31" s="146"/>
      <c r="AW31" s="116">
        <f t="shared" si="6"/>
        <v>26</v>
      </c>
      <c r="AX31" s="150">
        <v>26</v>
      </c>
      <c r="AY31" s="150">
        <v>10</v>
      </c>
      <c r="AZ31" s="150">
        <v>16</v>
      </c>
      <c r="BA31" s="119">
        <f t="shared" si="7"/>
        <v>10</v>
      </c>
      <c r="BB31" s="138"/>
      <c r="BC31" s="136">
        <v>8</v>
      </c>
      <c r="BD31" s="136">
        <v>4</v>
      </c>
      <c r="BE31" s="120">
        <f t="shared" si="8"/>
        <v>8</v>
      </c>
      <c r="BF31" s="121">
        <f t="shared" si="9"/>
        <v>10</v>
      </c>
      <c r="BG31" s="137">
        <v>19</v>
      </c>
      <c r="BH31" s="137">
        <v>18</v>
      </c>
      <c r="BI31" s="137">
        <v>22</v>
      </c>
      <c r="BJ31" s="125">
        <v>19</v>
      </c>
      <c r="BK31" s="137">
        <v>17</v>
      </c>
      <c r="BL31" s="137">
        <v>3</v>
      </c>
      <c r="BM31" s="142"/>
      <c r="BN31" s="142"/>
      <c r="BO31" s="123">
        <f t="shared" si="10"/>
        <v>98</v>
      </c>
      <c r="BP31" s="124">
        <v>18</v>
      </c>
      <c r="BQ31" s="124"/>
      <c r="BR31" s="22">
        <v>50</v>
      </c>
      <c r="BS31" s="22">
        <v>35</v>
      </c>
      <c r="BT31" s="125">
        <v>0</v>
      </c>
      <c r="BU31" s="126">
        <f t="shared" si="11"/>
        <v>50</v>
      </c>
      <c r="BV31" s="151">
        <v>28</v>
      </c>
      <c r="BW31" s="154">
        <v>83</v>
      </c>
      <c r="BX31" s="154">
        <v>45</v>
      </c>
      <c r="BY31" s="154">
        <v>10</v>
      </c>
      <c r="BZ31" s="154"/>
      <c r="CA31" s="155"/>
      <c r="CB31" s="154"/>
      <c r="CC31" s="153">
        <f t="shared" si="16"/>
        <v>28</v>
      </c>
      <c r="CD31" s="131">
        <f t="shared" si="12"/>
        <v>78</v>
      </c>
      <c r="CE31" s="139"/>
      <c r="CF31" s="123">
        <f t="shared" si="13"/>
        <v>0</v>
      </c>
      <c r="CG31" s="139"/>
      <c r="CH31" s="133">
        <f t="shared" si="14"/>
        <v>0</v>
      </c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7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9"/>
      <c r="FZ31" s="156"/>
      <c r="GA31" s="156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  <c r="GW31" s="156"/>
      <c r="GX31" s="156"/>
      <c r="GY31" s="156"/>
      <c r="GZ31" s="156"/>
      <c r="HA31" s="156"/>
      <c r="HB31" s="156"/>
      <c r="HC31" s="156"/>
      <c r="HD31" s="156"/>
      <c r="HE31" s="156"/>
      <c r="HF31" s="156"/>
      <c r="HG31" s="156"/>
      <c r="HH31" s="157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</row>
    <row r="32" spans="1:237" ht="18" customHeight="1">
      <c r="A32" s="22">
        <v>27</v>
      </c>
      <c r="B32" s="144" t="s">
        <v>109</v>
      </c>
      <c r="C32" s="102" t="s">
        <v>132</v>
      </c>
      <c r="D32" s="57"/>
      <c r="E32" s="57"/>
      <c r="F32" s="57"/>
      <c r="G32" s="57"/>
      <c r="H32" s="57"/>
      <c r="I32" s="57"/>
      <c r="J32" s="57"/>
      <c r="K32" s="56"/>
      <c r="L32" s="57"/>
      <c r="M32" s="57"/>
      <c r="N32" s="103"/>
      <c r="O32" s="57"/>
      <c r="P32" s="57"/>
      <c r="Q32" s="57"/>
      <c r="R32" s="57"/>
      <c r="S32" s="57"/>
      <c r="T32" s="103"/>
      <c r="U32" s="104"/>
      <c r="V32" s="56"/>
      <c r="W32" s="56"/>
      <c r="X32" s="35"/>
      <c r="Y32" s="106">
        <f t="shared" si="15"/>
        <v>0</v>
      </c>
      <c r="Z32" s="66">
        <v>76</v>
      </c>
      <c r="AA32" s="66">
        <v>3.6666666666666665</v>
      </c>
      <c r="AB32" s="66">
        <v>2.6666666666666665</v>
      </c>
      <c r="AC32" s="66">
        <v>0</v>
      </c>
      <c r="AD32" s="107">
        <v>0.33333333333333331</v>
      </c>
      <c r="AE32" s="108">
        <f t="shared" si="0"/>
        <v>82.666666666666671</v>
      </c>
      <c r="AF32" s="107">
        <v>12</v>
      </c>
      <c r="AG32" s="107">
        <v>0</v>
      </c>
      <c r="AH32" s="107">
        <v>8.3333333333333339</v>
      </c>
      <c r="AI32" s="109">
        <f t="shared" si="1"/>
        <v>20.333333333333336</v>
      </c>
      <c r="AJ32" s="110">
        <f t="shared" si="2"/>
        <v>103</v>
      </c>
      <c r="AK32" s="111"/>
      <c r="AL32" s="111"/>
      <c r="AM32" s="134"/>
      <c r="AN32" s="113">
        <f t="shared" si="3"/>
        <v>0</v>
      </c>
      <c r="AO32" s="134"/>
      <c r="AP32" s="134"/>
      <c r="AQ32" s="109">
        <f t="shared" si="4"/>
        <v>0</v>
      </c>
      <c r="AR32" s="199">
        <f t="shared" si="5"/>
        <v>0</v>
      </c>
      <c r="AS32" s="146">
        <v>44</v>
      </c>
      <c r="AT32" s="146"/>
      <c r="AU32" s="146"/>
      <c r="AV32" s="146"/>
      <c r="AW32" s="116">
        <f t="shared" si="6"/>
        <v>44</v>
      </c>
      <c r="AX32" s="150">
        <v>44</v>
      </c>
      <c r="AY32" s="150">
        <v>16</v>
      </c>
      <c r="AZ32" s="150">
        <v>27</v>
      </c>
      <c r="BA32" s="119">
        <f t="shared" si="7"/>
        <v>16</v>
      </c>
      <c r="BB32" s="138"/>
      <c r="BC32" s="136">
        <v>20</v>
      </c>
      <c r="BD32" s="136">
        <v>10</v>
      </c>
      <c r="BE32" s="120">
        <f t="shared" si="8"/>
        <v>20</v>
      </c>
      <c r="BF32" s="121">
        <f t="shared" si="9"/>
        <v>16</v>
      </c>
      <c r="BG32" s="137">
        <v>32</v>
      </c>
      <c r="BH32" s="137">
        <v>31</v>
      </c>
      <c r="BI32" s="137">
        <v>38</v>
      </c>
      <c r="BJ32" s="125">
        <v>32</v>
      </c>
      <c r="BK32" s="137">
        <v>30</v>
      </c>
      <c r="BL32" s="137">
        <v>4</v>
      </c>
      <c r="BM32" s="142"/>
      <c r="BN32" s="142"/>
      <c r="BO32" s="123">
        <f t="shared" si="10"/>
        <v>167</v>
      </c>
      <c r="BP32" s="124">
        <v>30</v>
      </c>
      <c r="BQ32" s="124"/>
      <c r="BR32" s="22">
        <v>86</v>
      </c>
      <c r="BS32" s="22">
        <v>59</v>
      </c>
      <c r="BT32" s="125">
        <v>0</v>
      </c>
      <c r="BU32" s="126">
        <f t="shared" si="11"/>
        <v>86</v>
      </c>
      <c r="BV32" s="151">
        <v>49</v>
      </c>
      <c r="BW32" s="154">
        <v>143</v>
      </c>
      <c r="BX32" s="154">
        <v>78</v>
      </c>
      <c r="BY32" s="154">
        <v>17</v>
      </c>
      <c r="BZ32" s="154"/>
      <c r="CA32" s="155"/>
      <c r="CB32" s="154"/>
      <c r="CC32" s="153">
        <f t="shared" si="16"/>
        <v>49</v>
      </c>
      <c r="CD32" s="131">
        <f t="shared" si="12"/>
        <v>135</v>
      </c>
      <c r="CE32" s="139"/>
      <c r="CF32" s="123">
        <f t="shared" si="13"/>
        <v>0</v>
      </c>
      <c r="CG32" s="132">
        <v>1.3333333333333333</v>
      </c>
      <c r="CH32" s="133">
        <f t="shared" si="14"/>
        <v>1.3333333333333333</v>
      </c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7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9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  <c r="GW32" s="156"/>
      <c r="GX32" s="156"/>
      <c r="GY32" s="156"/>
      <c r="GZ32" s="156"/>
      <c r="HA32" s="156"/>
      <c r="HB32" s="156"/>
      <c r="HC32" s="156"/>
      <c r="HD32" s="156"/>
      <c r="HE32" s="156"/>
      <c r="HF32" s="156"/>
      <c r="HG32" s="156"/>
      <c r="HH32" s="157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</row>
    <row r="33" spans="1:237" ht="18" customHeight="1">
      <c r="A33" s="22">
        <v>28</v>
      </c>
      <c r="B33" s="144" t="s">
        <v>109</v>
      </c>
      <c r="C33" s="102" t="s">
        <v>133</v>
      </c>
      <c r="D33" s="57"/>
      <c r="E33" s="57"/>
      <c r="F33" s="57"/>
      <c r="G33" s="57"/>
      <c r="H33" s="57"/>
      <c r="I33" s="57"/>
      <c r="J33" s="57"/>
      <c r="K33" s="56"/>
      <c r="L33" s="57"/>
      <c r="M33" s="57"/>
      <c r="N33" s="103"/>
      <c r="O33" s="57"/>
      <c r="P33" s="57"/>
      <c r="Q33" s="57"/>
      <c r="R33" s="57"/>
      <c r="S33" s="57"/>
      <c r="T33" s="103"/>
      <c r="U33" s="104"/>
      <c r="V33" s="56"/>
      <c r="W33" s="56"/>
      <c r="X33" s="35"/>
      <c r="Y33" s="106">
        <f t="shared" si="15"/>
        <v>0</v>
      </c>
      <c r="Z33" s="66">
        <v>172.33333333333334</v>
      </c>
      <c r="AA33" s="66">
        <v>19.666666666666668</v>
      </c>
      <c r="AB33" s="66">
        <v>9.6666666666666661</v>
      </c>
      <c r="AC33" s="66">
        <v>0</v>
      </c>
      <c r="AD33" s="107">
        <v>0</v>
      </c>
      <c r="AE33" s="108">
        <f t="shared" si="0"/>
        <v>201.66666666666666</v>
      </c>
      <c r="AF33" s="107">
        <v>12</v>
      </c>
      <c r="AG33" s="107">
        <v>5.666666666666667</v>
      </c>
      <c r="AH33" s="107">
        <v>5</v>
      </c>
      <c r="AI33" s="109">
        <f t="shared" si="1"/>
        <v>22.666666666666668</v>
      </c>
      <c r="AJ33" s="110">
        <f t="shared" si="2"/>
        <v>224.33333333333331</v>
      </c>
      <c r="AK33" s="111"/>
      <c r="AL33" s="111"/>
      <c r="AM33" s="134"/>
      <c r="AN33" s="113">
        <f t="shared" si="3"/>
        <v>0</v>
      </c>
      <c r="AO33" s="134"/>
      <c r="AP33" s="134"/>
      <c r="AQ33" s="109">
        <f t="shared" si="4"/>
        <v>0</v>
      </c>
      <c r="AR33" s="199">
        <f t="shared" si="5"/>
        <v>0</v>
      </c>
      <c r="AS33" s="146">
        <v>34</v>
      </c>
      <c r="AT33" s="146"/>
      <c r="AU33" s="146"/>
      <c r="AV33" s="146"/>
      <c r="AW33" s="116">
        <f t="shared" si="6"/>
        <v>34</v>
      </c>
      <c r="AX33" s="150">
        <v>34</v>
      </c>
      <c r="AY33" s="150">
        <v>13</v>
      </c>
      <c r="AZ33" s="150">
        <v>21</v>
      </c>
      <c r="BA33" s="119">
        <f t="shared" si="7"/>
        <v>13</v>
      </c>
      <c r="BB33" s="138"/>
      <c r="BC33" s="136">
        <v>20</v>
      </c>
      <c r="BD33" s="136">
        <v>10</v>
      </c>
      <c r="BE33" s="120">
        <f t="shared" si="8"/>
        <v>20</v>
      </c>
      <c r="BF33" s="121">
        <f t="shared" si="9"/>
        <v>13</v>
      </c>
      <c r="BG33" s="137">
        <v>25</v>
      </c>
      <c r="BH33" s="137">
        <v>24</v>
      </c>
      <c r="BI33" s="137">
        <v>29</v>
      </c>
      <c r="BJ33" s="125">
        <v>25</v>
      </c>
      <c r="BK33" s="137">
        <v>23</v>
      </c>
      <c r="BL33" s="137">
        <v>3</v>
      </c>
      <c r="BM33" s="142"/>
      <c r="BN33" s="142"/>
      <c r="BO33" s="123">
        <f t="shared" si="10"/>
        <v>129</v>
      </c>
      <c r="BP33" s="124">
        <v>24</v>
      </c>
      <c r="BQ33" s="124"/>
      <c r="BR33" s="22">
        <v>66</v>
      </c>
      <c r="BS33" s="22">
        <v>46</v>
      </c>
      <c r="BT33" s="125">
        <v>0</v>
      </c>
      <c r="BU33" s="126">
        <f t="shared" si="11"/>
        <v>66</v>
      </c>
      <c r="BV33" s="151">
        <v>38</v>
      </c>
      <c r="BW33" s="154">
        <v>112</v>
      </c>
      <c r="BX33" s="154">
        <v>60</v>
      </c>
      <c r="BY33" s="154">
        <v>13</v>
      </c>
      <c r="BZ33" s="154"/>
      <c r="CA33" s="155"/>
      <c r="CB33" s="154"/>
      <c r="CC33" s="153">
        <f t="shared" si="16"/>
        <v>38</v>
      </c>
      <c r="CD33" s="131">
        <f t="shared" si="12"/>
        <v>104</v>
      </c>
      <c r="CE33" s="139"/>
      <c r="CF33" s="123">
        <f t="shared" si="13"/>
        <v>0</v>
      </c>
      <c r="CG33" s="132">
        <v>1</v>
      </c>
      <c r="CH33" s="133">
        <f t="shared" si="14"/>
        <v>1</v>
      </c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7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9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7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</row>
    <row r="34" spans="1:237" ht="18" customHeight="1">
      <c r="A34" s="22">
        <v>29</v>
      </c>
      <c r="B34" s="144" t="s">
        <v>104</v>
      </c>
      <c r="C34" s="148" t="s">
        <v>134</v>
      </c>
      <c r="D34" s="57"/>
      <c r="E34" s="57"/>
      <c r="F34" s="57"/>
      <c r="G34" s="57"/>
      <c r="H34" s="57"/>
      <c r="I34" s="57"/>
      <c r="J34" s="57"/>
      <c r="K34" s="56"/>
      <c r="L34" s="57"/>
      <c r="M34" s="57"/>
      <c r="N34" s="103"/>
      <c r="O34" s="57"/>
      <c r="P34" s="57"/>
      <c r="Q34" s="57"/>
      <c r="R34" s="57"/>
      <c r="S34" s="57"/>
      <c r="T34" s="103"/>
      <c r="U34" s="104"/>
      <c r="V34" s="56"/>
      <c r="W34" s="56"/>
      <c r="X34" s="35"/>
      <c r="Y34" s="106">
        <f t="shared" si="15"/>
        <v>0</v>
      </c>
      <c r="Z34" s="66">
        <v>148.33333333333334</v>
      </c>
      <c r="AA34" s="66">
        <v>25.333333333333332</v>
      </c>
      <c r="AB34" s="66">
        <v>1.6666666666666667</v>
      </c>
      <c r="AC34" s="66">
        <v>0.33333333333333331</v>
      </c>
      <c r="AD34" s="107">
        <v>0</v>
      </c>
      <c r="AE34" s="108">
        <f t="shared" si="0"/>
        <v>175.66666666666669</v>
      </c>
      <c r="AF34" s="107">
        <v>9.3333333333333339</v>
      </c>
      <c r="AG34" s="107">
        <v>1</v>
      </c>
      <c r="AH34" s="107">
        <v>5.666666666666667</v>
      </c>
      <c r="AI34" s="109">
        <f t="shared" si="1"/>
        <v>16</v>
      </c>
      <c r="AJ34" s="110">
        <f t="shared" si="2"/>
        <v>191.66666666666669</v>
      </c>
      <c r="AK34" s="111"/>
      <c r="AL34" s="111"/>
      <c r="AM34" s="134"/>
      <c r="AN34" s="113">
        <f t="shared" si="3"/>
        <v>0</v>
      </c>
      <c r="AO34" s="134"/>
      <c r="AP34" s="134"/>
      <c r="AQ34" s="109">
        <f t="shared" si="4"/>
        <v>0</v>
      </c>
      <c r="AR34" s="199">
        <f t="shared" si="5"/>
        <v>0</v>
      </c>
      <c r="AS34" s="146">
        <v>33</v>
      </c>
      <c r="AT34" s="146"/>
      <c r="AU34" s="146"/>
      <c r="AV34" s="146"/>
      <c r="AW34" s="116">
        <f t="shared" si="6"/>
        <v>33</v>
      </c>
      <c r="AX34" s="150">
        <v>32</v>
      </c>
      <c r="AY34" s="150">
        <v>12</v>
      </c>
      <c r="AZ34" s="150">
        <v>20</v>
      </c>
      <c r="BA34" s="119">
        <f t="shared" si="7"/>
        <v>12</v>
      </c>
      <c r="BB34" s="138"/>
      <c r="BC34" s="136">
        <v>8</v>
      </c>
      <c r="BD34" s="136">
        <v>4</v>
      </c>
      <c r="BE34" s="120">
        <f t="shared" si="8"/>
        <v>8</v>
      </c>
      <c r="BF34" s="121">
        <f t="shared" si="9"/>
        <v>12</v>
      </c>
      <c r="BG34" s="137">
        <v>24</v>
      </c>
      <c r="BH34" s="137">
        <v>23</v>
      </c>
      <c r="BI34" s="137">
        <v>28</v>
      </c>
      <c r="BJ34" s="125">
        <v>24</v>
      </c>
      <c r="BK34" s="137">
        <v>22</v>
      </c>
      <c r="BL34" s="137">
        <v>3</v>
      </c>
      <c r="BM34" s="142"/>
      <c r="BN34" s="142"/>
      <c r="BO34" s="123">
        <f t="shared" si="10"/>
        <v>124</v>
      </c>
      <c r="BP34" s="124">
        <v>23</v>
      </c>
      <c r="BQ34" s="124"/>
      <c r="BR34" s="22">
        <v>64</v>
      </c>
      <c r="BS34" s="22">
        <v>44</v>
      </c>
      <c r="BT34" s="125">
        <v>0</v>
      </c>
      <c r="BU34" s="126">
        <f t="shared" si="11"/>
        <v>64</v>
      </c>
      <c r="BV34" s="151">
        <v>36</v>
      </c>
      <c r="BW34" s="154">
        <v>108</v>
      </c>
      <c r="BX34" s="154">
        <v>57</v>
      </c>
      <c r="BY34" s="154">
        <v>13</v>
      </c>
      <c r="BZ34" s="154"/>
      <c r="CA34" s="155"/>
      <c r="CB34" s="154"/>
      <c r="CC34" s="153">
        <f t="shared" si="16"/>
        <v>36</v>
      </c>
      <c r="CD34" s="131">
        <f t="shared" si="12"/>
        <v>100</v>
      </c>
      <c r="CE34" s="139"/>
      <c r="CF34" s="123">
        <f t="shared" si="13"/>
        <v>0</v>
      </c>
      <c r="CG34" s="132">
        <v>1.6666666666666667</v>
      </c>
      <c r="CH34" s="133">
        <f t="shared" si="14"/>
        <v>1.6666666666666667</v>
      </c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7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9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7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</row>
    <row r="35" spans="1:237" ht="18" customHeight="1">
      <c r="A35" s="22">
        <v>30</v>
      </c>
      <c r="B35" s="144" t="s">
        <v>104</v>
      </c>
      <c r="C35" s="102" t="s">
        <v>135</v>
      </c>
      <c r="D35" s="57"/>
      <c r="E35" s="57"/>
      <c r="F35" s="57"/>
      <c r="G35" s="57"/>
      <c r="H35" s="57"/>
      <c r="I35" s="57"/>
      <c r="J35" s="57"/>
      <c r="K35" s="56"/>
      <c r="L35" s="57"/>
      <c r="M35" s="57"/>
      <c r="N35" s="103"/>
      <c r="O35" s="57"/>
      <c r="P35" s="57"/>
      <c r="Q35" s="57"/>
      <c r="R35" s="57"/>
      <c r="S35" s="57"/>
      <c r="T35" s="103"/>
      <c r="U35" s="104"/>
      <c r="V35" s="146">
        <v>2</v>
      </c>
      <c r="W35" s="146">
        <v>2</v>
      </c>
      <c r="X35" s="35"/>
      <c r="Y35" s="106">
        <f t="shared" si="15"/>
        <v>2</v>
      </c>
      <c r="Z35" s="66">
        <v>202</v>
      </c>
      <c r="AA35" s="66">
        <v>59.333333333333336</v>
      </c>
      <c r="AB35" s="66">
        <v>14</v>
      </c>
      <c r="AC35" s="66">
        <v>0</v>
      </c>
      <c r="AD35" s="107">
        <v>2</v>
      </c>
      <c r="AE35" s="108">
        <f t="shared" si="0"/>
        <v>277.33333333333331</v>
      </c>
      <c r="AF35" s="107">
        <v>29.666666666666668</v>
      </c>
      <c r="AG35" s="107">
        <v>25.666666666666668</v>
      </c>
      <c r="AH35" s="107">
        <v>16.333333333333332</v>
      </c>
      <c r="AI35" s="109">
        <f t="shared" si="1"/>
        <v>71.666666666666671</v>
      </c>
      <c r="AJ35" s="110">
        <f t="shared" si="2"/>
        <v>349</v>
      </c>
      <c r="AK35" s="111"/>
      <c r="AL35" s="111"/>
      <c r="AM35" s="134"/>
      <c r="AN35" s="113">
        <f t="shared" si="3"/>
        <v>0</v>
      </c>
      <c r="AO35" s="134"/>
      <c r="AP35" s="134"/>
      <c r="AQ35" s="109">
        <f t="shared" si="4"/>
        <v>0</v>
      </c>
      <c r="AR35" s="199">
        <f t="shared" si="5"/>
        <v>0</v>
      </c>
      <c r="AS35" s="146">
        <v>154</v>
      </c>
      <c r="AT35" s="146"/>
      <c r="AU35" s="146"/>
      <c r="AV35" s="146"/>
      <c r="AW35" s="116">
        <f t="shared" si="6"/>
        <v>154</v>
      </c>
      <c r="AX35" s="150">
        <v>159</v>
      </c>
      <c r="AY35" s="150">
        <v>55</v>
      </c>
      <c r="AZ35" s="150">
        <v>98</v>
      </c>
      <c r="BA35" s="119">
        <f t="shared" si="7"/>
        <v>55</v>
      </c>
      <c r="BB35" s="136">
        <v>1</v>
      </c>
      <c r="BC35" s="136">
        <v>20</v>
      </c>
      <c r="BD35" s="136">
        <v>10</v>
      </c>
      <c r="BE35" s="120">
        <f t="shared" si="8"/>
        <v>20</v>
      </c>
      <c r="BF35" s="121">
        <f t="shared" si="9"/>
        <v>55</v>
      </c>
      <c r="BG35" s="137">
        <v>110</v>
      </c>
      <c r="BH35" s="137">
        <v>118</v>
      </c>
      <c r="BI35" s="137">
        <v>116</v>
      </c>
      <c r="BJ35" s="125">
        <v>110</v>
      </c>
      <c r="BK35" s="137">
        <v>96</v>
      </c>
      <c r="BL35" s="137">
        <v>14</v>
      </c>
      <c r="BM35" s="147">
        <v>1</v>
      </c>
      <c r="BN35" s="142"/>
      <c r="BO35" s="123">
        <f t="shared" si="10"/>
        <v>564</v>
      </c>
      <c r="BP35" s="124">
        <v>105</v>
      </c>
      <c r="BQ35" s="124"/>
      <c r="BR35" s="22">
        <v>299</v>
      </c>
      <c r="BS35" s="22">
        <v>215</v>
      </c>
      <c r="BT35" s="125">
        <v>0</v>
      </c>
      <c r="BU35" s="126">
        <f t="shared" si="11"/>
        <v>299</v>
      </c>
      <c r="BV35" s="151">
        <v>170</v>
      </c>
      <c r="BW35" s="154">
        <v>559</v>
      </c>
      <c r="BX35" s="154">
        <v>271</v>
      </c>
      <c r="BY35" s="154">
        <v>58</v>
      </c>
      <c r="BZ35" s="154"/>
      <c r="CA35" s="155"/>
      <c r="CB35" s="154"/>
      <c r="CC35" s="153">
        <f t="shared" si="16"/>
        <v>170</v>
      </c>
      <c r="CD35" s="131">
        <f t="shared" si="12"/>
        <v>469</v>
      </c>
      <c r="CE35" s="139"/>
      <c r="CF35" s="123">
        <f t="shared" si="13"/>
        <v>0</v>
      </c>
      <c r="CG35" s="132">
        <v>4.666666666666667</v>
      </c>
      <c r="CH35" s="133">
        <f t="shared" si="14"/>
        <v>4.666666666666667</v>
      </c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7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9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7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</row>
    <row r="36" spans="1:237" ht="18" customHeight="1">
      <c r="A36" s="22">
        <v>31</v>
      </c>
      <c r="B36" s="144" t="s">
        <v>104</v>
      </c>
      <c r="C36" s="102" t="s">
        <v>136</v>
      </c>
      <c r="D36" s="57"/>
      <c r="E36" s="58"/>
      <c r="F36" s="58"/>
      <c r="G36" s="58"/>
      <c r="H36" s="58"/>
      <c r="I36" s="58"/>
      <c r="J36" s="58"/>
      <c r="K36" s="56"/>
      <c r="L36" s="58"/>
      <c r="M36" s="58"/>
      <c r="N36" s="103"/>
      <c r="O36" s="58"/>
      <c r="P36" s="58"/>
      <c r="Q36" s="58"/>
      <c r="R36" s="58"/>
      <c r="S36" s="58"/>
      <c r="T36" s="103"/>
      <c r="U36" s="104"/>
      <c r="V36" s="103"/>
      <c r="W36" s="103"/>
      <c r="X36" s="44"/>
      <c r="Y36" s="106">
        <f t="shared" si="15"/>
        <v>0</v>
      </c>
      <c r="Z36" s="66">
        <v>38.666666666666664</v>
      </c>
      <c r="AA36" s="66">
        <v>19</v>
      </c>
      <c r="AB36" s="66">
        <v>3.3333333333333335</v>
      </c>
      <c r="AC36" s="66">
        <v>0</v>
      </c>
      <c r="AD36" s="107">
        <v>0</v>
      </c>
      <c r="AE36" s="108">
        <f t="shared" si="0"/>
        <v>61</v>
      </c>
      <c r="AF36" s="107">
        <v>2.6666666666666665</v>
      </c>
      <c r="AG36" s="107">
        <v>11.333333333333334</v>
      </c>
      <c r="AH36" s="107">
        <v>2.3333333333333335</v>
      </c>
      <c r="AI36" s="109">
        <f t="shared" si="1"/>
        <v>16.333333333333332</v>
      </c>
      <c r="AJ36" s="110">
        <f t="shared" si="2"/>
        <v>77.333333333333329</v>
      </c>
      <c r="AK36" s="111"/>
      <c r="AL36" s="111"/>
      <c r="AM36" s="134"/>
      <c r="AN36" s="113">
        <f t="shared" si="3"/>
        <v>0</v>
      </c>
      <c r="AO36" s="134"/>
      <c r="AP36" s="134"/>
      <c r="AQ36" s="109">
        <f t="shared" si="4"/>
        <v>0</v>
      </c>
      <c r="AR36" s="199">
        <f t="shared" si="5"/>
        <v>0</v>
      </c>
      <c r="AS36" s="146">
        <v>22</v>
      </c>
      <c r="AT36" s="146"/>
      <c r="AU36" s="146"/>
      <c r="AV36" s="146"/>
      <c r="AW36" s="116">
        <f t="shared" si="6"/>
        <v>22</v>
      </c>
      <c r="AX36" s="150">
        <v>23</v>
      </c>
      <c r="AY36" s="150">
        <v>8</v>
      </c>
      <c r="AZ36" s="150">
        <v>14</v>
      </c>
      <c r="BA36" s="119">
        <f t="shared" si="7"/>
        <v>8</v>
      </c>
      <c r="BB36" s="138"/>
      <c r="BC36" s="136">
        <v>8</v>
      </c>
      <c r="BD36" s="136">
        <v>4</v>
      </c>
      <c r="BE36" s="120">
        <f t="shared" si="8"/>
        <v>8</v>
      </c>
      <c r="BF36" s="121">
        <f t="shared" si="9"/>
        <v>8</v>
      </c>
      <c r="BG36" s="137">
        <v>16</v>
      </c>
      <c r="BH36" s="137">
        <v>17</v>
      </c>
      <c r="BI36" s="137">
        <v>17</v>
      </c>
      <c r="BJ36" s="125">
        <v>16</v>
      </c>
      <c r="BK36" s="137">
        <v>14</v>
      </c>
      <c r="BL36" s="137">
        <v>2</v>
      </c>
      <c r="BM36" s="142"/>
      <c r="BN36" s="142"/>
      <c r="BO36" s="123">
        <f t="shared" si="10"/>
        <v>82</v>
      </c>
      <c r="BP36" s="124">
        <v>15</v>
      </c>
      <c r="BQ36" s="124"/>
      <c r="BR36" s="22">
        <v>43</v>
      </c>
      <c r="BS36" s="22">
        <v>31</v>
      </c>
      <c r="BT36" s="125">
        <v>0</v>
      </c>
      <c r="BU36" s="126">
        <f t="shared" si="11"/>
        <v>43</v>
      </c>
      <c r="BV36" s="151">
        <v>25</v>
      </c>
      <c r="BW36" s="154">
        <v>81</v>
      </c>
      <c r="BX36" s="154">
        <v>39</v>
      </c>
      <c r="BY36" s="154">
        <v>8</v>
      </c>
      <c r="BZ36" s="154"/>
      <c r="CA36" s="155"/>
      <c r="CB36" s="154"/>
      <c r="CC36" s="153">
        <f t="shared" si="16"/>
        <v>25</v>
      </c>
      <c r="CD36" s="131">
        <f t="shared" si="12"/>
        <v>68</v>
      </c>
      <c r="CE36" s="139"/>
      <c r="CF36" s="123">
        <f t="shared" si="13"/>
        <v>0</v>
      </c>
      <c r="CG36" s="139"/>
      <c r="CH36" s="133">
        <f t="shared" si="14"/>
        <v>0</v>
      </c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7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9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7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</row>
    <row r="37" spans="1:237" ht="18" customHeight="1">
      <c r="A37" s="22">
        <v>32</v>
      </c>
      <c r="B37" s="144" t="s">
        <v>104</v>
      </c>
      <c r="C37" s="102" t="s">
        <v>137</v>
      </c>
      <c r="D37" s="57"/>
      <c r="E37" s="57"/>
      <c r="F37" s="57"/>
      <c r="G37" s="57"/>
      <c r="H37" s="57"/>
      <c r="I37" s="57"/>
      <c r="J37" s="57"/>
      <c r="K37" s="56"/>
      <c r="L37" s="57"/>
      <c r="M37" s="57"/>
      <c r="N37" s="103"/>
      <c r="O37" s="57"/>
      <c r="P37" s="57"/>
      <c r="Q37" s="57"/>
      <c r="R37" s="57"/>
      <c r="S37" s="57"/>
      <c r="T37" s="103"/>
      <c r="U37" s="104"/>
      <c r="V37" s="56"/>
      <c r="W37" s="56"/>
      <c r="X37" s="35"/>
      <c r="Y37" s="106">
        <f t="shared" si="15"/>
        <v>0</v>
      </c>
      <c r="Z37" s="66">
        <v>36.333333333333336</v>
      </c>
      <c r="AA37" s="66">
        <v>18.333333333333332</v>
      </c>
      <c r="AB37" s="66">
        <v>4</v>
      </c>
      <c r="AC37" s="66">
        <v>0</v>
      </c>
      <c r="AD37" s="107">
        <v>0.33333333333333331</v>
      </c>
      <c r="AE37" s="108">
        <f t="shared" si="0"/>
        <v>59.000000000000007</v>
      </c>
      <c r="AF37" s="107">
        <v>9.6666666666666661</v>
      </c>
      <c r="AG37" s="107">
        <v>8.3333333333333339</v>
      </c>
      <c r="AH37" s="107">
        <v>0.66666666666666663</v>
      </c>
      <c r="AI37" s="109">
        <f t="shared" si="1"/>
        <v>18.666666666666668</v>
      </c>
      <c r="AJ37" s="110">
        <f t="shared" si="2"/>
        <v>77.666666666666671</v>
      </c>
      <c r="AK37" s="111"/>
      <c r="AL37" s="111"/>
      <c r="AM37" s="134"/>
      <c r="AN37" s="113">
        <f t="shared" si="3"/>
        <v>0</v>
      </c>
      <c r="AO37" s="134"/>
      <c r="AP37" s="134"/>
      <c r="AQ37" s="109">
        <f t="shared" si="4"/>
        <v>0</v>
      </c>
      <c r="AR37" s="199">
        <f t="shared" si="5"/>
        <v>0</v>
      </c>
      <c r="AS37" s="146">
        <v>32</v>
      </c>
      <c r="AT37" s="146"/>
      <c r="AU37" s="146"/>
      <c r="AV37" s="146"/>
      <c r="AW37" s="116">
        <f t="shared" si="6"/>
        <v>32</v>
      </c>
      <c r="AX37" s="150">
        <v>33</v>
      </c>
      <c r="AY37" s="150">
        <v>12</v>
      </c>
      <c r="AZ37" s="150">
        <v>21</v>
      </c>
      <c r="BA37" s="119">
        <f t="shared" si="7"/>
        <v>12</v>
      </c>
      <c r="BB37" s="138"/>
      <c r="BC37" s="136">
        <v>8</v>
      </c>
      <c r="BD37" s="136">
        <v>4</v>
      </c>
      <c r="BE37" s="120">
        <f t="shared" si="8"/>
        <v>8</v>
      </c>
      <c r="BF37" s="121">
        <f t="shared" si="9"/>
        <v>12</v>
      </c>
      <c r="BG37" s="137">
        <v>23</v>
      </c>
      <c r="BH37" s="137">
        <v>24</v>
      </c>
      <c r="BI37" s="137">
        <v>24</v>
      </c>
      <c r="BJ37" s="125">
        <v>23</v>
      </c>
      <c r="BK37" s="137">
        <v>20</v>
      </c>
      <c r="BL37" s="137">
        <v>3</v>
      </c>
      <c r="BM37" s="142"/>
      <c r="BN37" s="142"/>
      <c r="BO37" s="123">
        <f t="shared" si="10"/>
        <v>117</v>
      </c>
      <c r="BP37" s="124">
        <v>22</v>
      </c>
      <c r="BQ37" s="124"/>
      <c r="BR37" s="22">
        <v>62</v>
      </c>
      <c r="BS37" s="22">
        <v>44</v>
      </c>
      <c r="BT37" s="125">
        <v>0</v>
      </c>
      <c r="BU37" s="126">
        <f t="shared" si="11"/>
        <v>62</v>
      </c>
      <c r="BV37" s="151">
        <v>35</v>
      </c>
      <c r="BW37" s="154">
        <v>115</v>
      </c>
      <c r="BX37" s="154">
        <v>56</v>
      </c>
      <c r="BY37" s="154">
        <v>12</v>
      </c>
      <c r="BZ37" s="154"/>
      <c r="CA37" s="155"/>
      <c r="CB37" s="154"/>
      <c r="CC37" s="153">
        <f t="shared" si="16"/>
        <v>35</v>
      </c>
      <c r="CD37" s="131">
        <f t="shared" si="12"/>
        <v>97</v>
      </c>
      <c r="CE37" s="139"/>
      <c r="CF37" s="123">
        <f t="shared" si="13"/>
        <v>0</v>
      </c>
      <c r="CG37" s="132">
        <v>1</v>
      </c>
      <c r="CH37" s="133">
        <f t="shared" si="14"/>
        <v>1</v>
      </c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7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9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  <c r="GW37" s="156"/>
      <c r="GX37" s="156"/>
      <c r="GY37" s="156"/>
      <c r="GZ37" s="156"/>
      <c r="HA37" s="156"/>
      <c r="HB37" s="156"/>
      <c r="HC37" s="156"/>
      <c r="HD37" s="156"/>
      <c r="HE37" s="156"/>
      <c r="HF37" s="156"/>
      <c r="HG37" s="156"/>
      <c r="HH37" s="157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</row>
    <row r="38" spans="1:237" ht="18" customHeight="1">
      <c r="A38" s="22">
        <v>33</v>
      </c>
      <c r="B38" s="144" t="s">
        <v>102</v>
      </c>
      <c r="C38" s="102" t="s">
        <v>138</v>
      </c>
      <c r="D38" s="57"/>
      <c r="E38" s="57"/>
      <c r="F38" s="57"/>
      <c r="G38" s="57"/>
      <c r="H38" s="57"/>
      <c r="I38" s="57"/>
      <c r="J38" s="57"/>
      <c r="K38" s="56"/>
      <c r="L38" s="57"/>
      <c r="M38" s="57"/>
      <c r="N38" s="103"/>
      <c r="O38" s="57"/>
      <c r="P38" s="57"/>
      <c r="Q38" s="57"/>
      <c r="R38" s="57"/>
      <c r="S38" s="57"/>
      <c r="T38" s="103"/>
      <c r="U38" s="104"/>
      <c r="V38" s="146">
        <v>2</v>
      </c>
      <c r="W38" s="146">
        <v>2</v>
      </c>
      <c r="X38" s="35"/>
      <c r="Y38" s="106">
        <f t="shared" si="15"/>
        <v>2</v>
      </c>
      <c r="Z38" s="66">
        <v>100</v>
      </c>
      <c r="AA38" s="66">
        <v>53.666666666666664</v>
      </c>
      <c r="AB38" s="66">
        <v>0.33333333333333331</v>
      </c>
      <c r="AC38" s="66">
        <v>0</v>
      </c>
      <c r="AD38" s="107">
        <v>0</v>
      </c>
      <c r="AE38" s="108">
        <f t="shared" si="0"/>
        <v>154</v>
      </c>
      <c r="AF38" s="107">
        <v>12.333333333333334</v>
      </c>
      <c r="AG38" s="107">
        <v>0.66666666666666663</v>
      </c>
      <c r="AH38" s="107">
        <v>3.6666666666666665</v>
      </c>
      <c r="AI38" s="109">
        <f t="shared" si="1"/>
        <v>16.666666666666668</v>
      </c>
      <c r="AJ38" s="110">
        <f t="shared" si="2"/>
        <v>170.66666666666666</v>
      </c>
      <c r="AK38" s="111"/>
      <c r="AL38" s="111"/>
      <c r="AM38" s="134"/>
      <c r="AN38" s="113">
        <f t="shared" si="3"/>
        <v>0</v>
      </c>
      <c r="AO38" s="134"/>
      <c r="AP38" s="134"/>
      <c r="AQ38" s="109">
        <f t="shared" si="4"/>
        <v>0</v>
      </c>
      <c r="AR38" s="199">
        <f t="shared" si="5"/>
        <v>0</v>
      </c>
      <c r="AS38" s="146">
        <v>121</v>
      </c>
      <c r="AT38" s="146"/>
      <c r="AU38" s="146"/>
      <c r="AV38" s="146"/>
      <c r="AW38" s="116">
        <f t="shared" si="6"/>
        <v>121</v>
      </c>
      <c r="AX38" s="150">
        <v>97</v>
      </c>
      <c r="AY38" s="150">
        <v>34</v>
      </c>
      <c r="AZ38" s="150">
        <v>60</v>
      </c>
      <c r="BA38" s="119">
        <f t="shared" si="7"/>
        <v>34</v>
      </c>
      <c r="BB38" s="136">
        <v>1</v>
      </c>
      <c r="BC38" s="136">
        <v>20</v>
      </c>
      <c r="BD38" s="136">
        <v>10</v>
      </c>
      <c r="BE38" s="120">
        <f t="shared" si="8"/>
        <v>20</v>
      </c>
      <c r="BF38" s="121">
        <f t="shared" si="9"/>
        <v>34</v>
      </c>
      <c r="BG38" s="137">
        <v>68</v>
      </c>
      <c r="BH38" s="137">
        <v>86</v>
      </c>
      <c r="BI38" s="137">
        <v>102</v>
      </c>
      <c r="BJ38" s="125">
        <v>68</v>
      </c>
      <c r="BK38" s="137">
        <v>100</v>
      </c>
      <c r="BL38" s="137">
        <v>11</v>
      </c>
      <c r="BM38" s="142"/>
      <c r="BN38" s="142"/>
      <c r="BO38" s="123">
        <f t="shared" si="10"/>
        <v>435</v>
      </c>
      <c r="BP38" s="124">
        <v>65</v>
      </c>
      <c r="BQ38" s="124"/>
      <c r="BR38" s="22">
        <v>232</v>
      </c>
      <c r="BS38" s="22">
        <v>145</v>
      </c>
      <c r="BT38" s="125">
        <v>0</v>
      </c>
      <c r="BU38" s="126">
        <f t="shared" si="11"/>
        <v>232</v>
      </c>
      <c r="BV38" s="151">
        <v>133</v>
      </c>
      <c r="BW38" s="154">
        <v>425</v>
      </c>
      <c r="BX38" s="154">
        <v>222</v>
      </c>
      <c r="BY38" s="154">
        <v>36</v>
      </c>
      <c r="BZ38" s="154"/>
      <c r="CA38" s="155"/>
      <c r="CB38" s="154"/>
      <c r="CC38" s="153">
        <f t="shared" si="16"/>
        <v>133</v>
      </c>
      <c r="CD38" s="131">
        <f t="shared" si="12"/>
        <v>365</v>
      </c>
      <c r="CE38" s="132">
        <v>2.5</v>
      </c>
      <c r="CF38" s="123">
        <f t="shared" si="13"/>
        <v>2.5</v>
      </c>
      <c r="CG38" s="132">
        <v>3</v>
      </c>
      <c r="CH38" s="133">
        <f t="shared" si="14"/>
        <v>3</v>
      </c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7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9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7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</row>
    <row r="39" spans="1:237" ht="18" customHeight="1">
      <c r="A39" s="22">
        <v>34</v>
      </c>
      <c r="B39" s="144" t="s">
        <v>104</v>
      </c>
      <c r="C39" s="148" t="s">
        <v>139</v>
      </c>
      <c r="D39" s="57"/>
      <c r="E39" s="57"/>
      <c r="F39" s="57"/>
      <c r="G39" s="57"/>
      <c r="H39" s="57"/>
      <c r="I39" s="57"/>
      <c r="J39" s="57"/>
      <c r="K39" s="56"/>
      <c r="L39" s="57"/>
      <c r="M39" s="57"/>
      <c r="N39" s="103"/>
      <c r="O39" s="57"/>
      <c r="P39" s="57"/>
      <c r="Q39" s="57"/>
      <c r="R39" s="57"/>
      <c r="S39" s="57"/>
      <c r="T39" s="103"/>
      <c r="U39" s="104"/>
      <c r="V39" s="56"/>
      <c r="W39" s="56"/>
      <c r="X39" s="35"/>
      <c r="Y39" s="106">
        <f t="shared" si="15"/>
        <v>0</v>
      </c>
      <c r="Z39" s="66">
        <v>24.333333333333332</v>
      </c>
      <c r="AA39" s="66">
        <v>7.333333333333333</v>
      </c>
      <c r="AB39" s="66">
        <v>0</v>
      </c>
      <c r="AC39" s="66">
        <v>0</v>
      </c>
      <c r="AD39" s="107">
        <v>0</v>
      </c>
      <c r="AE39" s="108">
        <f t="shared" si="0"/>
        <v>31.666666666666664</v>
      </c>
      <c r="AF39" s="107">
        <v>4</v>
      </c>
      <c r="AG39" s="107">
        <v>0</v>
      </c>
      <c r="AH39" s="107">
        <v>0</v>
      </c>
      <c r="AI39" s="109">
        <f t="shared" si="1"/>
        <v>4</v>
      </c>
      <c r="AJ39" s="110">
        <f t="shared" si="2"/>
        <v>35.666666666666664</v>
      </c>
      <c r="AK39" s="111"/>
      <c r="AL39" s="111"/>
      <c r="AM39" s="134"/>
      <c r="AN39" s="113">
        <f t="shared" si="3"/>
        <v>0</v>
      </c>
      <c r="AO39" s="134"/>
      <c r="AP39" s="134"/>
      <c r="AQ39" s="109">
        <f t="shared" si="4"/>
        <v>0</v>
      </c>
      <c r="AR39" s="199">
        <f t="shared" si="5"/>
        <v>0</v>
      </c>
      <c r="AS39" s="146">
        <v>13</v>
      </c>
      <c r="AT39" s="146"/>
      <c r="AU39" s="146"/>
      <c r="AV39" s="146"/>
      <c r="AW39" s="116">
        <f t="shared" si="6"/>
        <v>13</v>
      </c>
      <c r="AX39" s="150">
        <v>13</v>
      </c>
      <c r="AY39" s="150">
        <v>5</v>
      </c>
      <c r="AZ39" s="150">
        <v>8</v>
      </c>
      <c r="BA39" s="119">
        <f t="shared" si="7"/>
        <v>5</v>
      </c>
      <c r="BB39" s="138"/>
      <c r="BC39" s="136">
        <v>8</v>
      </c>
      <c r="BD39" s="136">
        <v>4</v>
      </c>
      <c r="BE39" s="120">
        <f t="shared" si="8"/>
        <v>8</v>
      </c>
      <c r="BF39" s="121">
        <f t="shared" si="9"/>
        <v>5</v>
      </c>
      <c r="BG39" s="137">
        <v>9</v>
      </c>
      <c r="BH39" s="137">
        <v>9</v>
      </c>
      <c r="BI39" s="137">
        <v>11</v>
      </c>
      <c r="BJ39" s="125">
        <v>9</v>
      </c>
      <c r="BK39" s="137">
        <v>9</v>
      </c>
      <c r="BL39" s="137">
        <v>1</v>
      </c>
      <c r="BM39" s="142"/>
      <c r="BN39" s="142"/>
      <c r="BO39" s="123">
        <f t="shared" si="10"/>
        <v>48</v>
      </c>
      <c r="BP39" s="124">
        <v>9</v>
      </c>
      <c r="BQ39" s="124"/>
      <c r="BR39" s="22">
        <v>25</v>
      </c>
      <c r="BS39" s="22">
        <v>17</v>
      </c>
      <c r="BT39" s="125">
        <v>0</v>
      </c>
      <c r="BU39" s="126">
        <f t="shared" si="11"/>
        <v>25</v>
      </c>
      <c r="BV39" s="151">
        <v>14</v>
      </c>
      <c r="BW39" s="154">
        <v>42</v>
      </c>
      <c r="BX39" s="154">
        <v>23</v>
      </c>
      <c r="BY39" s="154">
        <v>5</v>
      </c>
      <c r="BZ39" s="154"/>
      <c r="CA39" s="155"/>
      <c r="CB39" s="154"/>
      <c r="CC39" s="153">
        <f t="shared" si="16"/>
        <v>14</v>
      </c>
      <c r="CD39" s="131">
        <f t="shared" si="12"/>
        <v>39</v>
      </c>
      <c r="CE39" s="139"/>
      <c r="CF39" s="123">
        <f t="shared" si="13"/>
        <v>0</v>
      </c>
      <c r="CG39" s="139"/>
      <c r="CH39" s="133">
        <f t="shared" si="14"/>
        <v>0</v>
      </c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7"/>
      <c r="DY39" s="158"/>
      <c r="DZ39" s="158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9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7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</row>
    <row r="40" spans="1:237" ht="18" customHeight="1">
      <c r="A40" s="22">
        <v>35</v>
      </c>
      <c r="B40" s="144" t="s">
        <v>104</v>
      </c>
      <c r="C40" s="102" t="s">
        <v>140</v>
      </c>
      <c r="D40" s="57"/>
      <c r="E40" s="57"/>
      <c r="F40" s="57"/>
      <c r="G40" s="57"/>
      <c r="H40" s="57"/>
      <c r="I40" s="57"/>
      <c r="J40" s="57"/>
      <c r="K40" s="56"/>
      <c r="L40" s="57"/>
      <c r="M40" s="57"/>
      <c r="N40" s="103"/>
      <c r="O40" s="57"/>
      <c r="P40" s="57"/>
      <c r="Q40" s="57"/>
      <c r="R40" s="57"/>
      <c r="S40" s="57"/>
      <c r="T40" s="103"/>
      <c r="U40" s="104"/>
      <c r="V40" s="56"/>
      <c r="W40" s="56"/>
      <c r="X40" s="35"/>
      <c r="Y40" s="106">
        <f t="shared" si="15"/>
        <v>0</v>
      </c>
      <c r="Z40" s="66">
        <v>56.333333333333336</v>
      </c>
      <c r="AA40" s="66">
        <v>18.333333333333332</v>
      </c>
      <c r="AB40" s="66">
        <v>0.33333333333333331</v>
      </c>
      <c r="AC40" s="66">
        <v>0</v>
      </c>
      <c r="AD40" s="107">
        <v>0</v>
      </c>
      <c r="AE40" s="108">
        <f t="shared" si="0"/>
        <v>75</v>
      </c>
      <c r="AF40" s="107">
        <v>3.3333333333333335</v>
      </c>
      <c r="AG40" s="107">
        <v>5.333333333333333</v>
      </c>
      <c r="AH40" s="107">
        <v>0</v>
      </c>
      <c r="AI40" s="109">
        <f t="shared" si="1"/>
        <v>8.6666666666666661</v>
      </c>
      <c r="AJ40" s="110">
        <f t="shared" si="2"/>
        <v>83.666666666666671</v>
      </c>
      <c r="AK40" s="111"/>
      <c r="AL40" s="111"/>
      <c r="AM40" s="134"/>
      <c r="AN40" s="113">
        <f t="shared" si="3"/>
        <v>0</v>
      </c>
      <c r="AO40" s="134"/>
      <c r="AP40" s="134"/>
      <c r="AQ40" s="109">
        <f t="shared" si="4"/>
        <v>0</v>
      </c>
      <c r="AR40" s="199">
        <f t="shared" si="5"/>
        <v>0</v>
      </c>
      <c r="AS40" s="146">
        <v>40</v>
      </c>
      <c r="AT40" s="146"/>
      <c r="AU40" s="146"/>
      <c r="AV40" s="146"/>
      <c r="AW40" s="116">
        <f t="shared" si="6"/>
        <v>40</v>
      </c>
      <c r="AX40" s="150">
        <v>36</v>
      </c>
      <c r="AY40" s="150">
        <v>13</v>
      </c>
      <c r="AZ40" s="150">
        <v>23</v>
      </c>
      <c r="BA40" s="119">
        <f t="shared" si="7"/>
        <v>13</v>
      </c>
      <c r="BB40" s="149"/>
      <c r="BC40" s="136">
        <v>8</v>
      </c>
      <c r="BD40" s="136">
        <v>4</v>
      </c>
      <c r="BE40" s="120">
        <f t="shared" si="8"/>
        <v>8</v>
      </c>
      <c r="BF40" s="121">
        <f t="shared" si="9"/>
        <v>13</v>
      </c>
      <c r="BG40" s="137">
        <v>26</v>
      </c>
      <c r="BH40" s="137">
        <v>30</v>
      </c>
      <c r="BI40" s="137">
        <v>31</v>
      </c>
      <c r="BJ40" s="125">
        <v>26</v>
      </c>
      <c r="BK40" s="137">
        <v>29</v>
      </c>
      <c r="BL40" s="137">
        <v>4</v>
      </c>
      <c r="BM40" s="142"/>
      <c r="BN40" s="142"/>
      <c r="BO40" s="123">
        <f t="shared" si="10"/>
        <v>146</v>
      </c>
      <c r="BP40" s="124">
        <v>58</v>
      </c>
      <c r="BQ40" s="124"/>
      <c r="BR40" s="22">
        <v>78</v>
      </c>
      <c r="BS40" s="22">
        <v>53</v>
      </c>
      <c r="BT40" s="125">
        <v>0</v>
      </c>
      <c r="BU40" s="126">
        <f t="shared" si="11"/>
        <v>78</v>
      </c>
      <c r="BV40" s="151">
        <v>45</v>
      </c>
      <c r="BW40" s="154">
        <v>170</v>
      </c>
      <c r="BX40" s="154">
        <v>73</v>
      </c>
      <c r="BY40" s="154">
        <v>14</v>
      </c>
      <c r="BZ40" s="154"/>
      <c r="CA40" s="155"/>
      <c r="CB40" s="154"/>
      <c r="CC40" s="153">
        <f t="shared" si="16"/>
        <v>45</v>
      </c>
      <c r="CD40" s="131">
        <f t="shared" si="12"/>
        <v>123</v>
      </c>
      <c r="CE40" s="139"/>
      <c r="CF40" s="123">
        <f t="shared" si="13"/>
        <v>0</v>
      </c>
      <c r="CG40" s="132">
        <v>0.66666666666666663</v>
      </c>
      <c r="CH40" s="133">
        <f t="shared" si="14"/>
        <v>0.66666666666666663</v>
      </c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7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9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7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</row>
    <row r="41" spans="1:237" ht="18" customHeight="1">
      <c r="A41" s="22">
        <v>36</v>
      </c>
      <c r="B41" s="144" t="s">
        <v>104</v>
      </c>
      <c r="C41" s="102" t="s">
        <v>141</v>
      </c>
      <c r="D41" s="57"/>
      <c r="E41" s="57"/>
      <c r="F41" s="57"/>
      <c r="G41" s="57"/>
      <c r="H41" s="57"/>
      <c r="I41" s="57"/>
      <c r="J41" s="57"/>
      <c r="K41" s="56"/>
      <c r="L41" s="57"/>
      <c r="M41" s="57"/>
      <c r="N41" s="103"/>
      <c r="O41" s="57"/>
      <c r="P41" s="57"/>
      <c r="Q41" s="57"/>
      <c r="R41" s="57"/>
      <c r="S41" s="57"/>
      <c r="T41" s="103"/>
      <c r="U41" s="104"/>
      <c r="V41" s="56"/>
      <c r="W41" s="56"/>
      <c r="X41" s="35"/>
      <c r="Y41" s="106">
        <f t="shared" si="15"/>
        <v>0</v>
      </c>
      <c r="Z41" s="66">
        <v>11.666666666666666</v>
      </c>
      <c r="AA41" s="66">
        <v>13</v>
      </c>
      <c r="AB41" s="66">
        <v>0</v>
      </c>
      <c r="AC41" s="66">
        <v>0</v>
      </c>
      <c r="AD41" s="107">
        <v>0</v>
      </c>
      <c r="AE41" s="108">
        <f t="shared" si="0"/>
        <v>24.666666666666664</v>
      </c>
      <c r="AF41" s="107">
        <v>0.33333333333333331</v>
      </c>
      <c r="AG41" s="107">
        <v>0</v>
      </c>
      <c r="AH41" s="107">
        <v>0</v>
      </c>
      <c r="AI41" s="109">
        <f t="shared" si="1"/>
        <v>0.33333333333333331</v>
      </c>
      <c r="AJ41" s="110">
        <f t="shared" si="2"/>
        <v>24.999999999999996</v>
      </c>
      <c r="AK41" s="111"/>
      <c r="AL41" s="111"/>
      <c r="AM41" s="134"/>
      <c r="AN41" s="113">
        <f t="shared" si="3"/>
        <v>0</v>
      </c>
      <c r="AO41" s="134"/>
      <c r="AP41" s="134"/>
      <c r="AQ41" s="109">
        <f t="shared" si="4"/>
        <v>0</v>
      </c>
      <c r="AR41" s="199">
        <f t="shared" si="5"/>
        <v>0</v>
      </c>
      <c r="AS41" s="146">
        <v>20</v>
      </c>
      <c r="AT41" s="146"/>
      <c r="AU41" s="146"/>
      <c r="AV41" s="146"/>
      <c r="AW41" s="116">
        <f t="shared" si="6"/>
        <v>20</v>
      </c>
      <c r="AX41" s="150">
        <v>16</v>
      </c>
      <c r="AY41" s="150">
        <v>6</v>
      </c>
      <c r="AZ41" s="150">
        <v>10</v>
      </c>
      <c r="BA41" s="119">
        <f t="shared" si="7"/>
        <v>6</v>
      </c>
      <c r="BB41" s="149"/>
      <c r="BC41" s="136">
        <v>8</v>
      </c>
      <c r="BD41" s="136">
        <v>4</v>
      </c>
      <c r="BE41" s="120">
        <f t="shared" si="8"/>
        <v>8</v>
      </c>
      <c r="BF41" s="121">
        <f t="shared" si="9"/>
        <v>6</v>
      </c>
      <c r="BG41" s="137">
        <v>11</v>
      </c>
      <c r="BH41" s="137">
        <v>14</v>
      </c>
      <c r="BI41" s="137">
        <v>17</v>
      </c>
      <c r="BJ41" s="125">
        <v>11</v>
      </c>
      <c r="BK41" s="137">
        <v>17</v>
      </c>
      <c r="BL41" s="137">
        <v>2</v>
      </c>
      <c r="BM41" s="142"/>
      <c r="BN41" s="142"/>
      <c r="BO41" s="123">
        <f t="shared" si="10"/>
        <v>72</v>
      </c>
      <c r="BP41" s="124">
        <v>10</v>
      </c>
      <c r="BQ41" s="124"/>
      <c r="BR41" s="22">
        <v>38</v>
      </c>
      <c r="BS41" s="22">
        <v>24</v>
      </c>
      <c r="BT41" s="125">
        <v>0</v>
      </c>
      <c r="BU41" s="126">
        <f t="shared" si="11"/>
        <v>38</v>
      </c>
      <c r="BV41" s="151">
        <v>22</v>
      </c>
      <c r="BW41" s="154">
        <v>72</v>
      </c>
      <c r="BX41" s="154">
        <v>37</v>
      </c>
      <c r="BY41" s="154">
        <v>6</v>
      </c>
      <c r="BZ41" s="154"/>
      <c r="CA41" s="155"/>
      <c r="CB41" s="154"/>
      <c r="CC41" s="153">
        <f t="shared" si="16"/>
        <v>22</v>
      </c>
      <c r="CD41" s="131">
        <f t="shared" si="12"/>
        <v>60</v>
      </c>
      <c r="CE41" s="139"/>
      <c r="CF41" s="123">
        <f t="shared" si="13"/>
        <v>0</v>
      </c>
      <c r="CG41" s="132">
        <v>0.66666666666666663</v>
      </c>
      <c r="CH41" s="133">
        <f t="shared" si="14"/>
        <v>0.66666666666666663</v>
      </c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7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9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7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</row>
    <row r="42" spans="1:237" ht="18" customHeight="1">
      <c r="A42" s="22">
        <v>37</v>
      </c>
      <c r="B42" s="144" t="s">
        <v>102</v>
      </c>
      <c r="C42" s="102" t="s">
        <v>142</v>
      </c>
      <c r="D42" s="57"/>
      <c r="E42" s="57"/>
      <c r="F42" s="57"/>
      <c r="G42" s="57"/>
      <c r="H42" s="57"/>
      <c r="I42" s="57"/>
      <c r="J42" s="57"/>
      <c r="K42" s="56"/>
      <c r="L42" s="57"/>
      <c r="M42" s="57"/>
      <c r="N42" s="103"/>
      <c r="O42" s="57"/>
      <c r="P42" s="57"/>
      <c r="Q42" s="57"/>
      <c r="R42" s="57"/>
      <c r="S42" s="57"/>
      <c r="T42" s="103"/>
      <c r="U42" s="104"/>
      <c r="V42" s="56"/>
      <c r="W42" s="56"/>
      <c r="X42" s="35"/>
      <c r="Y42" s="106">
        <f t="shared" si="15"/>
        <v>0</v>
      </c>
      <c r="Z42" s="66">
        <v>168.66666666666666</v>
      </c>
      <c r="AA42" s="66">
        <v>11.666666666666666</v>
      </c>
      <c r="AB42" s="66">
        <v>1.3333333333333333</v>
      </c>
      <c r="AC42" s="66">
        <v>0.33333333333333331</v>
      </c>
      <c r="AD42" s="107">
        <v>7.333333333333333</v>
      </c>
      <c r="AE42" s="108">
        <f t="shared" si="0"/>
        <v>189.33333333333334</v>
      </c>
      <c r="AF42" s="107">
        <v>12.666666666666666</v>
      </c>
      <c r="AG42" s="107">
        <v>16</v>
      </c>
      <c r="AH42" s="107">
        <v>3.3333333333333335</v>
      </c>
      <c r="AI42" s="109">
        <f t="shared" si="1"/>
        <v>31.999999999999996</v>
      </c>
      <c r="AJ42" s="110">
        <f t="shared" si="2"/>
        <v>221.33333333333334</v>
      </c>
      <c r="AK42" s="111"/>
      <c r="AL42" s="111"/>
      <c r="AM42" s="134"/>
      <c r="AN42" s="113">
        <f t="shared" si="3"/>
        <v>0</v>
      </c>
      <c r="AO42" s="134"/>
      <c r="AP42" s="134"/>
      <c r="AQ42" s="109">
        <f t="shared" si="4"/>
        <v>0</v>
      </c>
      <c r="AR42" s="199">
        <f t="shared" si="5"/>
        <v>0</v>
      </c>
      <c r="AS42" s="146">
        <v>123</v>
      </c>
      <c r="AT42" s="146"/>
      <c r="AU42" s="146"/>
      <c r="AV42" s="146"/>
      <c r="AW42" s="116">
        <f t="shared" si="6"/>
        <v>123</v>
      </c>
      <c r="AX42" s="150">
        <v>111</v>
      </c>
      <c r="AY42" s="150">
        <v>40</v>
      </c>
      <c r="AZ42" s="150">
        <v>69</v>
      </c>
      <c r="BA42" s="119">
        <f t="shared" si="7"/>
        <v>40</v>
      </c>
      <c r="BB42" s="136">
        <v>1</v>
      </c>
      <c r="BC42" s="136">
        <v>20</v>
      </c>
      <c r="BD42" s="136">
        <v>10</v>
      </c>
      <c r="BE42" s="120">
        <f t="shared" si="8"/>
        <v>20</v>
      </c>
      <c r="BF42" s="121">
        <f t="shared" si="9"/>
        <v>40</v>
      </c>
      <c r="BG42" s="137">
        <v>79</v>
      </c>
      <c r="BH42" s="137">
        <v>92</v>
      </c>
      <c r="BI42" s="137">
        <v>95</v>
      </c>
      <c r="BJ42" s="125">
        <v>79</v>
      </c>
      <c r="BK42" s="137">
        <v>88</v>
      </c>
      <c r="BL42" s="137">
        <v>12</v>
      </c>
      <c r="BM42" s="142"/>
      <c r="BN42" s="147">
        <v>1</v>
      </c>
      <c r="BO42" s="123">
        <f t="shared" si="10"/>
        <v>445</v>
      </c>
      <c r="BP42" s="124">
        <v>75</v>
      </c>
      <c r="BQ42" s="124"/>
      <c r="BR42" s="22">
        <v>238</v>
      </c>
      <c r="BS42" s="22">
        <v>161</v>
      </c>
      <c r="BT42" s="125">
        <v>0</v>
      </c>
      <c r="BU42" s="126">
        <f t="shared" si="11"/>
        <v>238</v>
      </c>
      <c r="BV42" s="151">
        <v>136</v>
      </c>
      <c r="BW42" s="154">
        <v>453</v>
      </c>
      <c r="BX42" s="154">
        <v>224</v>
      </c>
      <c r="BY42" s="154">
        <v>41</v>
      </c>
      <c r="BZ42" s="154"/>
      <c r="CA42" s="155"/>
      <c r="CB42" s="154"/>
      <c r="CC42" s="153">
        <f t="shared" si="16"/>
        <v>136</v>
      </c>
      <c r="CD42" s="131">
        <f t="shared" si="12"/>
        <v>374</v>
      </c>
      <c r="CE42" s="132">
        <v>7.5</v>
      </c>
      <c r="CF42" s="123">
        <f t="shared" si="13"/>
        <v>7.5</v>
      </c>
      <c r="CG42" s="132">
        <v>6.666666666666667</v>
      </c>
      <c r="CH42" s="133">
        <f t="shared" si="14"/>
        <v>6.666666666666667</v>
      </c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7"/>
      <c r="DY42" s="158"/>
      <c r="DZ42" s="158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9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7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</row>
    <row r="43" spans="1:237" ht="18" customHeight="1">
      <c r="A43" s="22">
        <v>38</v>
      </c>
      <c r="B43" s="144" t="s">
        <v>104</v>
      </c>
      <c r="C43" s="102" t="s">
        <v>143</v>
      </c>
      <c r="D43" s="57"/>
      <c r="E43" s="57"/>
      <c r="F43" s="57"/>
      <c r="G43" s="57"/>
      <c r="H43" s="57"/>
      <c r="I43" s="57"/>
      <c r="J43" s="57"/>
      <c r="K43" s="56"/>
      <c r="L43" s="57"/>
      <c r="M43" s="57"/>
      <c r="N43" s="103"/>
      <c r="O43" s="57"/>
      <c r="P43" s="57"/>
      <c r="Q43" s="57"/>
      <c r="R43" s="57"/>
      <c r="S43" s="57"/>
      <c r="T43" s="103"/>
      <c r="U43" s="104"/>
      <c r="V43" s="56"/>
      <c r="W43" s="56"/>
      <c r="X43" s="35"/>
      <c r="Y43" s="106">
        <f t="shared" si="15"/>
        <v>0</v>
      </c>
      <c r="Z43" s="66">
        <v>60.333333333333336</v>
      </c>
      <c r="AA43" s="66">
        <v>3</v>
      </c>
      <c r="AB43" s="66">
        <v>1</v>
      </c>
      <c r="AC43" s="66">
        <v>0</v>
      </c>
      <c r="AD43" s="107">
        <v>0.33333333333333331</v>
      </c>
      <c r="AE43" s="108">
        <f t="shared" si="0"/>
        <v>64.666666666666671</v>
      </c>
      <c r="AF43" s="107">
        <v>25</v>
      </c>
      <c r="AG43" s="107">
        <v>11</v>
      </c>
      <c r="AH43" s="107">
        <v>3</v>
      </c>
      <c r="AI43" s="109">
        <f t="shared" si="1"/>
        <v>39</v>
      </c>
      <c r="AJ43" s="110">
        <f t="shared" si="2"/>
        <v>103.66666666666667</v>
      </c>
      <c r="AK43" s="111"/>
      <c r="AL43" s="111"/>
      <c r="AM43" s="134"/>
      <c r="AN43" s="113">
        <f t="shared" si="3"/>
        <v>0</v>
      </c>
      <c r="AO43" s="134"/>
      <c r="AP43" s="134"/>
      <c r="AQ43" s="109">
        <f t="shared" si="4"/>
        <v>0</v>
      </c>
      <c r="AR43" s="199">
        <f t="shared" si="5"/>
        <v>0</v>
      </c>
      <c r="AS43" s="146">
        <v>21</v>
      </c>
      <c r="AT43" s="146"/>
      <c r="AU43" s="146"/>
      <c r="AV43" s="146"/>
      <c r="AW43" s="116">
        <f t="shared" si="6"/>
        <v>21</v>
      </c>
      <c r="AX43" s="150">
        <v>20</v>
      </c>
      <c r="AY43" s="150">
        <v>7</v>
      </c>
      <c r="AZ43" s="150">
        <v>12</v>
      </c>
      <c r="BA43" s="119">
        <f t="shared" si="7"/>
        <v>7</v>
      </c>
      <c r="BB43" s="138"/>
      <c r="BC43" s="136">
        <v>8</v>
      </c>
      <c r="BD43" s="136">
        <v>4</v>
      </c>
      <c r="BE43" s="120">
        <f t="shared" si="8"/>
        <v>8</v>
      </c>
      <c r="BF43" s="121">
        <f t="shared" si="9"/>
        <v>7</v>
      </c>
      <c r="BG43" s="137">
        <v>14</v>
      </c>
      <c r="BH43" s="137">
        <v>16</v>
      </c>
      <c r="BI43" s="137">
        <v>16</v>
      </c>
      <c r="BJ43" s="125">
        <v>14</v>
      </c>
      <c r="BK43" s="137">
        <v>15</v>
      </c>
      <c r="BL43" s="137">
        <v>2</v>
      </c>
      <c r="BM43" s="142"/>
      <c r="BN43" s="142"/>
      <c r="BO43" s="123">
        <f t="shared" si="10"/>
        <v>77</v>
      </c>
      <c r="BP43" s="124">
        <v>13</v>
      </c>
      <c r="BQ43" s="124"/>
      <c r="BR43" s="22">
        <v>41</v>
      </c>
      <c r="BS43" s="22">
        <v>28</v>
      </c>
      <c r="BT43" s="125">
        <v>0</v>
      </c>
      <c r="BU43" s="126">
        <f t="shared" si="11"/>
        <v>41</v>
      </c>
      <c r="BV43" s="151">
        <v>24</v>
      </c>
      <c r="BW43" s="154">
        <v>90</v>
      </c>
      <c r="BX43" s="154">
        <v>39</v>
      </c>
      <c r="BY43" s="154">
        <v>7</v>
      </c>
      <c r="BZ43" s="154"/>
      <c r="CA43" s="155"/>
      <c r="CB43" s="154"/>
      <c r="CC43" s="153">
        <f t="shared" si="16"/>
        <v>24</v>
      </c>
      <c r="CD43" s="131">
        <f t="shared" si="12"/>
        <v>65</v>
      </c>
      <c r="CE43" s="139"/>
      <c r="CF43" s="123">
        <f t="shared" si="13"/>
        <v>0</v>
      </c>
      <c r="CG43" s="139"/>
      <c r="CH43" s="133">
        <f t="shared" si="14"/>
        <v>0</v>
      </c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7"/>
      <c r="DY43" s="158"/>
      <c r="DZ43" s="158"/>
      <c r="EA43" s="158"/>
      <c r="EB43" s="158"/>
      <c r="EC43" s="158"/>
      <c r="ED43" s="158"/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9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7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</row>
    <row r="44" spans="1:237" ht="18" customHeight="1">
      <c r="A44" s="22">
        <v>39</v>
      </c>
      <c r="B44" s="144" t="s">
        <v>104</v>
      </c>
      <c r="C44" s="102" t="s">
        <v>144</v>
      </c>
      <c r="D44" s="57"/>
      <c r="E44" s="57"/>
      <c r="F44" s="57"/>
      <c r="G44" s="57"/>
      <c r="H44" s="57"/>
      <c r="I44" s="57"/>
      <c r="J44" s="57"/>
      <c r="K44" s="56"/>
      <c r="L44" s="57"/>
      <c r="M44" s="57"/>
      <c r="N44" s="103"/>
      <c r="O44" s="57"/>
      <c r="P44" s="57"/>
      <c r="Q44" s="57"/>
      <c r="R44" s="57"/>
      <c r="S44" s="57"/>
      <c r="T44" s="103"/>
      <c r="U44" s="104"/>
      <c r="V44" s="56"/>
      <c r="W44" s="56"/>
      <c r="X44" s="35"/>
      <c r="Y44" s="106">
        <f t="shared" si="15"/>
        <v>0</v>
      </c>
      <c r="Z44" s="66">
        <v>55.333333333333336</v>
      </c>
      <c r="AA44" s="66">
        <v>16</v>
      </c>
      <c r="AB44" s="66">
        <v>0.33333333333333331</v>
      </c>
      <c r="AC44" s="66">
        <v>0</v>
      </c>
      <c r="AD44" s="107">
        <v>0.33333333333333331</v>
      </c>
      <c r="AE44" s="108">
        <f t="shared" si="0"/>
        <v>72</v>
      </c>
      <c r="AF44" s="107">
        <v>6.666666666666667</v>
      </c>
      <c r="AG44" s="107">
        <v>6.666666666666667</v>
      </c>
      <c r="AH44" s="107">
        <v>14</v>
      </c>
      <c r="AI44" s="109">
        <f t="shared" si="1"/>
        <v>27.333333333333336</v>
      </c>
      <c r="AJ44" s="110">
        <f t="shared" si="2"/>
        <v>99.333333333333343</v>
      </c>
      <c r="AK44" s="111"/>
      <c r="AL44" s="111"/>
      <c r="AM44" s="134"/>
      <c r="AN44" s="113">
        <f t="shared" si="3"/>
        <v>0</v>
      </c>
      <c r="AO44" s="134"/>
      <c r="AP44" s="134"/>
      <c r="AQ44" s="109">
        <f t="shared" si="4"/>
        <v>0</v>
      </c>
      <c r="AR44" s="199">
        <f t="shared" si="5"/>
        <v>0</v>
      </c>
      <c r="AS44" s="146">
        <v>23</v>
      </c>
      <c r="AT44" s="146"/>
      <c r="AU44" s="146"/>
      <c r="AV44" s="146"/>
      <c r="AW44" s="116">
        <f t="shared" si="6"/>
        <v>23</v>
      </c>
      <c r="AX44" s="150">
        <v>20</v>
      </c>
      <c r="AY44" s="150">
        <v>8</v>
      </c>
      <c r="AZ44" s="150">
        <v>13</v>
      </c>
      <c r="BA44" s="119">
        <f t="shared" si="7"/>
        <v>8</v>
      </c>
      <c r="BB44" s="138"/>
      <c r="BC44" s="136">
        <v>8</v>
      </c>
      <c r="BD44" s="136">
        <v>4</v>
      </c>
      <c r="BE44" s="120">
        <f t="shared" si="8"/>
        <v>8</v>
      </c>
      <c r="BF44" s="121">
        <f t="shared" si="9"/>
        <v>8</v>
      </c>
      <c r="BG44" s="137">
        <v>15</v>
      </c>
      <c r="BH44" s="137">
        <v>17</v>
      </c>
      <c r="BI44" s="137">
        <v>18</v>
      </c>
      <c r="BJ44" s="125">
        <v>15</v>
      </c>
      <c r="BK44" s="137">
        <v>16</v>
      </c>
      <c r="BL44" s="137">
        <v>2</v>
      </c>
      <c r="BM44" s="142"/>
      <c r="BN44" s="142"/>
      <c r="BO44" s="123">
        <f t="shared" si="10"/>
        <v>83</v>
      </c>
      <c r="BP44" s="124">
        <v>14</v>
      </c>
      <c r="BQ44" s="124"/>
      <c r="BR44" s="22">
        <v>44</v>
      </c>
      <c r="BS44" s="22">
        <v>30</v>
      </c>
      <c r="BT44" s="125">
        <v>0</v>
      </c>
      <c r="BU44" s="126">
        <f t="shared" si="11"/>
        <v>44</v>
      </c>
      <c r="BV44" s="151">
        <v>25</v>
      </c>
      <c r="BW44" s="154">
        <v>95</v>
      </c>
      <c r="BX44" s="154">
        <v>41</v>
      </c>
      <c r="BY44" s="154">
        <v>8</v>
      </c>
      <c r="BZ44" s="154"/>
      <c r="CA44" s="155"/>
      <c r="CB44" s="154"/>
      <c r="CC44" s="153">
        <f t="shared" si="16"/>
        <v>25</v>
      </c>
      <c r="CD44" s="131">
        <f t="shared" si="12"/>
        <v>69</v>
      </c>
      <c r="CE44" s="139"/>
      <c r="CF44" s="123">
        <f t="shared" si="13"/>
        <v>0</v>
      </c>
      <c r="CG44" s="139"/>
      <c r="CH44" s="133">
        <f t="shared" si="14"/>
        <v>0</v>
      </c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7"/>
      <c r="DY44" s="158"/>
      <c r="DZ44" s="158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9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7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</row>
    <row r="45" spans="1:237" s="207" customFormat="1" ht="18" customHeight="1">
      <c r="A45" s="202">
        <v>40</v>
      </c>
      <c r="B45" s="203" t="s">
        <v>104</v>
      </c>
      <c r="C45" s="204" t="s">
        <v>145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6"/>
      <c r="V45" s="205"/>
      <c r="W45" s="205"/>
      <c r="Y45" s="208">
        <f t="shared" si="15"/>
        <v>0</v>
      </c>
      <c r="Z45" s="209">
        <v>131.33333333333334</v>
      </c>
      <c r="AA45" s="209">
        <v>29.666666666666668</v>
      </c>
      <c r="AB45" s="209">
        <v>2</v>
      </c>
      <c r="AC45" s="209">
        <v>0</v>
      </c>
      <c r="AD45" s="210">
        <v>0.33333333333333331</v>
      </c>
      <c r="AE45" s="211">
        <f t="shared" si="0"/>
        <v>163.33333333333334</v>
      </c>
      <c r="AF45" s="210">
        <v>10.333333333333334</v>
      </c>
      <c r="AG45" s="210">
        <v>21</v>
      </c>
      <c r="AH45" s="210">
        <v>8.6666666666666661</v>
      </c>
      <c r="AI45" s="212">
        <f t="shared" si="1"/>
        <v>40</v>
      </c>
      <c r="AJ45" s="213">
        <f t="shared" si="2"/>
        <v>203.33333333333334</v>
      </c>
      <c r="AK45" s="214"/>
      <c r="AL45" s="214"/>
      <c r="AM45" s="215"/>
      <c r="AN45" s="216">
        <f t="shared" si="3"/>
        <v>0</v>
      </c>
      <c r="AO45" s="215"/>
      <c r="AP45" s="215"/>
      <c r="AQ45" s="212">
        <f t="shared" si="4"/>
        <v>0</v>
      </c>
      <c r="AR45" s="217">
        <f t="shared" si="5"/>
        <v>0</v>
      </c>
      <c r="AS45" s="218">
        <v>49</v>
      </c>
      <c r="AT45" s="218"/>
      <c r="AU45" s="218"/>
      <c r="AV45" s="218"/>
      <c r="AW45" s="219">
        <f t="shared" si="6"/>
        <v>49</v>
      </c>
      <c r="AX45" s="220">
        <v>45</v>
      </c>
      <c r="AY45" s="220">
        <v>16</v>
      </c>
      <c r="AZ45" s="220">
        <v>27</v>
      </c>
      <c r="BA45" s="221">
        <f t="shared" si="7"/>
        <v>16</v>
      </c>
      <c r="BB45" s="222"/>
      <c r="BC45" s="223">
        <v>8</v>
      </c>
      <c r="BD45" s="223">
        <v>4</v>
      </c>
      <c r="BE45" s="224">
        <f t="shared" si="8"/>
        <v>8</v>
      </c>
      <c r="BF45" s="225">
        <f t="shared" si="9"/>
        <v>16</v>
      </c>
      <c r="BG45" s="226">
        <v>31</v>
      </c>
      <c r="BH45" s="226">
        <v>37</v>
      </c>
      <c r="BI45" s="226">
        <v>38</v>
      </c>
      <c r="BJ45" s="227">
        <v>31</v>
      </c>
      <c r="BK45" s="226">
        <v>35</v>
      </c>
      <c r="BL45" s="226">
        <v>5</v>
      </c>
      <c r="BM45" s="228"/>
      <c r="BN45" s="228"/>
      <c r="BO45" s="229">
        <f t="shared" si="10"/>
        <v>177</v>
      </c>
      <c r="BP45" s="202">
        <v>29</v>
      </c>
      <c r="BQ45" s="202"/>
      <c r="BR45" s="202">
        <v>95</v>
      </c>
      <c r="BS45" s="202">
        <v>64</v>
      </c>
      <c r="BT45" s="227">
        <v>0</v>
      </c>
      <c r="BU45" s="230">
        <f t="shared" si="11"/>
        <v>95</v>
      </c>
      <c r="BV45" s="231">
        <v>54</v>
      </c>
      <c r="BW45" s="232">
        <v>206</v>
      </c>
      <c r="BX45" s="232">
        <v>90</v>
      </c>
      <c r="BY45" s="232">
        <v>16</v>
      </c>
      <c r="BZ45" s="232"/>
      <c r="CA45" s="233"/>
      <c r="CB45" s="232"/>
      <c r="CC45" s="234">
        <f t="shared" si="16"/>
        <v>54</v>
      </c>
      <c r="CD45" s="235">
        <f t="shared" si="12"/>
        <v>149</v>
      </c>
      <c r="CE45" s="236"/>
      <c r="CF45" s="229">
        <f t="shared" si="13"/>
        <v>0</v>
      </c>
      <c r="CG45" s="236"/>
      <c r="CH45" s="237">
        <f t="shared" si="14"/>
        <v>0</v>
      </c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238"/>
      <c r="FY45" s="239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238"/>
    </row>
    <row r="46" spans="1:237" s="240" customFormat="1" ht="18" customHeight="1">
      <c r="B46" s="49" t="s">
        <v>149</v>
      </c>
      <c r="C46" s="49"/>
      <c r="D46" s="240">
        <v>2</v>
      </c>
      <c r="E46" s="240">
        <v>0</v>
      </c>
      <c r="F46" s="240">
        <v>0</v>
      </c>
      <c r="G46" s="240">
        <v>0</v>
      </c>
      <c r="H46" s="240">
        <v>0</v>
      </c>
      <c r="I46" s="240">
        <v>0</v>
      </c>
      <c r="J46" s="240">
        <v>1</v>
      </c>
      <c r="K46" s="240">
        <v>1</v>
      </c>
      <c r="L46" s="240">
        <v>0</v>
      </c>
      <c r="M46" s="240">
        <v>2</v>
      </c>
      <c r="N46" s="240">
        <v>2</v>
      </c>
      <c r="O46" s="240">
        <v>4</v>
      </c>
      <c r="P46" s="240">
        <v>2</v>
      </c>
      <c r="Q46" s="240">
        <v>4</v>
      </c>
      <c r="R46" s="240">
        <v>0</v>
      </c>
      <c r="S46" s="240">
        <v>1</v>
      </c>
      <c r="T46" s="240">
        <v>4</v>
      </c>
      <c r="U46" s="240">
        <v>4</v>
      </c>
      <c r="V46" s="240">
        <v>14</v>
      </c>
      <c r="W46" s="240">
        <v>14</v>
      </c>
      <c r="Y46" s="240">
        <f>V46</f>
        <v>14</v>
      </c>
      <c r="Z46" s="241">
        <f>SUM(Z6:Z45)</f>
        <v>4463.333333333333</v>
      </c>
      <c r="AA46" s="241">
        <f>SUM(AA6:AA45)</f>
        <v>991.66666666666663</v>
      </c>
      <c r="AB46" s="241">
        <f>SUM(AB6:AB45)</f>
        <v>134.00000000000006</v>
      </c>
      <c r="AC46" s="241">
        <f>SUM(AC6:AC45)</f>
        <v>3.666666666666667</v>
      </c>
      <c r="AD46" s="241">
        <f>SUM(AD6:AD45)</f>
        <v>34.333333333333343</v>
      </c>
      <c r="AE46" s="242">
        <f t="shared" ref="AE46:AH46" si="17">SUM(AE6:AE45)</f>
        <v>5627.0000000000009</v>
      </c>
      <c r="AF46" s="241">
        <f t="shared" si="17"/>
        <v>595.66666666666674</v>
      </c>
      <c r="AG46" s="241">
        <f t="shared" si="17"/>
        <v>214</v>
      </c>
      <c r="AH46" s="241">
        <f t="shared" si="17"/>
        <v>161.99999999999997</v>
      </c>
      <c r="AI46" s="243">
        <f t="shared" ref="AI46" si="18">SUM(AI6:AI45)</f>
        <v>971.66666666666652</v>
      </c>
      <c r="AJ46" s="244">
        <f t="shared" ref="AJ46" si="19">SUM(AJ6:AJ45)</f>
        <v>6598.666666666667</v>
      </c>
      <c r="AK46" s="241">
        <f t="shared" ref="AK46" si="20">SUM(AK6:AK45)</f>
        <v>69</v>
      </c>
      <c r="AL46" s="241">
        <f t="shared" ref="AL46" si="21">SUM(AL6:AL45)</f>
        <v>0</v>
      </c>
      <c r="AM46" s="241">
        <f t="shared" ref="AM46" si="22">SUM(AM6:AM45)</f>
        <v>1</v>
      </c>
      <c r="AN46" s="245">
        <f t="shared" ref="AN46" si="23">SUM(AN6:AN45)</f>
        <v>70</v>
      </c>
      <c r="AO46" s="241">
        <f t="shared" ref="AO46" si="24">SUM(AO6:AO45)</f>
        <v>65</v>
      </c>
      <c r="AP46" s="241">
        <f t="shared" ref="AP46" si="25">SUM(AP6:AP45)</f>
        <v>0</v>
      </c>
      <c r="AQ46" s="243">
        <f t="shared" ref="AQ46" si="26">SUM(AQ6:AQ45)</f>
        <v>65</v>
      </c>
      <c r="AR46" s="246">
        <f t="shared" ref="AR46" si="27">SUM(AR6:AR45)</f>
        <v>135</v>
      </c>
      <c r="AS46" s="241">
        <f t="shared" ref="AS46" si="28">SUM(AS6:AS45)</f>
        <v>3328</v>
      </c>
      <c r="AT46" s="241">
        <f t="shared" ref="AT46" si="29">SUM(AT6:AT45)</f>
        <v>0</v>
      </c>
      <c r="AU46" s="241">
        <f t="shared" ref="AU46" si="30">SUM(AU6:AU45)</f>
        <v>0</v>
      </c>
      <c r="AV46" s="241">
        <f t="shared" ref="AV46" si="31">SUM(AV6:AV45)</f>
        <v>0</v>
      </c>
      <c r="AW46" s="189">
        <f t="shared" si="6"/>
        <v>3328</v>
      </c>
      <c r="AX46" s="241">
        <f t="shared" ref="AX46:CH46" si="32">SUM(AX6:AX45)</f>
        <v>3078</v>
      </c>
      <c r="AY46" s="241">
        <f t="shared" si="32"/>
        <v>1113</v>
      </c>
      <c r="AZ46" s="241">
        <f t="shared" si="32"/>
        <v>1898</v>
      </c>
      <c r="BA46" s="190">
        <f t="shared" si="7"/>
        <v>1113</v>
      </c>
      <c r="BB46" s="241">
        <f t="shared" si="32"/>
        <v>7</v>
      </c>
      <c r="BC46" s="241">
        <f t="shared" si="32"/>
        <v>532</v>
      </c>
      <c r="BD46" s="241">
        <f t="shared" si="32"/>
        <v>266</v>
      </c>
      <c r="BE46" s="247">
        <f t="shared" si="8"/>
        <v>532</v>
      </c>
      <c r="BF46" s="191">
        <f>BA46</f>
        <v>1113</v>
      </c>
      <c r="BG46" s="240">
        <f>SUM(BG6:BG45)</f>
        <v>2204</v>
      </c>
      <c r="BH46" s="240">
        <f t="shared" ref="BH46:BO46" si="33">SUM(BH6:BH45)</f>
        <v>2439</v>
      </c>
      <c r="BI46" s="240">
        <f t="shared" si="33"/>
        <v>2605</v>
      </c>
      <c r="BJ46" s="240">
        <f t="shared" si="33"/>
        <v>2204</v>
      </c>
      <c r="BK46" s="240">
        <f t="shared" si="33"/>
        <v>2334</v>
      </c>
      <c r="BL46" s="240">
        <f t="shared" si="33"/>
        <v>311</v>
      </c>
      <c r="BM46" s="240">
        <f t="shared" si="33"/>
        <v>6</v>
      </c>
      <c r="BN46" s="240">
        <f t="shared" si="33"/>
        <v>1</v>
      </c>
      <c r="BO46" s="240">
        <f t="shared" si="33"/>
        <v>12097</v>
      </c>
      <c r="BP46" s="241">
        <f t="shared" si="32"/>
        <v>2128</v>
      </c>
      <c r="BQ46" s="241"/>
      <c r="BR46" s="241">
        <f t="shared" si="32"/>
        <v>6416</v>
      </c>
      <c r="BS46" s="241">
        <f t="shared" si="32"/>
        <v>4374</v>
      </c>
      <c r="BT46" s="241">
        <f t="shared" si="32"/>
        <v>215</v>
      </c>
      <c r="BU46" s="248">
        <f t="shared" si="32"/>
        <v>6416</v>
      </c>
      <c r="BV46" s="240">
        <v>3662</v>
      </c>
      <c r="BW46" s="240">
        <v>11912</v>
      </c>
      <c r="BX46" s="240">
        <v>5958</v>
      </c>
      <c r="BY46" s="240">
        <v>1157</v>
      </c>
      <c r="BZ46" s="241">
        <f t="shared" si="32"/>
        <v>0</v>
      </c>
      <c r="CA46" s="241">
        <f t="shared" si="32"/>
        <v>0</v>
      </c>
      <c r="CB46" s="241">
        <f t="shared" si="32"/>
        <v>0</v>
      </c>
      <c r="CC46" s="192">
        <f t="shared" si="16"/>
        <v>3662</v>
      </c>
      <c r="CD46" s="193">
        <f t="shared" si="12"/>
        <v>10078</v>
      </c>
      <c r="CE46" s="241">
        <f t="shared" si="32"/>
        <v>206</v>
      </c>
      <c r="CF46" s="249">
        <f t="shared" si="32"/>
        <v>206</v>
      </c>
      <c r="CG46" s="241">
        <f t="shared" si="32"/>
        <v>163.99999999999997</v>
      </c>
      <c r="CH46" s="250">
        <f t="shared" si="32"/>
        <v>163.99999999999997</v>
      </c>
    </row>
    <row r="47" spans="1:237" s="1" customFormat="1" ht="18" customHeight="1">
      <c r="B47" s="51"/>
      <c r="C47" s="51"/>
      <c r="U47" s="74"/>
      <c r="Y47" s="75"/>
      <c r="AE47" s="76"/>
      <c r="AI47" s="77"/>
      <c r="AJ47" s="78"/>
      <c r="AN47" s="79"/>
      <c r="AQ47" s="77"/>
      <c r="AR47" s="200"/>
      <c r="AW47" s="100"/>
      <c r="AX47" s="52"/>
      <c r="AY47" s="52"/>
      <c r="AZ47" s="52"/>
      <c r="BA47" s="97"/>
      <c r="BB47" s="52"/>
      <c r="BC47" s="52"/>
      <c r="BD47" s="52"/>
      <c r="BE47" s="99"/>
      <c r="BF47" s="91"/>
      <c r="BU47" s="80"/>
      <c r="CA47" s="81"/>
      <c r="CC47" s="100"/>
      <c r="CD47" s="78"/>
      <c r="CF47" s="82"/>
      <c r="CH47" s="83"/>
    </row>
    <row r="48" spans="1:237" s="1" customFormat="1">
      <c r="B48" s="51"/>
      <c r="C48" s="51"/>
      <c r="U48" s="74"/>
      <c r="Y48" s="75"/>
      <c r="AE48" s="76"/>
      <c r="AI48" s="77"/>
      <c r="AJ48" s="78"/>
      <c r="AN48" s="79"/>
      <c r="AQ48" s="77"/>
      <c r="AR48" s="200"/>
      <c r="AW48" s="100"/>
      <c r="AX48" s="52"/>
      <c r="AY48" s="52"/>
      <c r="AZ48" s="52"/>
      <c r="BA48" s="97"/>
      <c r="BB48" s="52"/>
      <c r="BC48" s="52"/>
      <c r="BD48" s="52"/>
      <c r="BE48" s="99"/>
      <c r="BF48" s="91"/>
      <c r="BU48" s="80"/>
      <c r="CA48" s="81"/>
      <c r="CC48" s="100"/>
      <c r="CD48" s="78"/>
      <c r="CF48" s="82"/>
      <c r="CH48" s="83"/>
    </row>
    <row r="49" spans="2:86" s="1" customFormat="1" ht="42.75" customHeight="1">
      <c r="B49" s="51"/>
      <c r="C49" s="51"/>
      <c r="U49" s="74"/>
      <c r="Y49" s="75"/>
      <c r="AE49" s="76"/>
      <c r="AH49" s="59"/>
      <c r="AI49" s="77"/>
      <c r="AJ49" s="78"/>
      <c r="AN49" s="79"/>
      <c r="AP49" s="59"/>
      <c r="AQ49" s="77"/>
      <c r="AR49" s="200"/>
      <c r="AW49" s="100"/>
      <c r="AX49" s="52"/>
      <c r="AY49" s="52"/>
      <c r="AZ49" s="52"/>
      <c r="BA49" s="97"/>
      <c r="BB49" s="52"/>
      <c r="BC49" s="52"/>
      <c r="BD49" s="52"/>
      <c r="BE49" s="99"/>
      <c r="BF49" s="91"/>
      <c r="BU49" s="80"/>
      <c r="BX49" s="59"/>
      <c r="CA49" s="81"/>
      <c r="CC49" s="100"/>
      <c r="CD49" s="78"/>
      <c r="CF49" s="82"/>
      <c r="CH49" s="83"/>
    </row>
    <row r="50" spans="2:86" s="1" customFormat="1">
      <c r="B50" s="51"/>
      <c r="C50" s="51"/>
      <c r="U50" s="74"/>
      <c r="Y50" s="75"/>
      <c r="AE50" s="76"/>
      <c r="AI50" s="77"/>
      <c r="AJ50" s="78"/>
      <c r="AN50" s="79"/>
      <c r="AQ50" s="77"/>
      <c r="AR50" s="200"/>
      <c r="AW50" s="100"/>
      <c r="AX50" s="52"/>
      <c r="AY50" s="52"/>
      <c r="AZ50" s="52"/>
      <c r="BA50" s="97"/>
      <c r="BB50" s="52"/>
      <c r="BC50" s="52"/>
      <c r="BD50" s="52"/>
      <c r="BE50" s="99"/>
      <c r="BF50" s="91"/>
      <c r="BU50" s="80"/>
      <c r="CA50" s="81"/>
      <c r="CC50" s="100"/>
      <c r="CD50" s="78"/>
      <c r="CF50" s="82"/>
      <c r="CH50" s="83"/>
    </row>
    <row r="51" spans="2:86" s="1" customFormat="1">
      <c r="B51" s="51"/>
      <c r="C51" s="51"/>
      <c r="U51" s="74"/>
      <c r="Y51" s="75"/>
      <c r="AE51" s="76"/>
      <c r="AI51" s="77"/>
      <c r="AJ51" s="78"/>
      <c r="AN51" s="79"/>
      <c r="AQ51" s="77"/>
      <c r="AR51" s="200"/>
      <c r="AW51" s="100"/>
      <c r="AX51" s="52"/>
      <c r="AY51" s="52"/>
      <c r="AZ51" s="52"/>
      <c r="BA51" s="97"/>
      <c r="BB51" s="52"/>
      <c r="BC51" s="52"/>
      <c r="BD51" s="52"/>
      <c r="BE51" s="99"/>
      <c r="BF51" s="91"/>
      <c r="BU51" s="80"/>
      <c r="CA51" s="81"/>
      <c r="CC51" s="100"/>
      <c r="CD51" s="78"/>
      <c r="CF51" s="82"/>
      <c r="CH51" s="83"/>
    </row>
    <row r="52" spans="2:86" s="1" customFormat="1">
      <c r="B52" s="51"/>
      <c r="C52" s="51"/>
      <c r="U52" s="74"/>
      <c r="Y52" s="75"/>
      <c r="AE52" s="76"/>
      <c r="AI52" s="77"/>
      <c r="AJ52" s="78"/>
      <c r="AN52" s="79"/>
      <c r="AQ52" s="77"/>
      <c r="AR52" s="200"/>
      <c r="AW52" s="100"/>
      <c r="AX52" s="52"/>
      <c r="AY52" s="52"/>
      <c r="AZ52" s="52"/>
      <c r="BA52" s="97"/>
      <c r="BB52" s="52"/>
      <c r="BC52" s="52"/>
      <c r="BD52" s="52"/>
      <c r="BE52" s="99"/>
      <c r="BF52" s="91"/>
      <c r="BU52" s="80"/>
      <c r="CA52" s="81"/>
      <c r="CC52" s="100"/>
      <c r="CD52" s="78"/>
      <c r="CF52" s="82"/>
      <c r="CH52" s="83"/>
    </row>
    <row r="53" spans="2:86" s="1" customFormat="1">
      <c r="B53" s="51"/>
      <c r="C53" s="51"/>
      <c r="U53" s="74"/>
      <c r="Y53" s="75"/>
      <c r="AE53" s="76"/>
      <c r="AI53" s="77"/>
      <c r="AJ53" s="78"/>
      <c r="AN53" s="79"/>
      <c r="AQ53" s="77"/>
      <c r="AR53" s="200"/>
      <c r="AW53" s="100"/>
      <c r="AX53" s="52"/>
      <c r="AY53" s="52"/>
      <c r="AZ53" s="52"/>
      <c r="BA53" s="97"/>
      <c r="BB53" s="52"/>
      <c r="BC53" s="52"/>
      <c r="BD53" s="52"/>
      <c r="BE53" s="99"/>
      <c r="BF53" s="91"/>
      <c r="BU53" s="80"/>
      <c r="CA53" s="81"/>
      <c r="CC53" s="100"/>
      <c r="CD53" s="78"/>
      <c r="CF53" s="82"/>
      <c r="CH53" s="83"/>
    </row>
    <row r="54" spans="2:86" s="1" customFormat="1">
      <c r="B54" s="51"/>
      <c r="C54" s="51"/>
      <c r="U54" s="74"/>
      <c r="Y54" s="75"/>
      <c r="AE54" s="76"/>
      <c r="AI54" s="77"/>
      <c r="AJ54" s="78"/>
      <c r="AN54" s="79"/>
      <c r="AQ54" s="77"/>
      <c r="AR54" s="200"/>
      <c r="AW54" s="100"/>
      <c r="AX54" s="52"/>
      <c r="AY54" s="52"/>
      <c r="AZ54" s="52"/>
      <c r="BA54" s="97"/>
      <c r="BB54" s="52"/>
      <c r="BC54" s="52"/>
      <c r="BD54" s="52"/>
      <c r="BE54" s="99"/>
      <c r="BF54" s="91"/>
      <c r="BU54" s="80"/>
      <c r="CA54" s="81"/>
      <c r="CC54" s="100"/>
      <c r="CD54" s="78"/>
      <c r="CF54" s="82"/>
      <c r="CH54" s="83"/>
    </row>
    <row r="55" spans="2:86" s="1" customFormat="1">
      <c r="B55" s="51"/>
      <c r="C55" s="51"/>
      <c r="U55" s="74"/>
      <c r="Y55" s="75"/>
      <c r="AE55" s="76"/>
      <c r="AI55" s="77"/>
      <c r="AJ55" s="78"/>
      <c r="AN55" s="79"/>
      <c r="AQ55" s="77"/>
      <c r="AR55" s="200"/>
      <c r="AW55" s="100"/>
      <c r="AX55" s="52"/>
      <c r="AY55" s="52"/>
      <c r="AZ55" s="52"/>
      <c r="BA55" s="97"/>
      <c r="BB55" s="52"/>
      <c r="BC55" s="52"/>
      <c r="BD55" s="52"/>
      <c r="BE55" s="99"/>
      <c r="BF55" s="91"/>
      <c r="BU55" s="80"/>
      <c r="CA55" s="81"/>
      <c r="CC55" s="100"/>
      <c r="CD55" s="78"/>
      <c r="CF55" s="82"/>
      <c r="CH55" s="83"/>
    </row>
    <row r="56" spans="2:86" s="1" customFormat="1">
      <c r="B56" s="51"/>
      <c r="C56" s="51"/>
      <c r="U56" s="74"/>
      <c r="Y56" s="75"/>
      <c r="AE56" s="76"/>
      <c r="AI56" s="77"/>
      <c r="AJ56" s="78"/>
      <c r="AN56" s="79"/>
      <c r="AQ56" s="77"/>
      <c r="AR56" s="200"/>
      <c r="AW56" s="100"/>
      <c r="AX56" s="52"/>
      <c r="AY56" s="52"/>
      <c r="AZ56" s="52"/>
      <c r="BA56" s="97"/>
      <c r="BB56" s="52"/>
      <c r="BC56" s="52"/>
      <c r="BD56" s="52"/>
      <c r="BE56" s="99"/>
      <c r="BF56" s="91"/>
      <c r="BU56" s="80"/>
      <c r="CA56" s="81"/>
      <c r="CC56" s="100"/>
      <c r="CD56" s="78"/>
      <c r="CF56" s="82"/>
      <c r="CH56" s="83"/>
    </row>
    <row r="57" spans="2:86" s="1" customFormat="1">
      <c r="B57" s="51"/>
      <c r="C57" s="51"/>
      <c r="U57" s="74"/>
      <c r="Y57" s="75"/>
      <c r="AE57" s="76"/>
      <c r="AI57" s="77"/>
      <c r="AJ57" s="78"/>
      <c r="AN57" s="79"/>
      <c r="AQ57" s="77"/>
      <c r="AR57" s="200"/>
      <c r="AW57" s="100"/>
      <c r="AX57" s="52"/>
      <c r="AY57" s="52"/>
      <c r="AZ57" s="52"/>
      <c r="BA57" s="97"/>
      <c r="BB57" s="52"/>
      <c r="BC57" s="52"/>
      <c r="BD57" s="52"/>
      <c r="BE57" s="99"/>
      <c r="BF57" s="91"/>
      <c r="BU57" s="80"/>
      <c r="CA57" s="81"/>
      <c r="CC57" s="100"/>
      <c r="CD57" s="78"/>
      <c r="CF57" s="82"/>
      <c r="CH57" s="83"/>
    </row>
    <row r="58" spans="2:86" s="1" customFormat="1">
      <c r="B58" s="51"/>
      <c r="C58" s="51"/>
      <c r="U58" s="74"/>
      <c r="Y58" s="75"/>
      <c r="AE58" s="76"/>
      <c r="AI58" s="77"/>
      <c r="AJ58" s="78"/>
      <c r="AN58" s="79"/>
      <c r="AQ58" s="77"/>
      <c r="AR58" s="200"/>
      <c r="AW58" s="100"/>
      <c r="AX58" s="52"/>
      <c r="AY58" s="52"/>
      <c r="AZ58" s="52"/>
      <c r="BA58" s="97"/>
      <c r="BB58" s="52"/>
      <c r="BC58" s="52"/>
      <c r="BD58" s="52"/>
      <c r="BE58" s="99"/>
      <c r="BF58" s="91"/>
      <c r="BU58" s="80"/>
      <c r="CA58" s="81"/>
      <c r="CC58" s="100"/>
      <c r="CD58" s="78"/>
      <c r="CF58" s="82"/>
      <c r="CH58" s="83"/>
    </row>
    <row r="59" spans="2:86" s="1" customFormat="1">
      <c r="B59" s="51"/>
      <c r="C59" s="51"/>
      <c r="U59" s="74"/>
      <c r="Y59" s="75"/>
      <c r="AE59" s="76"/>
      <c r="AI59" s="77"/>
      <c r="AJ59" s="78"/>
      <c r="AN59" s="79"/>
      <c r="AQ59" s="77"/>
      <c r="AR59" s="200"/>
      <c r="AW59" s="100"/>
      <c r="AX59" s="52"/>
      <c r="AY59" s="52"/>
      <c r="AZ59" s="52"/>
      <c r="BA59" s="97"/>
      <c r="BB59" s="52"/>
      <c r="BC59" s="52"/>
      <c r="BD59" s="52"/>
      <c r="BE59" s="99"/>
      <c r="BF59" s="91"/>
      <c r="BU59" s="80"/>
      <c r="CA59" s="81"/>
      <c r="CC59" s="100"/>
      <c r="CD59" s="78"/>
      <c r="CF59" s="82"/>
      <c r="CH59" s="83"/>
    </row>
    <row r="60" spans="2:86" s="1" customFormat="1">
      <c r="B60" s="51"/>
      <c r="C60" s="51"/>
      <c r="U60" s="74"/>
      <c r="Y60" s="75"/>
      <c r="AE60" s="76"/>
      <c r="AI60" s="77"/>
      <c r="AJ60" s="78"/>
      <c r="AN60" s="79"/>
      <c r="AQ60" s="77"/>
      <c r="AR60" s="200"/>
      <c r="AW60" s="100"/>
      <c r="AX60" s="52"/>
      <c r="AY60" s="52"/>
      <c r="AZ60" s="52"/>
      <c r="BA60" s="97"/>
      <c r="BB60" s="52"/>
      <c r="BC60" s="52"/>
      <c r="BD60" s="52"/>
      <c r="BE60" s="99"/>
      <c r="BF60" s="91"/>
      <c r="BU60" s="80"/>
      <c r="CA60" s="81"/>
      <c r="CC60" s="100"/>
      <c r="CD60" s="78"/>
      <c r="CF60" s="82"/>
      <c r="CH60" s="83"/>
    </row>
    <row r="61" spans="2:86" s="1" customFormat="1">
      <c r="B61" s="51"/>
      <c r="C61" s="51"/>
      <c r="U61" s="74"/>
      <c r="Y61" s="75"/>
      <c r="AE61" s="76"/>
      <c r="AI61" s="77"/>
      <c r="AJ61" s="78"/>
      <c r="AN61" s="79"/>
      <c r="AQ61" s="77"/>
      <c r="AR61" s="200"/>
      <c r="AW61" s="100"/>
      <c r="AX61" s="52"/>
      <c r="AY61" s="52"/>
      <c r="AZ61" s="52"/>
      <c r="BA61" s="97"/>
      <c r="BB61" s="52"/>
      <c r="BC61" s="52"/>
      <c r="BD61" s="52"/>
      <c r="BE61" s="99"/>
      <c r="BF61" s="91"/>
      <c r="BU61" s="80"/>
      <c r="CA61" s="81"/>
      <c r="CC61" s="100"/>
      <c r="CD61" s="78"/>
      <c r="CF61" s="82"/>
      <c r="CH61" s="83"/>
    </row>
    <row r="62" spans="2:86" s="1" customFormat="1">
      <c r="B62" s="51"/>
      <c r="C62" s="51"/>
      <c r="U62" s="74"/>
      <c r="Y62" s="75"/>
      <c r="AE62" s="76"/>
      <c r="AI62" s="77"/>
      <c r="AJ62" s="78"/>
      <c r="AN62" s="79"/>
      <c r="AQ62" s="77"/>
      <c r="AR62" s="200"/>
      <c r="AW62" s="100"/>
      <c r="AX62" s="52"/>
      <c r="AY62" s="52"/>
      <c r="AZ62" s="52"/>
      <c r="BA62" s="97"/>
      <c r="BB62" s="52"/>
      <c r="BC62" s="52"/>
      <c r="BD62" s="52"/>
      <c r="BE62" s="99"/>
      <c r="BF62" s="91"/>
      <c r="BU62" s="80"/>
      <c r="CA62" s="81"/>
      <c r="CC62" s="100"/>
      <c r="CD62" s="78"/>
      <c r="CF62" s="82"/>
      <c r="CH62" s="83"/>
    </row>
    <row r="63" spans="2:86" s="1" customFormat="1">
      <c r="B63" s="51"/>
      <c r="C63" s="51"/>
      <c r="U63" s="74"/>
      <c r="Y63" s="75"/>
      <c r="AE63" s="76"/>
      <c r="AI63" s="77"/>
      <c r="AJ63" s="78"/>
      <c r="AN63" s="79"/>
      <c r="AQ63" s="77"/>
      <c r="AR63" s="200"/>
      <c r="AW63" s="100"/>
      <c r="AX63" s="52"/>
      <c r="AY63" s="52"/>
      <c r="AZ63" s="52"/>
      <c r="BA63" s="97"/>
      <c r="BB63" s="52"/>
      <c r="BC63" s="52"/>
      <c r="BD63" s="52"/>
      <c r="BE63" s="99"/>
      <c r="BF63" s="91"/>
      <c r="BU63" s="80"/>
      <c r="CA63" s="81"/>
      <c r="CC63" s="100"/>
      <c r="CD63" s="78"/>
      <c r="CF63" s="82"/>
      <c r="CH63" s="83"/>
    </row>
    <row r="64" spans="2:86" s="1" customFormat="1">
      <c r="B64" s="51"/>
      <c r="C64" s="51"/>
      <c r="U64" s="74"/>
      <c r="Y64" s="75"/>
      <c r="AE64" s="76"/>
      <c r="AI64" s="77"/>
      <c r="AJ64" s="78"/>
      <c r="AN64" s="79"/>
      <c r="AQ64" s="77"/>
      <c r="AR64" s="200"/>
      <c r="AW64" s="100"/>
      <c r="AX64" s="52"/>
      <c r="AY64" s="52"/>
      <c r="AZ64" s="52"/>
      <c r="BA64" s="97"/>
      <c r="BB64" s="52"/>
      <c r="BC64" s="52"/>
      <c r="BD64" s="52"/>
      <c r="BE64" s="99"/>
      <c r="BF64" s="91"/>
      <c r="BU64" s="80"/>
      <c r="CA64" s="81"/>
      <c r="CC64" s="100"/>
      <c r="CD64" s="78"/>
      <c r="CF64" s="82"/>
      <c r="CH64" s="83"/>
    </row>
    <row r="65" spans="2:86" s="1" customFormat="1">
      <c r="B65" s="51"/>
      <c r="C65" s="51"/>
      <c r="U65" s="74"/>
      <c r="Y65" s="75"/>
      <c r="AE65" s="76"/>
      <c r="AI65" s="77"/>
      <c r="AJ65" s="78"/>
      <c r="AN65" s="79"/>
      <c r="AQ65" s="77"/>
      <c r="AR65" s="200"/>
      <c r="AW65" s="100"/>
      <c r="AX65" s="52"/>
      <c r="AY65" s="52"/>
      <c r="AZ65" s="52"/>
      <c r="BA65" s="97"/>
      <c r="BB65" s="52"/>
      <c r="BC65" s="52"/>
      <c r="BD65" s="52"/>
      <c r="BE65" s="99"/>
      <c r="BF65" s="91"/>
      <c r="BU65" s="80"/>
      <c r="CA65" s="81"/>
      <c r="CC65" s="100"/>
      <c r="CD65" s="78"/>
      <c r="CF65" s="82"/>
      <c r="CH65" s="83"/>
    </row>
    <row r="66" spans="2:86" s="1" customFormat="1">
      <c r="B66" s="51"/>
      <c r="C66" s="51"/>
      <c r="U66" s="74"/>
      <c r="Y66" s="75"/>
      <c r="AE66" s="76"/>
      <c r="AI66" s="77"/>
      <c r="AJ66" s="78"/>
      <c r="AN66" s="79"/>
      <c r="AQ66" s="77"/>
      <c r="AR66" s="200"/>
      <c r="AW66" s="100"/>
      <c r="AX66" s="52"/>
      <c r="AY66" s="52"/>
      <c r="AZ66" s="52"/>
      <c r="BA66" s="97"/>
      <c r="BB66" s="52"/>
      <c r="BC66" s="52"/>
      <c r="BD66" s="52"/>
      <c r="BE66" s="99"/>
      <c r="BF66" s="91"/>
      <c r="BU66" s="80"/>
      <c r="CA66" s="81"/>
      <c r="CC66" s="100"/>
      <c r="CD66" s="78"/>
      <c r="CF66" s="82"/>
      <c r="CH66" s="83"/>
    </row>
    <row r="67" spans="2:86" s="1" customFormat="1">
      <c r="B67" s="51"/>
      <c r="C67" s="51"/>
      <c r="U67" s="74"/>
      <c r="Y67" s="75"/>
      <c r="AE67" s="76"/>
      <c r="AI67" s="77"/>
      <c r="AJ67" s="78"/>
      <c r="AN67" s="79"/>
      <c r="AQ67" s="77"/>
      <c r="AR67" s="200"/>
      <c r="AW67" s="100"/>
      <c r="AX67" s="52"/>
      <c r="AY67" s="52"/>
      <c r="AZ67" s="52"/>
      <c r="BA67" s="97"/>
      <c r="BB67" s="52"/>
      <c r="BC67" s="52"/>
      <c r="BD67" s="52"/>
      <c r="BE67" s="99"/>
      <c r="BF67" s="91"/>
      <c r="BU67" s="80"/>
      <c r="CA67" s="81"/>
      <c r="CC67" s="100"/>
      <c r="CD67" s="78"/>
      <c r="CF67" s="82"/>
      <c r="CH67" s="83"/>
    </row>
    <row r="68" spans="2:86" s="1" customFormat="1">
      <c r="B68" s="51"/>
      <c r="C68" s="51"/>
      <c r="U68" s="74"/>
      <c r="Y68" s="75"/>
      <c r="AE68" s="76"/>
      <c r="AI68" s="77"/>
      <c r="AJ68" s="78"/>
      <c r="AN68" s="79"/>
      <c r="AQ68" s="77"/>
      <c r="AR68" s="200"/>
      <c r="AW68" s="100"/>
      <c r="AX68" s="52"/>
      <c r="AY68" s="52"/>
      <c r="AZ68" s="52"/>
      <c r="BA68" s="97"/>
      <c r="BB68" s="52"/>
      <c r="BC68" s="52"/>
      <c r="BD68" s="52"/>
      <c r="BE68" s="99"/>
      <c r="BF68" s="91"/>
      <c r="BU68" s="80"/>
      <c r="CA68" s="81"/>
      <c r="CC68" s="100"/>
      <c r="CD68" s="78"/>
      <c r="CF68" s="82"/>
      <c r="CH68" s="83"/>
    </row>
    <row r="69" spans="2:86" s="1" customFormat="1">
      <c r="B69" s="51"/>
      <c r="C69" s="51"/>
      <c r="U69" s="74"/>
      <c r="Y69" s="75"/>
      <c r="AE69" s="76"/>
      <c r="AI69" s="77"/>
      <c r="AJ69" s="78"/>
      <c r="AN69" s="79"/>
      <c r="AQ69" s="77"/>
      <c r="AR69" s="200"/>
      <c r="AW69" s="100"/>
      <c r="AX69" s="52"/>
      <c r="AY69" s="52"/>
      <c r="AZ69" s="52"/>
      <c r="BA69" s="97"/>
      <c r="BB69" s="52"/>
      <c r="BC69" s="52"/>
      <c r="BD69" s="52"/>
      <c r="BE69" s="99"/>
      <c r="BF69" s="91"/>
      <c r="BU69" s="80"/>
      <c r="CA69" s="81"/>
      <c r="CC69" s="100"/>
      <c r="CD69" s="78"/>
      <c r="CF69" s="82"/>
      <c r="CH69" s="83"/>
    </row>
    <row r="70" spans="2:86" s="1" customFormat="1">
      <c r="B70" s="51"/>
      <c r="C70" s="51"/>
      <c r="U70" s="74"/>
      <c r="Y70" s="75"/>
      <c r="AE70" s="76"/>
      <c r="AI70" s="77"/>
      <c r="AJ70" s="78"/>
      <c r="AN70" s="79"/>
      <c r="AQ70" s="77"/>
      <c r="AR70" s="200"/>
      <c r="AW70" s="100"/>
      <c r="AX70" s="52"/>
      <c r="AY70" s="52"/>
      <c r="AZ70" s="52"/>
      <c r="BA70" s="97"/>
      <c r="BB70" s="52"/>
      <c r="BC70" s="52"/>
      <c r="BD70" s="52"/>
      <c r="BE70" s="99"/>
      <c r="BF70" s="91"/>
      <c r="BU70" s="80"/>
      <c r="CA70" s="81"/>
      <c r="CC70" s="100"/>
      <c r="CD70" s="78"/>
      <c r="CF70" s="82"/>
      <c r="CH70" s="83"/>
    </row>
    <row r="71" spans="2:86" s="1" customFormat="1">
      <c r="B71" s="51"/>
      <c r="C71" s="51"/>
      <c r="U71" s="74"/>
      <c r="Y71" s="75"/>
      <c r="AE71" s="76"/>
      <c r="AI71" s="77"/>
      <c r="AJ71" s="78"/>
      <c r="AN71" s="79"/>
      <c r="AQ71" s="77"/>
      <c r="AR71" s="200"/>
      <c r="AW71" s="100"/>
      <c r="AX71" s="52"/>
      <c r="AY71" s="52"/>
      <c r="AZ71" s="52"/>
      <c r="BA71" s="97"/>
      <c r="BB71" s="52"/>
      <c r="BC71" s="52"/>
      <c r="BD71" s="52"/>
      <c r="BE71" s="99"/>
      <c r="BF71" s="91"/>
      <c r="BU71" s="80"/>
      <c r="CA71" s="81"/>
      <c r="CC71" s="100"/>
      <c r="CD71" s="78"/>
      <c r="CF71" s="82"/>
      <c r="CH71" s="83"/>
    </row>
    <row r="72" spans="2:86" s="1" customFormat="1">
      <c r="B72" s="51"/>
      <c r="C72" s="51"/>
      <c r="U72" s="74"/>
      <c r="Y72" s="75"/>
      <c r="AE72" s="76"/>
      <c r="AI72" s="77"/>
      <c r="AJ72" s="78"/>
      <c r="AN72" s="79"/>
      <c r="AQ72" s="77"/>
      <c r="AR72" s="200"/>
      <c r="AW72" s="100"/>
      <c r="AX72" s="52"/>
      <c r="AY72" s="52"/>
      <c r="AZ72" s="52"/>
      <c r="BA72" s="97"/>
      <c r="BB72" s="52"/>
      <c r="BC72" s="52"/>
      <c r="BD72" s="52"/>
      <c r="BE72" s="99"/>
      <c r="BF72" s="91"/>
      <c r="BU72" s="80"/>
      <c r="CA72" s="81"/>
      <c r="CC72" s="100"/>
      <c r="CD72" s="78"/>
      <c r="CF72" s="82"/>
      <c r="CH72" s="83"/>
    </row>
    <row r="73" spans="2:86" s="1" customFormat="1">
      <c r="B73" s="51"/>
      <c r="C73" s="51"/>
      <c r="U73" s="74"/>
      <c r="Y73" s="75"/>
      <c r="AE73" s="76"/>
      <c r="AI73" s="77"/>
      <c r="AJ73" s="78"/>
      <c r="AN73" s="79"/>
      <c r="AQ73" s="77"/>
      <c r="AR73" s="200"/>
      <c r="AW73" s="100"/>
      <c r="AX73" s="52"/>
      <c r="AY73" s="52"/>
      <c r="AZ73" s="52"/>
      <c r="BA73" s="97"/>
      <c r="BB73" s="52"/>
      <c r="BC73" s="52"/>
      <c r="BD73" s="52"/>
      <c r="BE73" s="99"/>
      <c r="BF73" s="91"/>
      <c r="BU73" s="80"/>
      <c r="CA73" s="81"/>
      <c r="CC73" s="100"/>
      <c r="CD73" s="78"/>
      <c r="CF73" s="82"/>
      <c r="CH73" s="83"/>
    </row>
    <row r="74" spans="2:86" s="1" customFormat="1">
      <c r="B74" s="51"/>
      <c r="C74" s="51"/>
      <c r="U74" s="74"/>
      <c r="Y74" s="75"/>
      <c r="AE74" s="76"/>
      <c r="AI74" s="77"/>
      <c r="AJ74" s="78"/>
      <c r="AN74" s="79"/>
      <c r="AQ74" s="77"/>
      <c r="AR74" s="200"/>
      <c r="AW74" s="100"/>
      <c r="AX74" s="52"/>
      <c r="AY74" s="52"/>
      <c r="AZ74" s="52"/>
      <c r="BA74" s="97"/>
      <c r="BB74" s="52"/>
      <c r="BC74" s="52"/>
      <c r="BD74" s="52"/>
      <c r="BE74" s="99"/>
      <c r="BF74" s="91"/>
      <c r="BU74" s="80"/>
      <c r="CA74" s="81"/>
      <c r="CC74" s="100"/>
      <c r="CD74" s="78"/>
      <c r="CF74" s="82"/>
      <c r="CH74" s="83"/>
    </row>
    <row r="75" spans="2:86" s="1" customFormat="1">
      <c r="B75" s="51"/>
      <c r="C75" s="51"/>
      <c r="U75" s="74"/>
      <c r="Y75" s="75"/>
      <c r="AE75" s="76"/>
      <c r="AI75" s="77"/>
      <c r="AJ75" s="78"/>
      <c r="AN75" s="79"/>
      <c r="AQ75" s="77"/>
      <c r="AR75" s="200"/>
      <c r="AW75" s="100"/>
      <c r="AX75" s="52"/>
      <c r="AY75" s="52"/>
      <c r="AZ75" s="52"/>
      <c r="BA75" s="97"/>
      <c r="BB75" s="52"/>
      <c r="BC75" s="52"/>
      <c r="BD75" s="52"/>
      <c r="BE75" s="99"/>
      <c r="BF75" s="91"/>
      <c r="BU75" s="80"/>
      <c r="CA75" s="81"/>
      <c r="CC75" s="100"/>
      <c r="CD75" s="78"/>
      <c r="CF75" s="82"/>
      <c r="CH75" s="83"/>
    </row>
    <row r="76" spans="2:86" s="1" customFormat="1">
      <c r="B76" s="51"/>
      <c r="C76" s="51"/>
      <c r="U76" s="74"/>
      <c r="Y76" s="75"/>
      <c r="AE76" s="76"/>
      <c r="AI76" s="77"/>
      <c r="AJ76" s="78"/>
      <c r="AN76" s="79"/>
      <c r="AQ76" s="77"/>
      <c r="AR76" s="200"/>
      <c r="AW76" s="100"/>
      <c r="AX76" s="52"/>
      <c r="AY76" s="52"/>
      <c r="AZ76" s="52"/>
      <c r="BA76" s="97"/>
      <c r="BB76" s="52"/>
      <c r="BC76" s="52"/>
      <c r="BD76" s="52"/>
      <c r="BE76" s="99"/>
      <c r="BF76" s="91"/>
      <c r="BU76" s="80"/>
      <c r="CA76" s="81"/>
      <c r="CC76" s="100"/>
      <c r="CD76" s="78"/>
      <c r="CF76" s="82"/>
      <c r="CH76" s="83"/>
    </row>
    <row r="77" spans="2:86" s="1" customFormat="1">
      <c r="B77" s="51"/>
      <c r="C77" s="51"/>
      <c r="U77" s="74"/>
      <c r="Y77" s="75"/>
      <c r="AE77" s="76"/>
      <c r="AI77" s="77"/>
      <c r="AJ77" s="78"/>
      <c r="AN77" s="79"/>
      <c r="AQ77" s="77"/>
      <c r="AR77" s="200"/>
      <c r="AW77" s="100"/>
      <c r="AX77" s="52"/>
      <c r="AY77" s="52"/>
      <c r="AZ77" s="52"/>
      <c r="BA77" s="97"/>
      <c r="BB77" s="52"/>
      <c r="BC77" s="52"/>
      <c r="BD77" s="52"/>
      <c r="BE77" s="99"/>
      <c r="BF77" s="91"/>
      <c r="BU77" s="80"/>
      <c r="CA77" s="81"/>
      <c r="CC77" s="100"/>
      <c r="CD77" s="78"/>
      <c r="CF77" s="82"/>
      <c r="CH77" s="83"/>
    </row>
    <row r="78" spans="2:86" s="1" customFormat="1">
      <c r="B78" s="51"/>
      <c r="C78" s="51"/>
      <c r="U78" s="74"/>
      <c r="Y78" s="75"/>
      <c r="AE78" s="76"/>
      <c r="AI78" s="77"/>
      <c r="AJ78" s="78"/>
      <c r="AN78" s="79"/>
      <c r="AQ78" s="77"/>
      <c r="AR78" s="200"/>
      <c r="AW78" s="100"/>
      <c r="AX78" s="52"/>
      <c r="AY78" s="52"/>
      <c r="AZ78" s="52"/>
      <c r="BA78" s="97"/>
      <c r="BB78" s="52"/>
      <c r="BC78" s="52"/>
      <c r="BD78" s="52"/>
      <c r="BE78" s="99"/>
      <c r="BF78" s="91"/>
      <c r="BU78" s="80"/>
      <c r="CA78" s="81"/>
      <c r="CC78" s="100"/>
      <c r="CD78" s="78"/>
      <c r="CF78" s="82"/>
      <c r="CH78" s="83"/>
    </row>
    <row r="79" spans="2:86" s="1" customFormat="1">
      <c r="B79" s="51"/>
      <c r="C79" s="51"/>
      <c r="U79" s="74"/>
      <c r="Y79" s="75"/>
      <c r="AE79" s="76"/>
      <c r="AI79" s="77"/>
      <c r="AJ79" s="78"/>
      <c r="AN79" s="79"/>
      <c r="AQ79" s="77"/>
      <c r="AR79" s="200"/>
      <c r="AW79" s="100"/>
      <c r="AX79" s="52"/>
      <c r="AY79" s="52"/>
      <c r="AZ79" s="52"/>
      <c r="BA79" s="97"/>
      <c r="BB79" s="52"/>
      <c r="BC79" s="52"/>
      <c r="BD79" s="52"/>
      <c r="BE79" s="99"/>
      <c r="BF79" s="91"/>
      <c r="BU79" s="80"/>
      <c r="CA79" s="81"/>
      <c r="CC79" s="100"/>
      <c r="CD79" s="78"/>
      <c r="CF79" s="82"/>
      <c r="CH79" s="83"/>
    </row>
    <row r="80" spans="2:86" s="1" customFormat="1">
      <c r="B80" s="51"/>
      <c r="C80" s="51"/>
      <c r="U80" s="74"/>
      <c r="Y80" s="75"/>
      <c r="AE80" s="76"/>
      <c r="AI80" s="77"/>
      <c r="AJ80" s="78"/>
      <c r="AN80" s="79"/>
      <c r="AQ80" s="77"/>
      <c r="AR80" s="200"/>
      <c r="AW80" s="100"/>
      <c r="AX80" s="52"/>
      <c r="AY80" s="52"/>
      <c r="AZ80" s="52"/>
      <c r="BA80" s="97"/>
      <c r="BB80" s="52"/>
      <c r="BC80" s="52"/>
      <c r="BD80" s="52"/>
      <c r="BE80" s="99"/>
      <c r="BF80" s="91"/>
      <c r="BU80" s="80"/>
      <c r="CA80" s="81"/>
      <c r="CC80" s="100"/>
      <c r="CD80" s="78"/>
      <c r="CF80" s="82"/>
      <c r="CH80" s="83"/>
    </row>
    <row r="81" spans="2:86" s="1" customFormat="1">
      <c r="B81" s="51"/>
      <c r="C81" s="51"/>
      <c r="U81" s="74"/>
      <c r="Y81" s="75"/>
      <c r="AE81" s="76"/>
      <c r="AI81" s="77"/>
      <c r="AJ81" s="78"/>
      <c r="AN81" s="79"/>
      <c r="AQ81" s="77"/>
      <c r="AR81" s="200"/>
      <c r="AW81" s="100"/>
      <c r="AX81" s="52"/>
      <c r="AY81" s="52"/>
      <c r="AZ81" s="52"/>
      <c r="BA81" s="97"/>
      <c r="BB81" s="52"/>
      <c r="BC81" s="52"/>
      <c r="BD81" s="52"/>
      <c r="BE81" s="99"/>
      <c r="BF81" s="91"/>
      <c r="BU81" s="80"/>
      <c r="CA81" s="81"/>
      <c r="CC81" s="100"/>
      <c r="CD81" s="78"/>
      <c r="CF81" s="82"/>
      <c r="CH81" s="83"/>
    </row>
    <row r="82" spans="2:86" s="1" customFormat="1">
      <c r="B82" s="51"/>
      <c r="C82" s="51"/>
      <c r="U82" s="74"/>
      <c r="Y82" s="75"/>
      <c r="AE82" s="76"/>
      <c r="AI82" s="77"/>
      <c r="AJ82" s="78"/>
      <c r="AN82" s="79"/>
      <c r="AQ82" s="77"/>
      <c r="AR82" s="200"/>
      <c r="AW82" s="100"/>
      <c r="AX82" s="52"/>
      <c r="AY82" s="52"/>
      <c r="AZ82" s="52"/>
      <c r="BA82" s="97"/>
      <c r="BB82" s="52"/>
      <c r="BC82" s="52"/>
      <c r="BD82" s="52"/>
      <c r="BE82" s="99"/>
      <c r="BF82" s="91"/>
      <c r="BU82" s="80"/>
      <c r="CA82" s="81"/>
      <c r="CC82" s="100"/>
      <c r="CD82" s="78"/>
      <c r="CF82" s="82"/>
      <c r="CH82" s="83"/>
    </row>
    <row r="83" spans="2:86" s="1" customFormat="1">
      <c r="B83" s="51"/>
      <c r="C83" s="51"/>
      <c r="U83" s="74"/>
      <c r="Y83" s="75"/>
      <c r="AE83" s="76"/>
      <c r="AI83" s="77"/>
      <c r="AJ83" s="78"/>
      <c r="AN83" s="79"/>
      <c r="AQ83" s="77"/>
      <c r="AR83" s="200"/>
      <c r="AW83" s="100"/>
      <c r="AX83" s="52"/>
      <c r="AY83" s="52"/>
      <c r="AZ83" s="52"/>
      <c r="BA83" s="97"/>
      <c r="BB83" s="52"/>
      <c r="BC83" s="52"/>
      <c r="BD83" s="52"/>
      <c r="BE83" s="99"/>
      <c r="BF83" s="91"/>
      <c r="BU83" s="80"/>
      <c r="CA83" s="81"/>
      <c r="CC83" s="100"/>
      <c r="CD83" s="78"/>
      <c r="CF83" s="82"/>
      <c r="CH83" s="83"/>
    </row>
    <row r="84" spans="2:86" s="1" customFormat="1">
      <c r="B84" s="51"/>
      <c r="C84" s="51"/>
      <c r="U84" s="74"/>
      <c r="Y84" s="75"/>
      <c r="AE84" s="76"/>
      <c r="AI84" s="77"/>
      <c r="AJ84" s="78"/>
      <c r="AN84" s="79"/>
      <c r="AQ84" s="77"/>
      <c r="AR84" s="200"/>
      <c r="AW84" s="100"/>
      <c r="AX84" s="52"/>
      <c r="AY84" s="52"/>
      <c r="AZ84" s="52"/>
      <c r="BA84" s="97"/>
      <c r="BB84" s="52"/>
      <c r="BC84" s="52"/>
      <c r="BD84" s="52"/>
      <c r="BE84" s="99"/>
      <c r="BF84" s="91"/>
      <c r="BU84" s="80"/>
      <c r="CA84" s="81"/>
      <c r="CC84" s="100"/>
      <c r="CD84" s="78"/>
      <c r="CF84" s="82"/>
      <c r="CH84" s="83"/>
    </row>
    <row r="85" spans="2:86" s="1" customFormat="1">
      <c r="B85" s="51"/>
      <c r="C85" s="51"/>
      <c r="U85" s="74"/>
      <c r="Y85" s="75"/>
      <c r="AE85" s="76"/>
      <c r="AI85" s="77"/>
      <c r="AJ85" s="78"/>
      <c r="AN85" s="79"/>
      <c r="AQ85" s="77"/>
      <c r="AR85" s="200"/>
      <c r="AW85" s="100"/>
      <c r="AX85" s="52"/>
      <c r="AY85" s="52"/>
      <c r="AZ85" s="52"/>
      <c r="BA85" s="97"/>
      <c r="BB85" s="52"/>
      <c r="BC85" s="52"/>
      <c r="BD85" s="52"/>
      <c r="BE85" s="99"/>
      <c r="BF85" s="91"/>
      <c r="BU85" s="80"/>
      <c r="CA85" s="81"/>
      <c r="CC85" s="100"/>
      <c r="CD85" s="78"/>
      <c r="CF85" s="82"/>
      <c r="CH85" s="83"/>
    </row>
    <row r="86" spans="2:86" s="1" customFormat="1">
      <c r="B86" s="51"/>
      <c r="C86" s="51"/>
      <c r="U86" s="74"/>
      <c r="Y86" s="75"/>
      <c r="AE86" s="76"/>
      <c r="AI86" s="77"/>
      <c r="AJ86" s="78"/>
      <c r="AN86" s="79"/>
      <c r="AQ86" s="77"/>
      <c r="AR86" s="200"/>
      <c r="AW86" s="100"/>
      <c r="AX86" s="52"/>
      <c r="AY86" s="52"/>
      <c r="AZ86" s="52"/>
      <c r="BA86" s="97"/>
      <c r="BB86" s="52"/>
      <c r="BC86" s="52"/>
      <c r="BD86" s="52"/>
      <c r="BE86" s="99"/>
      <c r="BF86" s="91"/>
      <c r="BU86" s="80"/>
      <c r="CA86" s="81"/>
      <c r="CC86" s="100"/>
      <c r="CD86" s="78"/>
      <c r="CF86" s="82"/>
      <c r="CH86" s="83"/>
    </row>
    <row r="87" spans="2:86" s="1" customFormat="1">
      <c r="B87" s="51"/>
      <c r="C87" s="51"/>
      <c r="U87" s="74"/>
      <c r="Y87" s="75"/>
      <c r="AE87" s="76"/>
      <c r="AI87" s="77"/>
      <c r="AJ87" s="78"/>
      <c r="AN87" s="79"/>
      <c r="AQ87" s="77"/>
      <c r="AR87" s="200"/>
      <c r="AW87" s="100"/>
      <c r="AX87" s="52"/>
      <c r="AY87" s="52"/>
      <c r="AZ87" s="52"/>
      <c r="BA87" s="97"/>
      <c r="BB87" s="52"/>
      <c r="BC87" s="52"/>
      <c r="BD87" s="52"/>
      <c r="BE87" s="99"/>
      <c r="BF87" s="91"/>
      <c r="BU87" s="80"/>
      <c r="CA87" s="81"/>
      <c r="CC87" s="100"/>
      <c r="CD87" s="78"/>
      <c r="CF87" s="82"/>
      <c r="CH87" s="83"/>
    </row>
    <row r="88" spans="2:86" s="1" customFormat="1">
      <c r="B88" s="51"/>
      <c r="C88" s="51"/>
      <c r="U88" s="74"/>
      <c r="Y88" s="75"/>
      <c r="AE88" s="76"/>
      <c r="AI88" s="77"/>
      <c r="AJ88" s="78"/>
      <c r="AN88" s="79"/>
      <c r="AQ88" s="77"/>
      <c r="AR88" s="200"/>
      <c r="AW88" s="100"/>
      <c r="AX88" s="52"/>
      <c r="AY88" s="52"/>
      <c r="AZ88" s="52"/>
      <c r="BA88" s="97"/>
      <c r="BB88" s="52"/>
      <c r="BC88" s="52"/>
      <c r="BD88" s="52"/>
      <c r="BE88" s="99"/>
      <c r="BF88" s="91"/>
      <c r="BU88" s="80"/>
      <c r="CA88" s="81"/>
      <c r="CC88" s="100"/>
      <c r="CD88" s="78"/>
      <c r="CF88" s="82"/>
      <c r="CH88" s="83"/>
    </row>
    <row r="89" spans="2:86" s="1" customFormat="1">
      <c r="B89" s="51"/>
      <c r="C89" s="51"/>
      <c r="U89" s="74"/>
      <c r="Y89" s="75"/>
      <c r="AE89" s="76"/>
      <c r="AI89" s="77"/>
      <c r="AJ89" s="78"/>
      <c r="AN89" s="79"/>
      <c r="AQ89" s="77"/>
      <c r="AR89" s="200"/>
      <c r="AW89" s="100"/>
      <c r="AX89" s="52"/>
      <c r="AY89" s="52"/>
      <c r="AZ89" s="52"/>
      <c r="BA89" s="97"/>
      <c r="BB89" s="52"/>
      <c r="BC89" s="52"/>
      <c r="BD89" s="52"/>
      <c r="BE89" s="99"/>
      <c r="BF89" s="91"/>
      <c r="BU89" s="80"/>
      <c r="CA89" s="81"/>
      <c r="CC89" s="100"/>
      <c r="CD89" s="78"/>
      <c r="CF89" s="82"/>
      <c r="CH89" s="83"/>
    </row>
    <row r="90" spans="2:86" s="1" customFormat="1">
      <c r="B90" s="51"/>
      <c r="C90" s="51"/>
      <c r="U90" s="74"/>
      <c r="Y90" s="75"/>
      <c r="AE90" s="76"/>
      <c r="AI90" s="77"/>
      <c r="AJ90" s="78"/>
      <c r="AN90" s="79"/>
      <c r="AQ90" s="77"/>
      <c r="AR90" s="200"/>
      <c r="AW90" s="100"/>
      <c r="AX90" s="52"/>
      <c r="AY90" s="52"/>
      <c r="AZ90" s="52"/>
      <c r="BA90" s="97"/>
      <c r="BB90" s="52"/>
      <c r="BC90" s="52"/>
      <c r="BD90" s="52"/>
      <c r="BE90" s="99"/>
      <c r="BF90" s="91"/>
      <c r="BU90" s="80"/>
      <c r="CA90" s="81"/>
      <c r="CC90" s="100"/>
      <c r="CD90" s="78"/>
      <c r="CF90" s="82"/>
      <c r="CH90" s="83"/>
    </row>
    <row r="91" spans="2:86" s="1" customFormat="1">
      <c r="B91" s="51"/>
      <c r="C91" s="51"/>
      <c r="U91" s="74"/>
      <c r="Y91" s="75"/>
      <c r="AE91" s="76"/>
      <c r="AI91" s="77"/>
      <c r="AJ91" s="78"/>
      <c r="AN91" s="79"/>
      <c r="AQ91" s="77"/>
      <c r="AR91" s="200"/>
      <c r="AW91" s="100"/>
      <c r="AX91" s="52"/>
      <c r="AY91" s="52"/>
      <c r="AZ91" s="52"/>
      <c r="BA91" s="97"/>
      <c r="BB91" s="52"/>
      <c r="BC91" s="52"/>
      <c r="BD91" s="52"/>
      <c r="BE91" s="99"/>
      <c r="BF91" s="91"/>
      <c r="BU91" s="80"/>
      <c r="CA91" s="81"/>
      <c r="CC91" s="100"/>
      <c r="CD91" s="78"/>
      <c r="CF91" s="82"/>
      <c r="CH91" s="83"/>
    </row>
    <row r="92" spans="2:86" s="1" customFormat="1">
      <c r="B92" s="51"/>
      <c r="C92" s="51"/>
      <c r="U92" s="74"/>
      <c r="Y92" s="75"/>
      <c r="AE92" s="76"/>
      <c r="AI92" s="77"/>
      <c r="AJ92" s="78"/>
      <c r="AN92" s="79"/>
      <c r="AQ92" s="77"/>
      <c r="AR92" s="200"/>
      <c r="AW92" s="100"/>
      <c r="AX92" s="52"/>
      <c r="AY92" s="52"/>
      <c r="AZ92" s="52"/>
      <c r="BA92" s="97"/>
      <c r="BB92" s="52"/>
      <c r="BC92" s="52"/>
      <c r="BD92" s="52"/>
      <c r="BE92" s="99"/>
      <c r="BF92" s="91"/>
      <c r="BU92" s="80"/>
      <c r="CA92" s="81"/>
      <c r="CC92" s="100"/>
      <c r="CD92" s="78"/>
      <c r="CF92" s="82"/>
      <c r="CH92" s="83"/>
    </row>
    <row r="93" spans="2:86" s="1" customFormat="1">
      <c r="B93" s="51"/>
      <c r="C93" s="51"/>
      <c r="U93" s="74"/>
      <c r="Y93" s="75"/>
      <c r="AE93" s="76"/>
      <c r="AI93" s="77"/>
      <c r="AJ93" s="78"/>
      <c r="AN93" s="79"/>
      <c r="AQ93" s="77"/>
      <c r="AR93" s="200"/>
      <c r="AW93" s="100"/>
      <c r="AX93" s="52"/>
      <c r="AY93" s="52"/>
      <c r="AZ93" s="52"/>
      <c r="BA93" s="97"/>
      <c r="BB93" s="52"/>
      <c r="BC93" s="52"/>
      <c r="BD93" s="52"/>
      <c r="BE93" s="99"/>
      <c r="BF93" s="91"/>
      <c r="BU93" s="80"/>
      <c r="CA93" s="81"/>
      <c r="CC93" s="100"/>
      <c r="CD93" s="78"/>
      <c r="CF93" s="82"/>
      <c r="CH93" s="83"/>
    </row>
    <row r="94" spans="2:86" s="1" customFormat="1">
      <c r="B94" s="51"/>
      <c r="C94" s="51"/>
      <c r="U94" s="74"/>
      <c r="Y94" s="75"/>
      <c r="AE94" s="76"/>
      <c r="AI94" s="77"/>
      <c r="AJ94" s="78"/>
      <c r="AN94" s="79"/>
      <c r="AQ94" s="77"/>
      <c r="AR94" s="200"/>
      <c r="AW94" s="100"/>
      <c r="AX94" s="52"/>
      <c r="AY94" s="52"/>
      <c r="AZ94" s="52"/>
      <c r="BA94" s="97"/>
      <c r="BB94" s="52"/>
      <c r="BC94" s="52"/>
      <c r="BD94" s="52"/>
      <c r="BE94" s="99"/>
      <c r="BF94" s="91"/>
      <c r="BU94" s="80"/>
      <c r="CA94" s="81"/>
      <c r="CC94" s="100"/>
      <c r="CD94" s="78"/>
      <c r="CF94" s="82"/>
      <c r="CH94" s="83"/>
    </row>
    <row r="95" spans="2:86" s="1" customFormat="1">
      <c r="B95" s="51"/>
      <c r="C95" s="51"/>
      <c r="U95" s="74"/>
      <c r="Y95" s="75"/>
      <c r="AE95" s="76"/>
      <c r="AI95" s="77"/>
      <c r="AJ95" s="78"/>
      <c r="AN95" s="79"/>
      <c r="AQ95" s="77"/>
      <c r="AR95" s="200"/>
      <c r="AW95" s="100"/>
      <c r="AX95" s="52"/>
      <c r="AY95" s="52"/>
      <c r="AZ95" s="52"/>
      <c r="BA95" s="97"/>
      <c r="BB95" s="52"/>
      <c r="BC95" s="52"/>
      <c r="BD95" s="52"/>
      <c r="BE95" s="99"/>
      <c r="BF95" s="91"/>
      <c r="BU95" s="80"/>
      <c r="CA95" s="81"/>
      <c r="CC95" s="100"/>
      <c r="CD95" s="78"/>
      <c r="CF95" s="82"/>
      <c r="CH95" s="83"/>
    </row>
    <row r="96" spans="2:86" s="1" customFormat="1">
      <c r="B96" s="51"/>
      <c r="C96" s="51"/>
      <c r="U96" s="74"/>
      <c r="Y96" s="75"/>
      <c r="AE96" s="76"/>
      <c r="AI96" s="77"/>
      <c r="AJ96" s="78"/>
      <c r="AN96" s="79"/>
      <c r="AQ96" s="77"/>
      <c r="AR96" s="200"/>
      <c r="AW96" s="100"/>
      <c r="AX96" s="52"/>
      <c r="AY96" s="52"/>
      <c r="AZ96" s="52"/>
      <c r="BA96" s="97"/>
      <c r="BB96" s="52"/>
      <c r="BC96" s="52"/>
      <c r="BD96" s="52"/>
      <c r="BE96" s="99"/>
      <c r="BF96" s="91"/>
      <c r="BU96" s="80"/>
      <c r="CA96" s="81"/>
      <c r="CC96" s="100"/>
      <c r="CD96" s="78"/>
      <c r="CF96" s="82"/>
      <c r="CH96" s="83"/>
    </row>
    <row r="97" spans="2:86" s="1" customFormat="1">
      <c r="B97" s="51"/>
      <c r="C97" s="51"/>
      <c r="U97" s="74"/>
      <c r="Y97" s="75"/>
      <c r="AE97" s="76"/>
      <c r="AI97" s="77"/>
      <c r="AJ97" s="78"/>
      <c r="AN97" s="79"/>
      <c r="AQ97" s="77"/>
      <c r="AR97" s="200"/>
      <c r="AW97" s="100"/>
      <c r="AX97" s="52"/>
      <c r="AY97" s="52"/>
      <c r="AZ97" s="52"/>
      <c r="BA97" s="97"/>
      <c r="BB97" s="52"/>
      <c r="BC97" s="52"/>
      <c r="BD97" s="52"/>
      <c r="BE97" s="99"/>
      <c r="BF97" s="91"/>
      <c r="BU97" s="80"/>
      <c r="CA97" s="81"/>
      <c r="CC97" s="100"/>
      <c r="CD97" s="78"/>
      <c r="CF97" s="82"/>
      <c r="CH97" s="83"/>
    </row>
    <row r="98" spans="2:86" s="1" customFormat="1">
      <c r="B98" s="51"/>
      <c r="C98" s="51"/>
      <c r="U98" s="74"/>
      <c r="Y98" s="75"/>
      <c r="AE98" s="76"/>
      <c r="AI98" s="77"/>
      <c r="AJ98" s="78"/>
      <c r="AN98" s="79"/>
      <c r="AQ98" s="77"/>
      <c r="AR98" s="200"/>
      <c r="AW98" s="100"/>
      <c r="AX98" s="52"/>
      <c r="AY98" s="52"/>
      <c r="AZ98" s="52"/>
      <c r="BA98" s="97"/>
      <c r="BB98" s="52"/>
      <c r="BC98" s="52"/>
      <c r="BD98" s="52"/>
      <c r="BE98" s="99"/>
      <c r="BF98" s="91"/>
      <c r="BU98" s="80"/>
      <c r="CA98" s="81"/>
      <c r="CC98" s="100"/>
      <c r="CD98" s="78"/>
      <c r="CF98" s="82"/>
      <c r="CH98" s="83"/>
    </row>
    <row r="99" spans="2:86" s="1" customFormat="1">
      <c r="B99" s="51"/>
      <c r="C99" s="51"/>
      <c r="U99" s="74"/>
      <c r="Y99" s="75"/>
      <c r="AE99" s="76"/>
      <c r="AI99" s="77"/>
      <c r="AJ99" s="78"/>
      <c r="AN99" s="79"/>
      <c r="AQ99" s="77"/>
      <c r="AR99" s="200"/>
      <c r="AW99" s="100"/>
      <c r="AX99" s="52"/>
      <c r="AY99" s="52"/>
      <c r="AZ99" s="52"/>
      <c r="BA99" s="97"/>
      <c r="BB99" s="52"/>
      <c r="BC99" s="52"/>
      <c r="BD99" s="52"/>
      <c r="BE99" s="99"/>
      <c r="BF99" s="91"/>
      <c r="BU99" s="80"/>
      <c r="CA99" s="81"/>
      <c r="CC99" s="100"/>
      <c r="CD99" s="78"/>
      <c r="CF99" s="82"/>
      <c r="CH99" s="83"/>
    </row>
    <row r="100" spans="2:86" s="1" customFormat="1">
      <c r="B100" s="51"/>
      <c r="C100" s="51"/>
      <c r="U100" s="74"/>
      <c r="Y100" s="75"/>
      <c r="AE100" s="76"/>
      <c r="AI100" s="77"/>
      <c r="AJ100" s="78"/>
      <c r="AN100" s="79"/>
      <c r="AQ100" s="77"/>
      <c r="AR100" s="200"/>
      <c r="AW100" s="100"/>
      <c r="AX100" s="52"/>
      <c r="AY100" s="52"/>
      <c r="AZ100" s="52"/>
      <c r="BA100" s="97"/>
      <c r="BB100" s="52"/>
      <c r="BC100" s="52"/>
      <c r="BD100" s="52"/>
      <c r="BE100" s="99"/>
      <c r="BF100" s="91"/>
      <c r="BU100" s="80"/>
      <c r="CA100" s="81"/>
      <c r="CC100" s="100"/>
      <c r="CD100" s="78"/>
      <c r="CF100" s="82"/>
      <c r="CH100" s="83"/>
    </row>
    <row r="101" spans="2:86" s="1" customFormat="1">
      <c r="B101" s="51"/>
      <c r="C101" s="51"/>
      <c r="U101" s="74"/>
      <c r="Y101" s="75"/>
      <c r="AE101" s="76"/>
      <c r="AI101" s="77"/>
      <c r="AJ101" s="78"/>
      <c r="AN101" s="79"/>
      <c r="AQ101" s="77"/>
      <c r="AR101" s="200"/>
      <c r="AW101" s="100"/>
      <c r="AX101" s="52"/>
      <c r="AY101" s="52"/>
      <c r="AZ101" s="52"/>
      <c r="BA101" s="97"/>
      <c r="BB101" s="52"/>
      <c r="BC101" s="52"/>
      <c r="BD101" s="52"/>
      <c r="BE101" s="99"/>
      <c r="BF101" s="91"/>
      <c r="BU101" s="80"/>
      <c r="CA101" s="81"/>
      <c r="CC101" s="100"/>
      <c r="CD101" s="78"/>
      <c r="CF101" s="82"/>
      <c r="CH101" s="83"/>
    </row>
    <row r="102" spans="2:86" s="1" customFormat="1">
      <c r="B102" s="51"/>
      <c r="C102" s="51"/>
      <c r="U102" s="74"/>
      <c r="Y102" s="75"/>
      <c r="AE102" s="76"/>
      <c r="AI102" s="77"/>
      <c r="AJ102" s="78"/>
      <c r="AN102" s="79"/>
      <c r="AQ102" s="77"/>
      <c r="AR102" s="200"/>
      <c r="AW102" s="100"/>
      <c r="AX102" s="52"/>
      <c r="AY102" s="52"/>
      <c r="AZ102" s="52"/>
      <c r="BA102" s="97"/>
      <c r="BB102" s="52"/>
      <c r="BC102" s="52"/>
      <c r="BD102" s="52"/>
      <c r="BE102" s="99"/>
      <c r="BF102" s="91"/>
      <c r="BU102" s="80"/>
      <c r="CA102" s="81"/>
      <c r="CC102" s="100"/>
      <c r="CD102" s="78"/>
      <c r="CF102" s="82"/>
      <c r="CH102" s="83"/>
    </row>
    <row r="103" spans="2:86" s="1" customFormat="1">
      <c r="B103" s="51"/>
      <c r="C103" s="51"/>
      <c r="U103" s="74"/>
      <c r="Y103" s="75"/>
      <c r="AE103" s="76"/>
      <c r="AI103" s="77"/>
      <c r="AJ103" s="78"/>
      <c r="AN103" s="79"/>
      <c r="AQ103" s="77"/>
      <c r="AR103" s="200"/>
      <c r="AW103" s="100"/>
      <c r="AX103" s="52"/>
      <c r="AY103" s="52"/>
      <c r="AZ103" s="52"/>
      <c r="BA103" s="97"/>
      <c r="BB103" s="52"/>
      <c r="BC103" s="52"/>
      <c r="BD103" s="52"/>
      <c r="BE103" s="99"/>
      <c r="BF103" s="91"/>
      <c r="BU103" s="80"/>
      <c r="CA103" s="81"/>
      <c r="CC103" s="100"/>
      <c r="CD103" s="78"/>
      <c r="CF103" s="82"/>
      <c r="CH103" s="83"/>
    </row>
    <row r="104" spans="2:86" s="1" customFormat="1">
      <c r="B104" s="51"/>
      <c r="C104" s="51"/>
      <c r="U104" s="74"/>
      <c r="Y104" s="75"/>
      <c r="AE104" s="76"/>
      <c r="AI104" s="77"/>
      <c r="AJ104" s="78"/>
      <c r="AN104" s="79"/>
      <c r="AQ104" s="77"/>
      <c r="AR104" s="200"/>
      <c r="AW104" s="100"/>
      <c r="AX104" s="52"/>
      <c r="AY104" s="52"/>
      <c r="AZ104" s="52"/>
      <c r="BA104" s="97"/>
      <c r="BB104" s="52"/>
      <c r="BC104" s="52"/>
      <c r="BD104" s="52"/>
      <c r="BE104" s="99"/>
      <c r="BF104" s="91"/>
      <c r="BU104" s="80"/>
      <c r="CA104" s="81"/>
      <c r="CC104" s="100"/>
      <c r="CD104" s="78"/>
      <c r="CF104" s="82"/>
      <c r="CH104" s="83"/>
    </row>
    <row r="105" spans="2:86" s="1" customFormat="1">
      <c r="B105" s="51"/>
      <c r="C105" s="51"/>
      <c r="U105" s="74"/>
      <c r="Y105" s="75"/>
      <c r="AE105" s="76"/>
      <c r="AI105" s="77"/>
      <c r="AJ105" s="78"/>
      <c r="AN105" s="79"/>
      <c r="AQ105" s="77"/>
      <c r="AR105" s="200"/>
      <c r="AW105" s="100"/>
      <c r="AX105" s="52"/>
      <c r="AY105" s="52"/>
      <c r="AZ105" s="52"/>
      <c r="BA105" s="97"/>
      <c r="BB105" s="52"/>
      <c r="BC105" s="52"/>
      <c r="BD105" s="52"/>
      <c r="BE105" s="99"/>
      <c r="BF105" s="91"/>
      <c r="BU105" s="80"/>
      <c r="CA105" s="81"/>
      <c r="CC105" s="100"/>
      <c r="CD105" s="78"/>
      <c r="CF105" s="82"/>
      <c r="CH105" s="83"/>
    </row>
    <row r="106" spans="2:86" s="1" customFormat="1">
      <c r="B106" s="51"/>
      <c r="C106" s="51"/>
      <c r="U106" s="74"/>
      <c r="Y106" s="75"/>
      <c r="AE106" s="76"/>
      <c r="AI106" s="77"/>
      <c r="AJ106" s="78"/>
      <c r="AN106" s="79"/>
      <c r="AQ106" s="77"/>
      <c r="AR106" s="200"/>
      <c r="AW106" s="100"/>
      <c r="AX106" s="52"/>
      <c r="AY106" s="52"/>
      <c r="AZ106" s="52"/>
      <c r="BA106" s="97"/>
      <c r="BB106" s="52"/>
      <c r="BC106" s="52"/>
      <c r="BD106" s="52"/>
      <c r="BE106" s="99"/>
      <c r="BF106" s="91"/>
      <c r="BU106" s="80"/>
      <c r="CA106" s="81"/>
      <c r="CC106" s="100"/>
      <c r="CD106" s="78"/>
      <c r="CF106" s="82"/>
      <c r="CH106" s="83"/>
    </row>
    <row r="107" spans="2:86" s="1" customFormat="1">
      <c r="B107" s="51"/>
      <c r="C107" s="51"/>
      <c r="U107" s="74"/>
      <c r="Y107" s="75"/>
      <c r="AE107" s="76"/>
      <c r="AI107" s="77"/>
      <c r="AJ107" s="78"/>
      <c r="AN107" s="79"/>
      <c r="AQ107" s="77"/>
      <c r="AR107" s="200"/>
      <c r="AW107" s="100"/>
      <c r="AX107" s="52"/>
      <c r="AY107" s="52"/>
      <c r="AZ107" s="52"/>
      <c r="BA107" s="97"/>
      <c r="BB107" s="52"/>
      <c r="BC107" s="52"/>
      <c r="BD107" s="52"/>
      <c r="BE107" s="99"/>
      <c r="BF107" s="91"/>
      <c r="BU107" s="80"/>
      <c r="CA107" s="81"/>
      <c r="CC107" s="100"/>
      <c r="CD107" s="78"/>
      <c r="CF107" s="82"/>
      <c r="CH107" s="83"/>
    </row>
    <row r="108" spans="2:86" s="1" customFormat="1">
      <c r="B108" s="51"/>
      <c r="C108" s="51"/>
      <c r="U108" s="74"/>
      <c r="Y108" s="75"/>
      <c r="AE108" s="76"/>
      <c r="AI108" s="77"/>
      <c r="AJ108" s="78"/>
      <c r="AN108" s="79"/>
      <c r="AQ108" s="77"/>
      <c r="AR108" s="200"/>
      <c r="AW108" s="100"/>
      <c r="AX108" s="52"/>
      <c r="AY108" s="52"/>
      <c r="AZ108" s="52"/>
      <c r="BA108" s="97"/>
      <c r="BB108" s="52"/>
      <c r="BC108" s="52"/>
      <c r="BD108" s="52"/>
      <c r="BE108" s="99"/>
      <c r="BF108" s="91"/>
      <c r="BU108" s="80"/>
      <c r="CA108" s="81"/>
      <c r="CC108" s="100"/>
      <c r="CD108" s="78"/>
      <c r="CF108" s="82"/>
      <c r="CH108" s="83"/>
    </row>
    <row r="109" spans="2:86" s="1" customFormat="1">
      <c r="B109" s="51"/>
      <c r="C109" s="51"/>
      <c r="U109" s="74"/>
      <c r="Y109" s="75"/>
      <c r="AE109" s="76"/>
      <c r="AI109" s="77"/>
      <c r="AJ109" s="78"/>
      <c r="AN109" s="79"/>
      <c r="AQ109" s="77"/>
      <c r="AR109" s="200"/>
      <c r="AW109" s="100"/>
      <c r="AX109" s="52"/>
      <c r="AY109" s="52"/>
      <c r="AZ109" s="52"/>
      <c r="BA109" s="97"/>
      <c r="BB109" s="52"/>
      <c r="BC109" s="52"/>
      <c r="BD109" s="52"/>
      <c r="BE109" s="99"/>
      <c r="BF109" s="91"/>
      <c r="BU109" s="80"/>
      <c r="CA109" s="81"/>
      <c r="CC109" s="100"/>
      <c r="CD109" s="78"/>
      <c r="CF109" s="82"/>
      <c r="CH109" s="83"/>
    </row>
    <row r="110" spans="2:86" s="1" customFormat="1">
      <c r="B110" s="51"/>
      <c r="C110" s="51"/>
      <c r="U110" s="74"/>
      <c r="Y110" s="75"/>
      <c r="AE110" s="76"/>
      <c r="AI110" s="77"/>
      <c r="AJ110" s="78"/>
      <c r="AN110" s="79"/>
      <c r="AQ110" s="77"/>
      <c r="AR110" s="200"/>
      <c r="AW110" s="100"/>
      <c r="AX110" s="52"/>
      <c r="AY110" s="52"/>
      <c r="AZ110" s="52"/>
      <c r="BA110" s="97"/>
      <c r="BB110" s="52"/>
      <c r="BC110" s="52"/>
      <c r="BD110" s="52"/>
      <c r="BE110" s="99"/>
      <c r="BF110" s="91"/>
      <c r="BU110" s="80"/>
      <c r="CA110" s="81"/>
      <c r="CC110" s="100"/>
      <c r="CD110" s="78"/>
      <c r="CF110" s="82"/>
      <c r="CH110" s="83"/>
    </row>
    <row r="111" spans="2:86" s="1" customFormat="1">
      <c r="B111" s="51"/>
      <c r="C111" s="51"/>
      <c r="U111" s="74"/>
      <c r="Y111" s="75"/>
      <c r="AE111" s="76"/>
      <c r="AI111" s="77"/>
      <c r="AJ111" s="78"/>
      <c r="AN111" s="79"/>
      <c r="AQ111" s="77"/>
      <c r="AR111" s="200"/>
      <c r="AW111" s="100"/>
      <c r="AX111" s="52"/>
      <c r="AY111" s="52"/>
      <c r="AZ111" s="52"/>
      <c r="BA111" s="97"/>
      <c r="BB111" s="52"/>
      <c r="BC111" s="52"/>
      <c r="BD111" s="52"/>
      <c r="BE111" s="99"/>
      <c r="BF111" s="91"/>
      <c r="BU111" s="80"/>
      <c r="CA111" s="81"/>
      <c r="CC111" s="100"/>
      <c r="CD111" s="78"/>
      <c r="CF111" s="82"/>
      <c r="CH111" s="83"/>
    </row>
    <row r="112" spans="2:86" s="1" customFormat="1">
      <c r="B112" s="51"/>
      <c r="C112" s="51"/>
      <c r="U112" s="74"/>
      <c r="Y112" s="75"/>
      <c r="AE112" s="76"/>
      <c r="AI112" s="77"/>
      <c r="AJ112" s="78"/>
      <c r="AN112" s="79"/>
      <c r="AQ112" s="77"/>
      <c r="AR112" s="200"/>
      <c r="AW112" s="100"/>
      <c r="AX112" s="52"/>
      <c r="AY112" s="52"/>
      <c r="AZ112" s="52"/>
      <c r="BA112" s="97"/>
      <c r="BB112" s="52"/>
      <c r="BC112" s="52"/>
      <c r="BD112" s="52"/>
      <c r="BE112" s="99"/>
      <c r="BF112" s="91"/>
      <c r="BU112" s="80"/>
      <c r="CA112" s="81"/>
      <c r="CC112" s="100"/>
      <c r="CD112" s="78"/>
      <c r="CF112" s="82"/>
      <c r="CH112" s="83"/>
    </row>
    <row r="113" spans="2:86" s="1" customFormat="1">
      <c r="B113" s="51"/>
      <c r="C113" s="51"/>
      <c r="U113" s="74"/>
      <c r="Y113" s="75"/>
      <c r="AE113" s="76"/>
      <c r="AI113" s="77"/>
      <c r="AJ113" s="78"/>
      <c r="AN113" s="79"/>
      <c r="AQ113" s="77"/>
      <c r="AR113" s="200"/>
      <c r="AW113" s="100"/>
      <c r="AX113" s="52"/>
      <c r="AY113" s="52"/>
      <c r="AZ113" s="52"/>
      <c r="BA113" s="97"/>
      <c r="BB113" s="52"/>
      <c r="BC113" s="52"/>
      <c r="BD113" s="52"/>
      <c r="BE113" s="99"/>
      <c r="BF113" s="91"/>
      <c r="BU113" s="80"/>
      <c r="CA113" s="81"/>
      <c r="CC113" s="100"/>
      <c r="CD113" s="78"/>
      <c r="CF113" s="82"/>
      <c r="CH113" s="83"/>
    </row>
    <row r="114" spans="2:86" s="1" customFormat="1">
      <c r="B114" s="51"/>
      <c r="C114" s="51"/>
      <c r="U114" s="74"/>
      <c r="Y114" s="75"/>
      <c r="AE114" s="76"/>
      <c r="AI114" s="77"/>
      <c r="AJ114" s="78"/>
      <c r="AN114" s="79"/>
      <c r="AQ114" s="77"/>
      <c r="AR114" s="200"/>
      <c r="AW114" s="100"/>
      <c r="AX114" s="52"/>
      <c r="AY114" s="52"/>
      <c r="AZ114" s="52"/>
      <c r="BA114" s="97"/>
      <c r="BB114" s="52"/>
      <c r="BC114" s="52"/>
      <c r="BD114" s="52"/>
      <c r="BE114" s="99"/>
      <c r="BF114" s="91"/>
      <c r="BU114" s="80"/>
      <c r="CA114" s="81"/>
      <c r="CC114" s="100"/>
      <c r="CD114" s="78"/>
      <c r="CF114" s="82"/>
      <c r="CH114" s="83"/>
    </row>
    <row r="115" spans="2:86" s="1" customFormat="1">
      <c r="B115" s="51"/>
      <c r="C115" s="51"/>
      <c r="U115" s="74"/>
      <c r="Y115" s="75"/>
      <c r="AE115" s="76"/>
      <c r="AI115" s="77"/>
      <c r="AJ115" s="78"/>
      <c r="AN115" s="79"/>
      <c r="AQ115" s="77"/>
      <c r="AR115" s="200"/>
      <c r="AW115" s="100"/>
      <c r="AX115" s="52"/>
      <c r="AY115" s="52"/>
      <c r="AZ115" s="52"/>
      <c r="BA115" s="97"/>
      <c r="BB115" s="52"/>
      <c r="BC115" s="52"/>
      <c r="BD115" s="52"/>
      <c r="BE115" s="99"/>
      <c r="BF115" s="91"/>
      <c r="BU115" s="80"/>
      <c r="CA115" s="81"/>
      <c r="CC115" s="100"/>
      <c r="CD115" s="78"/>
      <c r="CF115" s="82"/>
      <c r="CH115" s="83"/>
    </row>
    <row r="116" spans="2:86" s="1" customFormat="1">
      <c r="B116" s="51"/>
      <c r="C116" s="51"/>
      <c r="U116" s="74"/>
      <c r="Y116" s="75"/>
      <c r="AE116" s="76"/>
      <c r="AI116" s="77"/>
      <c r="AJ116" s="78"/>
      <c r="AN116" s="79"/>
      <c r="AQ116" s="77"/>
      <c r="AR116" s="200"/>
      <c r="AW116" s="100"/>
      <c r="AX116" s="52"/>
      <c r="AY116" s="52"/>
      <c r="AZ116" s="52"/>
      <c r="BA116" s="97"/>
      <c r="BB116" s="52"/>
      <c r="BC116" s="52"/>
      <c r="BD116" s="52"/>
      <c r="BE116" s="99"/>
      <c r="BF116" s="91"/>
      <c r="BU116" s="80"/>
      <c r="CA116" s="81"/>
      <c r="CC116" s="100"/>
      <c r="CD116" s="78"/>
      <c r="CF116" s="82"/>
      <c r="CH116" s="83"/>
    </row>
    <row r="117" spans="2:86" s="1" customFormat="1">
      <c r="B117" s="51"/>
      <c r="C117" s="51"/>
      <c r="U117" s="74"/>
      <c r="Y117" s="75"/>
      <c r="AE117" s="76"/>
      <c r="AI117" s="77"/>
      <c r="AJ117" s="78"/>
      <c r="AN117" s="79"/>
      <c r="AQ117" s="77"/>
      <c r="AR117" s="200"/>
      <c r="AW117" s="100"/>
      <c r="AX117" s="52"/>
      <c r="AY117" s="52"/>
      <c r="AZ117" s="52"/>
      <c r="BA117" s="97"/>
      <c r="BB117" s="52"/>
      <c r="BC117" s="52"/>
      <c r="BD117" s="52"/>
      <c r="BE117" s="99"/>
      <c r="BF117" s="91"/>
      <c r="BU117" s="80"/>
      <c r="CA117" s="81"/>
      <c r="CC117" s="100"/>
      <c r="CD117" s="78"/>
      <c r="CF117" s="82"/>
      <c r="CH117" s="83"/>
    </row>
    <row r="118" spans="2:86" s="1" customFormat="1">
      <c r="B118" s="51"/>
      <c r="C118" s="51"/>
      <c r="U118" s="74"/>
      <c r="Y118" s="75"/>
      <c r="AE118" s="76"/>
      <c r="AI118" s="77"/>
      <c r="AJ118" s="78"/>
      <c r="AN118" s="79"/>
      <c r="AQ118" s="77"/>
      <c r="AR118" s="200"/>
      <c r="AW118" s="100"/>
      <c r="AX118" s="52"/>
      <c r="AY118" s="52"/>
      <c r="AZ118" s="52"/>
      <c r="BA118" s="97"/>
      <c r="BB118" s="52"/>
      <c r="BC118" s="52"/>
      <c r="BD118" s="52"/>
      <c r="BE118" s="99"/>
      <c r="BF118" s="91"/>
      <c r="BU118" s="80"/>
      <c r="CA118" s="81"/>
      <c r="CC118" s="100"/>
      <c r="CD118" s="78"/>
      <c r="CF118" s="82"/>
      <c r="CH118" s="83"/>
    </row>
    <row r="119" spans="2:86" s="1" customFormat="1">
      <c r="B119" s="51"/>
      <c r="C119" s="51"/>
      <c r="U119" s="74"/>
      <c r="Y119" s="75"/>
      <c r="AE119" s="76"/>
      <c r="AI119" s="77"/>
      <c r="AJ119" s="78"/>
      <c r="AN119" s="79"/>
      <c r="AQ119" s="77"/>
      <c r="AR119" s="200"/>
      <c r="AW119" s="100"/>
      <c r="AX119" s="52"/>
      <c r="AY119" s="52"/>
      <c r="AZ119" s="52"/>
      <c r="BA119" s="97"/>
      <c r="BB119" s="52"/>
      <c r="BC119" s="52"/>
      <c r="BD119" s="52"/>
      <c r="BE119" s="99"/>
      <c r="BF119" s="91"/>
      <c r="BU119" s="80"/>
      <c r="CA119" s="81"/>
      <c r="CC119" s="100"/>
      <c r="CD119" s="78"/>
      <c r="CF119" s="82"/>
      <c r="CH119" s="83"/>
    </row>
    <row r="120" spans="2:86" s="1" customFormat="1">
      <c r="B120" s="51"/>
      <c r="C120" s="51"/>
      <c r="U120" s="74"/>
      <c r="Y120" s="75"/>
      <c r="AE120" s="76"/>
      <c r="AI120" s="77"/>
      <c r="AJ120" s="78"/>
      <c r="AN120" s="79"/>
      <c r="AQ120" s="77"/>
      <c r="AR120" s="200"/>
      <c r="AW120" s="100"/>
      <c r="AX120" s="52"/>
      <c r="AY120" s="52"/>
      <c r="AZ120" s="52"/>
      <c r="BA120" s="97"/>
      <c r="BB120" s="52"/>
      <c r="BC120" s="52"/>
      <c r="BD120" s="52"/>
      <c r="BE120" s="99"/>
      <c r="BF120" s="91"/>
      <c r="BU120" s="80"/>
      <c r="CA120" s="81"/>
      <c r="CC120" s="100"/>
      <c r="CD120" s="78"/>
      <c r="CF120" s="82"/>
      <c r="CH120" s="83"/>
    </row>
    <row r="121" spans="2:86" s="1" customFormat="1">
      <c r="B121" s="51"/>
      <c r="C121" s="51"/>
      <c r="U121" s="74"/>
      <c r="Y121" s="75"/>
      <c r="AE121" s="76"/>
      <c r="AI121" s="77"/>
      <c r="AJ121" s="78"/>
      <c r="AN121" s="79"/>
      <c r="AQ121" s="77"/>
      <c r="AR121" s="200"/>
      <c r="AW121" s="100"/>
      <c r="AX121" s="52"/>
      <c r="AY121" s="52"/>
      <c r="AZ121" s="52"/>
      <c r="BA121" s="97"/>
      <c r="BB121" s="52"/>
      <c r="BC121" s="52"/>
      <c r="BD121" s="52"/>
      <c r="BE121" s="99"/>
      <c r="BF121" s="91"/>
      <c r="BU121" s="80"/>
      <c r="CA121" s="81"/>
      <c r="CC121" s="100"/>
      <c r="CD121" s="78"/>
      <c r="CF121" s="82"/>
      <c r="CH121" s="83"/>
    </row>
    <row r="122" spans="2:86" s="1" customFormat="1">
      <c r="B122" s="51"/>
      <c r="C122" s="51"/>
      <c r="U122" s="74"/>
      <c r="Y122" s="75"/>
      <c r="AE122" s="76"/>
      <c r="AI122" s="77"/>
      <c r="AJ122" s="78"/>
      <c r="AN122" s="79"/>
      <c r="AQ122" s="77"/>
      <c r="AR122" s="200"/>
      <c r="AW122" s="100"/>
      <c r="AX122" s="52"/>
      <c r="AY122" s="52"/>
      <c r="AZ122" s="52"/>
      <c r="BA122" s="97"/>
      <c r="BB122" s="52"/>
      <c r="BC122" s="52"/>
      <c r="BD122" s="52"/>
      <c r="BE122" s="99"/>
      <c r="BF122" s="91"/>
      <c r="BU122" s="80"/>
      <c r="CA122" s="81"/>
      <c r="CC122" s="100"/>
      <c r="CD122" s="78"/>
      <c r="CF122" s="82"/>
      <c r="CH122" s="83"/>
    </row>
    <row r="123" spans="2:86" s="1" customFormat="1">
      <c r="B123" s="51"/>
      <c r="C123" s="51"/>
      <c r="U123" s="74"/>
      <c r="Y123" s="75"/>
      <c r="AE123" s="76"/>
      <c r="AI123" s="77"/>
      <c r="AJ123" s="78"/>
      <c r="AN123" s="79"/>
      <c r="AQ123" s="77"/>
      <c r="AR123" s="200"/>
      <c r="AW123" s="100"/>
      <c r="AX123" s="52"/>
      <c r="AY123" s="52"/>
      <c r="AZ123" s="52"/>
      <c r="BA123" s="97"/>
      <c r="BB123" s="52"/>
      <c r="BC123" s="52"/>
      <c r="BD123" s="52"/>
      <c r="BE123" s="99"/>
      <c r="BF123" s="91"/>
      <c r="BU123" s="80"/>
      <c r="CA123" s="81"/>
      <c r="CC123" s="100"/>
      <c r="CD123" s="78"/>
      <c r="CF123" s="82"/>
      <c r="CH123" s="83"/>
    </row>
    <row r="124" spans="2:86" s="1" customFormat="1">
      <c r="B124" s="51"/>
      <c r="C124" s="51"/>
      <c r="U124" s="74"/>
      <c r="Y124" s="75"/>
      <c r="AE124" s="76"/>
      <c r="AI124" s="77"/>
      <c r="AJ124" s="78"/>
      <c r="AN124" s="79"/>
      <c r="AQ124" s="77"/>
      <c r="AR124" s="200"/>
      <c r="AW124" s="100"/>
      <c r="AX124" s="52"/>
      <c r="AY124" s="52"/>
      <c r="AZ124" s="52"/>
      <c r="BA124" s="97"/>
      <c r="BB124" s="52"/>
      <c r="BC124" s="52"/>
      <c r="BD124" s="52"/>
      <c r="BE124" s="99"/>
      <c r="BF124" s="91"/>
      <c r="BU124" s="80"/>
      <c r="CA124" s="81"/>
      <c r="CC124" s="100"/>
      <c r="CD124" s="78"/>
      <c r="CF124" s="82"/>
      <c r="CH124" s="83"/>
    </row>
    <row r="125" spans="2:86" s="1" customFormat="1">
      <c r="B125" s="51"/>
      <c r="C125" s="51"/>
      <c r="U125" s="74"/>
      <c r="Y125" s="75"/>
      <c r="AE125" s="76"/>
      <c r="AI125" s="77"/>
      <c r="AJ125" s="78"/>
      <c r="AN125" s="79"/>
      <c r="AQ125" s="77"/>
      <c r="AR125" s="200"/>
      <c r="AW125" s="100"/>
      <c r="AX125" s="52"/>
      <c r="AY125" s="52"/>
      <c r="AZ125" s="52"/>
      <c r="BA125" s="97"/>
      <c r="BB125" s="52"/>
      <c r="BC125" s="52"/>
      <c r="BD125" s="52"/>
      <c r="BE125" s="99"/>
      <c r="BF125" s="91"/>
      <c r="BU125" s="80"/>
      <c r="CA125" s="81"/>
      <c r="CC125" s="100"/>
      <c r="CD125" s="78"/>
      <c r="CF125" s="82"/>
      <c r="CH125" s="83"/>
    </row>
    <row r="126" spans="2:86" s="1" customFormat="1">
      <c r="B126" s="51"/>
      <c r="C126" s="51"/>
      <c r="U126" s="74"/>
      <c r="Y126" s="75"/>
      <c r="AE126" s="76"/>
      <c r="AI126" s="77"/>
      <c r="AJ126" s="78"/>
      <c r="AN126" s="79"/>
      <c r="AQ126" s="77"/>
      <c r="AR126" s="200"/>
      <c r="AW126" s="100"/>
      <c r="AX126" s="52"/>
      <c r="AY126" s="52"/>
      <c r="AZ126" s="52"/>
      <c r="BA126" s="97"/>
      <c r="BB126" s="52"/>
      <c r="BC126" s="52"/>
      <c r="BD126" s="52"/>
      <c r="BE126" s="99"/>
      <c r="BF126" s="91"/>
      <c r="BU126" s="80"/>
      <c r="CA126" s="81"/>
      <c r="CC126" s="100"/>
      <c r="CD126" s="78"/>
      <c r="CF126" s="82"/>
      <c r="CH126" s="83"/>
    </row>
    <row r="127" spans="2:86" s="1" customFormat="1">
      <c r="B127" s="51"/>
      <c r="C127" s="51"/>
      <c r="U127" s="74"/>
      <c r="Y127" s="75"/>
      <c r="AE127" s="76"/>
      <c r="AI127" s="77"/>
      <c r="AJ127" s="78"/>
      <c r="AN127" s="79"/>
      <c r="AQ127" s="77"/>
      <c r="AR127" s="200"/>
      <c r="AW127" s="100"/>
      <c r="AX127" s="52"/>
      <c r="AY127" s="52"/>
      <c r="AZ127" s="52"/>
      <c r="BA127" s="97"/>
      <c r="BB127" s="52"/>
      <c r="BC127" s="52"/>
      <c r="BD127" s="52"/>
      <c r="BE127" s="99"/>
      <c r="BF127" s="91"/>
      <c r="BU127" s="80"/>
      <c r="CA127" s="81"/>
      <c r="CC127" s="100"/>
      <c r="CD127" s="78"/>
      <c r="CF127" s="82"/>
      <c r="CH127" s="83"/>
    </row>
    <row r="128" spans="2:86" s="1" customFormat="1">
      <c r="B128" s="51"/>
      <c r="C128" s="51"/>
      <c r="U128" s="74"/>
      <c r="Y128" s="75"/>
      <c r="AE128" s="76"/>
      <c r="AI128" s="77"/>
      <c r="AJ128" s="78"/>
      <c r="AN128" s="79"/>
      <c r="AQ128" s="77"/>
      <c r="AR128" s="200"/>
      <c r="AW128" s="100"/>
      <c r="AX128" s="52"/>
      <c r="AY128" s="52"/>
      <c r="AZ128" s="52"/>
      <c r="BA128" s="97"/>
      <c r="BB128" s="52"/>
      <c r="BC128" s="52"/>
      <c r="BD128" s="52"/>
      <c r="BE128" s="99"/>
      <c r="BF128" s="91"/>
      <c r="BU128" s="80"/>
      <c r="CA128" s="81"/>
      <c r="CC128" s="100"/>
      <c r="CD128" s="78"/>
      <c r="CF128" s="82"/>
      <c r="CH128" s="83"/>
    </row>
    <row r="129" spans="2:86" s="1" customFormat="1">
      <c r="B129" s="51"/>
      <c r="C129" s="51"/>
      <c r="U129" s="74"/>
      <c r="Y129" s="75"/>
      <c r="AE129" s="76"/>
      <c r="AI129" s="77"/>
      <c r="AJ129" s="78"/>
      <c r="AN129" s="79"/>
      <c r="AQ129" s="77"/>
      <c r="AR129" s="200"/>
      <c r="AW129" s="100"/>
      <c r="AX129" s="52"/>
      <c r="AY129" s="52"/>
      <c r="AZ129" s="52"/>
      <c r="BA129" s="97"/>
      <c r="BB129" s="52"/>
      <c r="BC129" s="52"/>
      <c r="BD129" s="52"/>
      <c r="BE129" s="99"/>
      <c r="BF129" s="91"/>
      <c r="BU129" s="80"/>
      <c r="CA129" s="81"/>
      <c r="CC129" s="100"/>
      <c r="CD129" s="78"/>
      <c r="CF129" s="82"/>
      <c r="CH129" s="83"/>
    </row>
    <row r="130" spans="2:86" s="1" customFormat="1">
      <c r="B130" s="51"/>
      <c r="C130" s="51"/>
      <c r="U130" s="74"/>
      <c r="Y130" s="75"/>
      <c r="AE130" s="76"/>
      <c r="AI130" s="77"/>
      <c r="AJ130" s="78"/>
      <c r="AN130" s="79"/>
      <c r="AQ130" s="77"/>
      <c r="AR130" s="200"/>
      <c r="AW130" s="100"/>
      <c r="AX130" s="52"/>
      <c r="AY130" s="52"/>
      <c r="AZ130" s="52"/>
      <c r="BA130" s="97"/>
      <c r="BB130" s="52"/>
      <c r="BC130" s="52"/>
      <c r="BD130" s="52"/>
      <c r="BE130" s="99"/>
      <c r="BF130" s="91"/>
      <c r="BU130" s="80"/>
      <c r="CA130" s="81"/>
      <c r="CC130" s="100"/>
      <c r="CD130" s="78"/>
      <c r="CF130" s="82"/>
      <c r="CH130" s="83"/>
    </row>
    <row r="131" spans="2:86" s="1" customFormat="1">
      <c r="B131" s="51"/>
      <c r="C131" s="51"/>
      <c r="U131" s="74"/>
      <c r="Y131" s="75"/>
      <c r="AE131" s="76"/>
      <c r="AI131" s="77"/>
      <c r="AJ131" s="78"/>
      <c r="AN131" s="79"/>
      <c r="AQ131" s="77"/>
      <c r="AR131" s="200"/>
      <c r="AW131" s="100"/>
      <c r="AX131" s="52"/>
      <c r="AY131" s="52"/>
      <c r="AZ131" s="52"/>
      <c r="BA131" s="97"/>
      <c r="BB131" s="52"/>
      <c r="BC131" s="52"/>
      <c r="BD131" s="52"/>
      <c r="BE131" s="99"/>
      <c r="BF131" s="91"/>
      <c r="BU131" s="80"/>
      <c r="CA131" s="81"/>
      <c r="CC131" s="100"/>
      <c r="CD131" s="78"/>
      <c r="CF131" s="82"/>
      <c r="CH131" s="83"/>
    </row>
    <row r="132" spans="2:86" s="1" customFormat="1">
      <c r="B132" s="51"/>
      <c r="C132" s="51"/>
      <c r="U132" s="74"/>
      <c r="Y132" s="75"/>
      <c r="AE132" s="76"/>
      <c r="AI132" s="77"/>
      <c r="AJ132" s="78"/>
      <c r="AN132" s="79"/>
      <c r="AQ132" s="77"/>
      <c r="AR132" s="200"/>
      <c r="AW132" s="100"/>
      <c r="AX132" s="52"/>
      <c r="AY132" s="52"/>
      <c r="AZ132" s="52"/>
      <c r="BA132" s="97"/>
      <c r="BB132" s="52"/>
      <c r="BC132" s="52"/>
      <c r="BD132" s="52"/>
      <c r="BE132" s="99"/>
      <c r="BF132" s="91"/>
      <c r="BU132" s="80"/>
      <c r="CA132" s="81"/>
      <c r="CC132" s="100"/>
      <c r="CD132" s="78"/>
      <c r="CF132" s="82"/>
      <c r="CH132" s="83"/>
    </row>
    <row r="133" spans="2:86" s="1" customFormat="1">
      <c r="B133" s="51"/>
      <c r="C133" s="51"/>
      <c r="U133" s="74"/>
      <c r="Y133" s="75"/>
      <c r="AE133" s="76"/>
      <c r="AI133" s="77"/>
      <c r="AJ133" s="78"/>
      <c r="AN133" s="79"/>
      <c r="AQ133" s="77"/>
      <c r="AR133" s="200"/>
      <c r="AW133" s="100"/>
      <c r="AX133" s="52"/>
      <c r="AY133" s="52"/>
      <c r="AZ133" s="52"/>
      <c r="BA133" s="97"/>
      <c r="BB133" s="52"/>
      <c r="BC133" s="52"/>
      <c r="BD133" s="52"/>
      <c r="BE133" s="99"/>
      <c r="BF133" s="91"/>
      <c r="BU133" s="80"/>
      <c r="CA133" s="81"/>
      <c r="CC133" s="100"/>
      <c r="CD133" s="78"/>
      <c r="CF133" s="82"/>
      <c r="CH133" s="83"/>
    </row>
    <row r="134" spans="2:86" s="1" customFormat="1">
      <c r="B134" s="51"/>
      <c r="C134" s="51"/>
      <c r="U134" s="74"/>
      <c r="Y134" s="75"/>
      <c r="AE134" s="76"/>
      <c r="AI134" s="77"/>
      <c r="AJ134" s="78"/>
      <c r="AN134" s="79"/>
      <c r="AQ134" s="77"/>
      <c r="AR134" s="200"/>
      <c r="AW134" s="100"/>
      <c r="AX134" s="52"/>
      <c r="AY134" s="52"/>
      <c r="AZ134" s="52"/>
      <c r="BA134" s="97"/>
      <c r="BB134" s="52"/>
      <c r="BC134" s="52"/>
      <c r="BD134" s="52"/>
      <c r="BE134" s="99"/>
      <c r="BF134" s="91"/>
      <c r="BU134" s="80"/>
      <c r="CA134" s="81"/>
      <c r="CC134" s="100"/>
      <c r="CD134" s="78"/>
      <c r="CF134" s="82"/>
      <c r="CH134" s="83"/>
    </row>
    <row r="135" spans="2:86" s="1" customFormat="1">
      <c r="B135" s="51"/>
      <c r="C135" s="51"/>
      <c r="U135" s="74"/>
      <c r="Y135" s="75"/>
      <c r="AE135" s="76"/>
      <c r="AI135" s="77"/>
      <c r="AJ135" s="78"/>
      <c r="AN135" s="79"/>
      <c r="AQ135" s="77"/>
      <c r="AR135" s="200"/>
      <c r="AW135" s="100"/>
      <c r="AX135" s="52"/>
      <c r="AY135" s="52"/>
      <c r="AZ135" s="52"/>
      <c r="BA135" s="97"/>
      <c r="BB135" s="52"/>
      <c r="BC135" s="52"/>
      <c r="BD135" s="52"/>
      <c r="BE135" s="99"/>
      <c r="BF135" s="91"/>
      <c r="BU135" s="80"/>
      <c r="CA135" s="81"/>
      <c r="CC135" s="100"/>
      <c r="CD135" s="78"/>
      <c r="CF135" s="82"/>
      <c r="CH135" s="83"/>
    </row>
    <row r="136" spans="2:86" s="1" customFormat="1">
      <c r="B136" s="51"/>
      <c r="C136" s="51"/>
      <c r="U136" s="74"/>
      <c r="Y136" s="75"/>
      <c r="AE136" s="76"/>
      <c r="AI136" s="77"/>
      <c r="AJ136" s="78"/>
      <c r="AN136" s="79"/>
      <c r="AQ136" s="77"/>
      <c r="AR136" s="200"/>
      <c r="AW136" s="100"/>
      <c r="AX136" s="52"/>
      <c r="AY136" s="52"/>
      <c r="AZ136" s="52"/>
      <c r="BA136" s="97"/>
      <c r="BB136" s="52"/>
      <c r="BC136" s="52"/>
      <c r="BD136" s="52"/>
      <c r="BE136" s="99"/>
      <c r="BF136" s="91"/>
      <c r="BU136" s="80"/>
      <c r="CA136" s="81"/>
      <c r="CC136" s="100"/>
      <c r="CD136" s="78"/>
      <c r="CF136" s="82"/>
      <c r="CH136" s="83"/>
    </row>
    <row r="137" spans="2:86" s="1" customFormat="1">
      <c r="B137" s="51"/>
      <c r="C137" s="51"/>
      <c r="U137" s="74"/>
      <c r="Y137" s="75"/>
      <c r="AE137" s="76"/>
      <c r="AI137" s="77"/>
      <c r="AJ137" s="78"/>
      <c r="AN137" s="79"/>
      <c r="AQ137" s="77"/>
      <c r="AR137" s="200"/>
      <c r="AW137" s="100"/>
      <c r="AX137" s="52"/>
      <c r="AY137" s="52"/>
      <c r="AZ137" s="52"/>
      <c r="BA137" s="97"/>
      <c r="BB137" s="52"/>
      <c r="BC137" s="52"/>
      <c r="BD137" s="52"/>
      <c r="BE137" s="99"/>
      <c r="BF137" s="91"/>
      <c r="BU137" s="80"/>
      <c r="CA137" s="81"/>
      <c r="CC137" s="100"/>
      <c r="CD137" s="78"/>
      <c r="CF137" s="82"/>
      <c r="CH137" s="83"/>
    </row>
    <row r="138" spans="2:86" s="1" customFormat="1">
      <c r="B138" s="51"/>
      <c r="C138" s="51"/>
      <c r="U138" s="74"/>
      <c r="Y138" s="75"/>
      <c r="AE138" s="76"/>
      <c r="AI138" s="77"/>
      <c r="AJ138" s="78"/>
      <c r="AN138" s="79"/>
      <c r="AQ138" s="77"/>
      <c r="AR138" s="200"/>
      <c r="AW138" s="100"/>
      <c r="AX138" s="52"/>
      <c r="AY138" s="52"/>
      <c r="AZ138" s="52"/>
      <c r="BA138" s="97"/>
      <c r="BB138" s="52"/>
      <c r="BC138" s="52"/>
      <c r="BD138" s="52"/>
      <c r="BE138" s="99"/>
      <c r="BF138" s="91"/>
      <c r="BU138" s="80"/>
      <c r="CA138" s="81"/>
      <c r="CC138" s="100"/>
      <c r="CD138" s="78"/>
      <c r="CF138" s="82"/>
      <c r="CH138" s="83"/>
    </row>
    <row r="139" spans="2:86" s="1" customFormat="1">
      <c r="B139" s="51"/>
      <c r="C139" s="51"/>
      <c r="U139" s="74"/>
      <c r="Y139" s="75"/>
      <c r="AE139" s="76"/>
      <c r="AI139" s="77"/>
      <c r="AJ139" s="78"/>
      <c r="AN139" s="79"/>
      <c r="AQ139" s="77"/>
      <c r="AR139" s="200"/>
      <c r="AW139" s="100"/>
      <c r="AX139" s="52"/>
      <c r="AY139" s="52"/>
      <c r="AZ139" s="52"/>
      <c r="BA139" s="97"/>
      <c r="BB139" s="52"/>
      <c r="BC139" s="52"/>
      <c r="BD139" s="52"/>
      <c r="BE139" s="99"/>
      <c r="BF139" s="91"/>
      <c r="BU139" s="80"/>
      <c r="CA139" s="81"/>
      <c r="CC139" s="100"/>
      <c r="CD139" s="78"/>
      <c r="CF139" s="82"/>
      <c r="CH139" s="83"/>
    </row>
    <row r="140" spans="2:86" s="1" customFormat="1">
      <c r="B140" s="51"/>
      <c r="C140" s="51"/>
      <c r="U140" s="74"/>
      <c r="Y140" s="75"/>
      <c r="AE140" s="76"/>
      <c r="AI140" s="77"/>
      <c r="AJ140" s="78"/>
      <c r="AN140" s="79"/>
      <c r="AQ140" s="77"/>
      <c r="AR140" s="200"/>
      <c r="AW140" s="100"/>
      <c r="AX140" s="52"/>
      <c r="AY140" s="52"/>
      <c r="AZ140" s="52"/>
      <c r="BA140" s="97"/>
      <c r="BB140" s="52"/>
      <c r="BC140" s="52"/>
      <c r="BD140" s="52"/>
      <c r="BE140" s="99"/>
      <c r="BF140" s="91"/>
      <c r="BU140" s="80"/>
      <c r="CA140" s="81"/>
      <c r="CC140" s="100"/>
      <c r="CD140" s="78"/>
      <c r="CF140" s="82"/>
      <c r="CH140" s="83"/>
    </row>
    <row r="141" spans="2:86" s="1" customFormat="1">
      <c r="B141" s="51"/>
      <c r="C141" s="51"/>
      <c r="U141" s="74"/>
      <c r="Y141" s="75"/>
      <c r="AE141" s="76"/>
      <c r="AI141" s="77"/>
      <c r="AJ141" s="78"/>
      <c r="AN141" s="79"/>
      <c r="AQ141" s="77"/>
      <c r="AR141" s="200"/>
      <c r="AW141" s="100"/>
      <c r="AX141" s="52"/>
      <c r="AY141" s="52"/>
      <c r="AZ141" s="52"/>
      <c r="BA141" s="97"/>
      <c r="BB141" s="52"/>
      <c r="BC141" s="52"/>
      <c r="BD141" s="52"/>
      <c r="BE141" s="99"/>
      <c r="BF141" s="91"/>
      <c r="BU141" s="80"/>
      <c r="CA141" s="81"/>
      <c r="CC141" s="100"/>
      <c r="CD141" s="78"/>
      <c r="CF141" s="82"/>
      <c r="CH141" s="83"/>
    </row>
    <row r="142" spans="2:86" s="1" customFormat="1">
      <c r="B142" s="51"/>
      <c r="C142" s="51"/>
      <c r="U142" s="74"/>
      <c r="Y142" s="75"/>
      <c r="AE142" s="76"/>
      <c r="AI142" s="77"/>
      <c r="AJ142" s="78"/>
      <c r="AN142" s="79"/>
      <c r="AQ142" s="77"/>
      <c r="AR142" s="200"/>
      <c r="AW142" s="100"/>
      <c r="AX142" s="52"/>
      <c r="AY142" s="52"/>
      <c r="AZ142" s="52"/>
      <c r="BA142" s="97"/>
      <c r="BB142" s="52"/>
      <c r="BC142" s="52"/>
      <c r="BD142" s="52"/>
      <c r="BE142" s="99"/>
      <c r="BF142" s="91"/>
      <c r="BU142" s="80"/>
      <c r="CA142" s="81"/>
      <c r="CC142" s="100"/>
      <c r="CD142" s="78"/>
      <c r="CF142" s="82"/>
      <c r="CH142" s="83"/>
    </row>
    <row r="143" spans="2:86" s="1" customFormat="1">
      <c r="B143" s="51"/>
      <c r="C143" s="51"/>
      <c r="U143" s="74"/>
      <c r="Y143" s="75"/>
      <c r="AE143" s="76"/>
      <c r="AI143" s="77"/>
      <c r="AJ143" s="78"/>
      <c r="AN143" s="79"/>
      <c r="AQ143" s="77"/>
      <c r="AR143" s="200"/>
      <c r="AW143" s="100"/>
      <c r="AX143" s="52"/>
      <c r="AY143" s="52"/>
      <c r="AZ143" s="52"/>
      <c r="BA143" s="97"/>
      <c r="BB143" s="52"/>
      <c r="BC143" s="52"/>
      <c r="BD143" s="52"/>
      <c r="BE143" s="99"/>
      <c r="BF143" s="91"/>
      <c r="BU143" s="80"/>
      <c r="CA143" s="81"/>
      <c r="CC143" s="100"/>
      <c r="CD143" s="78"/>
      <c r="CF143" s="82"/>
      <c r="CH143" s="83"/>
    </row>
    <row r="144" spans="2:86" s="1" customFormat="1">
      <c r="B144" s="51"/>
      <c r="C144" s="51"/>
      <c r="U144" s="74"/>
      <c r="Y144" s="75"/>
      <c r="AE144" s="76"/>
      <c r="AI144" s="77"/>
      <c r="AJ144" s="78"/>
      <c r="AN144" s="79"/>
      <c r="AQ144" s="77"/>
      <c r="AR144" s="200"/>
      <c r="AW144" s="100"/>
      <c r="AX144" s="52"/>
      <c r="AY144" s="52"/>
      <c r="AZ144" s="52"/>
      <c r="BA144" s="97"/>
      <c r="BB144" s="52"/>
      <c r="BC144" s="52"/>
      <c r="BD144" s="52"/>
      <c r="BE144" s="99"/>
      <c r="BF144" s="91"/>
      <c r="BU144" s="80"/>
      <c r="CA144" s="81"/>
      <c r="CC144" s="100"/>
      <c r="CD144" s="78"/>
      <c r="CF144" s="82"/>
      <c r="CH144" s="83"/>
    </row>
    <row r="145" spans="2:86" s="1" customFormat="1">
      <c r="B145" s="51"/>
      <c r="C145" s="51"/>
      <c r="U145" s="74"/>
      <c r="Y145" s="75"/>
      <c r="AE145" s="76"/>
      <c r="AI145" s="77"/>
      <c r="AJ145" s="78"/>
      <c r="AN145" s="79"/>
      <c r="AQ145" s="77"/>
      <c r="AR145" s="200"/>
      <c r="AW145" s="100"/>
      <c r="AX145" s="52"/>
      <c r="AY145" s="52"/>
      <c r="AZ145" s="52"/>
      <c r="BA145" s="97"/>
      <c r="BB145" s="52"/>
      <c r="BC145" s="52"/>
      <c r="BD145" s="52"/>
      <c r="BE145" s="99"/>
      <c r="BF145" s="91"/>
      <c r="BU145" s="80"/>
      <c r="CA145" s="81"/>
      <c r="CC145" s="100"/>
      <c r="CD145" s="78"/>
      <c r="CF145" s="82"/>
      <c r="CH145" s="83"/>
    </row>
    <row r="146" spans="2:86" s="1" customFormat="1">
      <c r="B146" s="51"/>
      <c r="C146" s="51"/>
      <c r="U146" s="74"/>
      <c r="Y146" s="75"/>
      <c r="AE146" s="76"/>
      <c r="AI146" s="77"/>
      <c r="AJ146" s="78"/>
      <c r="AN146" s="79"/>
      <c r="AQ146" s="77"/>
      <c r="AR146" s="200"/>
      <c r="AW146" s="100"/>
      <c r="AX146" s="52"/>
      <c r="AY146" s="52"/>
      <c r="AZ146" s="52"/>
      <c r="BA146" s="97"/>
      <c r="BB146" s="52"/>
      <c r="BC146" s="52"/>
      <c r="BD146" s="52"/>
      <c r="BE146" s="99"/>
      <c r="BF146" s="91"/>
      <c r="BU146" s="80"/>
      <c r="CA146" s="81"/>
      <c r="CC146" s="100"/>
      <c r="CD146" s="78"/>
      <c r="CF146" s="82"/>
      <c r="CH146" s="83"/>
    </row>
    <row r="147" spans="2:86" s="1" customFormat="1">
      <c r="B147" s="51"/>
      <c r="C147" s="51"/>
      <c r="U147" s="74"/>
      <c r="Y147" s="75"/>
      <c r="AE147" s="76"/>
      <c r="AI147" s="77"/>
      <c r="AJ147" s="78"/>
      <c r="AN147" s="79"/>
      <c r="AQ147" s="77"/>
      <c r="AR147" s="200"/>
      <c r="AW147" s="100"/>
      <c r="AX147" s="52"/>
      <c r="AY147" s="52"/>
      <c r="AZ147" s="52"/>
      <c r="BA147" s="97"/>
      <c r="BB147" s="52"/>
      <c r="BC147" s="52"/>
      <c r="BD147" s="52"/>
      <c r="BE147" s="99"/>
      <c r="BF147" s="91"/>
      <c r="BU147" s="80"/>
      <c r="CA147" s="81"/>
      <c r="CC147" s="100"/>
      <c r="CD147" s="78"/>
      <c r="CF147" s="82"/>
      <c r="CH147" s="83"/>
    </row>
    <row r="148" spans="2:86" s="1" customFormat="1">
      <c r="B148" s="51"/>
      <c r="C148" s="51"/>
      <c r="U148" s="74"/>
      <c r="Y148" s="75"/>
      <c r="AE148" s="76"/>
      <c r="AI148" s="77"/>
      <c r="AJ148" s="78"/>
      <c r="AN148" s="79"/>
      <c r="AQ148" s="77"/>
      <c r="AR148" s="200"/>
      <c r="AW148" s="100"/>
      <c r="AX148" s="52"/>
      <c r="AY148" s="52"/>
      <c r="AZ148" s="52"/>
      <c r="BA148" s="97"/>
      <c r="BB148" s="52"/>
      <c r="BC148" s="52"/>
      <c r="BD148" s="52"/>
      <c r="BE148" s="99"/>
      <c r="BF148" s="91"/>
      <c r="BU148" s="80"/>
      <c r="CA148" s="81"/>
      <c r="CC148" s="100"/>
      <c r="CD148" s="78"/>
      <c r="CF148" s="82"/>
      <c r="CH148" s="83"/>
    </row>
    <row r="149" spans="2:86" s="1" customFormat="1">
      <c r="B149" s="51"/>
      <c r="C149" s="51"/>
      <c r="U149" s="74"/>
      <c r="Y149" s="75"/>
      <c r="AE149" s="76"/>
      <c r="AI149" s="77"/>
      <c r="AJ149" s="78"/>
      <c r="AN149" s="79"/>
      <c r="AQ149" s="77"/>
      <c r="AR149" s="200"/>
      <c r="AW149" s="100"/>
      <c r="AX149" s="52"/>
      <c r="AY149" s="52"/>
      <c r="AZ149" s="52"/>
      <c r="BA149" s="97"/>
      <c r="BB149" s="52"/>
      <c r="BC149" s="52"/>
      <c r="BD149" s="52"/>
      <c r="BE149" s="99"/>
      <c r="BF149" s="91"/>
      <c r="BU149" s="80"/>
      <c r="CA149" s="81"/>
      <c r="CC149" s="100"/>
      <c r="CD149" s="78"/>
      <c r="CF149" s="82"/>
      <c r="CH149" s="83"/>
    </row>
    <row r="150" spans="2:86" s="1" customFormat="1">
      <c r="B150" s="51"/>
      <c r="C150" s="51"/>
      <c r="U150" s="74"/>
      <c r="Y150" s="75"/>
      <c r="AE150" s="76"/>
      <c r="AI150" s="77"/>
      <c r="AJ150" s="78"/>
      <c r="AN150" s="79"/>
      <c r="AQ150" s="77"/>
      <c r="AR150" s="200"/>
      <c r="AW150" s="100"/>
      <c r="AX150" s="52"/>
      <c r="AY150" s="52"/>
      <c r="AZ150" s="52"/>
      <c r="BA150" s="97"/>
      <c r="BB150" s="52"/>
      <c r="BC150" s="52"/>
      <c r="BD150" s="52"/>
      <c r="BE150" s="99"/>
      <c r="BF150" s="91"/>
      <c r="BU150" s="80"/>
      <c r="CA150" s="81"/>
      <c r="CC150" s="100"/>
      <c r="CD150" s="78"/>
      <c r="CF150" s="82"/>
      <c r="CH150" s="83"/>
    </row>
    <row r="151" spans="2:86" s="1" customFormat="1">
      <c r="B151" s="51"/>
      <c r="C151" s="51"/>
      <c r="U151" s="74"/>
      <c r="Y151" s="75"/>
      <c r="AE151" s="76"/>
      <c r="AI151" s="77"/>
      <c r="AJ151" s="78"/>
      <c r="AN151" s="79"/>
      <c r="AQ151" s="77"/>
      <c r="AR151" s="200"/>
      <c r="AW151" s="100"/>
      <c r="AX151" s="52"/>
      <c r="AY151" s="52"/>
      <c r="AZ151" s="52"/>
      <c r="BA151" s="97"/>
      <c r="BB151" s="52"/>
      <c r="BC151" s="52"/>
      <c r="BD151" s="52"/>
      <c r="BE151" s="99"/>
      <c r="BF151" s="91"/>
      <c r="BU151" s="80"/>
      <c r="CA151" s="81"/>
      <c r="CC151" s="100"/>
      <c r="CD151" s="78"/>
      <c r="CF151" s="82"/>
      <c r="CH151" s="83"/>
    </row>
    <row r="152" spans="2:86" s="1" customFormat="1">
      <c r="B152" s="51"/>
      <c r="C152" s="51"/>
      <c r="U152" s="74"/>
      <c r="Y152" s="75"/>
      <c r="AE152" s="76"/>
      <c r="AI152" s="77"/>
      <c r="AJ152" s="78"/>
      <c r="AN152" s="79"/>
      <c r="AQ152" s="77"/>
      <c r="AR152" s="200"/>
      <c r="AW152" s="100"/>
      <c r="AX152" s="52"/>
      <c r="AY152" s="52"/>
      <c r="AZ152" s="52"/>
      <c r="BA152" s="97"/>
      <c r="BB152" s="52"/>
      <c r="BC152" s="52"/>
      <c r="BD152" s="52"/>
      <c r="BE152" s="99"/>
      <c r="BF152" s="91"/>
      <c r="BU152" s="80"/>
      <c r="CA152" s="81"/>
      <c r="CC152" s="100"/>
      <c r="CD152" s="78"/>
      <c r="CF152" s="82"/>
      <c r="CH152" s="83"/>
    </row>
    <row r="153" spans="2:86" s="1" customFormat="1">
      <c r="B153" s="51"/>
      <c r="C153" s="51"/>
      <c r="U153" s="74"/>
      <c r="Y153" s="75"/>
      <c r="AE153" s="76"/>
      <c r="AI153" s="77"/>
      <c r="AJ153" s="78"/>
      <c r="AN153" s="79"/>
      <c r="AQ153" s="77"/>
      <c r="AR153" s="200"/>
      <c r="AW153" s="100"/>
      <c r="AX153" s="52"/>
      <c r="AY153" s="52"/>
      <c r="AZ153" s="52"/>
      <c r="BA153" s="97"/>
      <c r="BB153" s="52"/>
      <c r="BC153" s="52"/>
      <c r="BD153" s="52"/>
      <c r="BE153" s="99"/>
      <c r="BF153" s="91"/>
      <c r="BU153" s="80"/>
      <c r="CA153" s="81"/>
      <c r="CC153" s="100"/>
      <c r="CD153" s="78"/>
      <c r="CF153" s="82"/>
      <c r="CH153" s="83"/>
    </row>
    <row r="154" spans="2:86" s="1" customFormat="1">
      <c r="B154" s="51"/>
      <c r="C154" s="51"/>
      <c r="U154" s="74"/>
      <c r="Y154" s="75"/>
      <c r="AE154" s="76"/>
      <c r="AI154" s="77"/>
      <c r="AJ154" s="78"/>
      <c r="AN154" s="79"/>
      <c r="AQ154" s="77"/>
      <c r="AR154" s="200"/>
      <c r="AW154" s="100"/>
      <c r="AX154" s="52"/>
      <c r="AY154" s="52"/>
      <c r="AZ154" s="52"/>
      <c r="BA154" s="97"/>
      <c r="BB154" s="52"/>
      <c r="BC154" s="52"/>
      <c r="BD154" s="52"/>
      <c r="BE154" s="99"/>
      <c r="BF154" s="91"/>
      <c r="BU154" s="80"/>
      <c r="CA154" s="81"/>
      <c r="CC154" s="100"/>
      <c r="CD154" s="78"/>
      <c r="CF154" s="82"/>
      <c r="CH154" s="83"/>
    </row>
    <row r="155" spans="2:86" s="1" customFormat="1">
      <c r="B155" s="51"/>
      <c r="C155" s="51"/>
      <c r="U155" s="74"/>
      <c r="Y155" s="75"/>
      <c r="AE155" s="76"/>
      <c r="AI155" s="77"/>
      <c r="AJ155" s="78"/>
      <c r="AN155" s="79"/>
      <c r="AQ155" s="77"/>
      <c r="AR155" s="200"/>
      <c r="AW155" s="100"/>
      <c r="AX155" s="52"/>
      <c r="AY155" s="52"/>
      <c r="AZ155" s="52"/>
      <c r="BA155" s="97"/>
      <c r="BB155" s="52"/>
      <c r="BC155" s="52"/>
      <c r="BD155" s="52"/>
      <c r="BE155" s="99"/>
      <c r="BF155" s="91"/>
      <c r="BU155" s="80"/>
      <c r="CA155" s="81"/>
      <c r="CC155" s="100"/>
      <c r="CD155" s="78"/>
      <c r="CF155" s="82"/>
      <c r="CH155" s="83"/>
    </row>
    <row r="156" spans="2:86" s="1" customFormat="1">
      <c r="B156" s="51"/>
      <c r="C156" s="51"/>
      <c r="U156" s="74"/>
      <c r="Y156" s="75"/>
      <c r="AE156" s="76"/>
      <c r="AI156" s="77"/>
      <c r="AJ156" s="78"/>
      <c r="AN156" s="79"/>
      <c r="AQ156" s="77"/>
      <c r="AR156" s="200"/>
      <c r="AW156" s="100"/>
      <c r="AX156" s="52"/>
      <c r="AY156" s="52"/>
      <c r="AZ156" s="52"/>
      <c r="BA156" s="97"/>
      <c r="BB156" s="52"/>
      <c r="BC156" s="52"/>
      <c r="BD156" s="52"/>
      <c r="BE156" s="99"/>
      <c r="BF156" s="91"/>
      <c r="BU156" s="80"/>
      <c r="CA156" s="81"/>
      <c r="CC156" s="100"/>
      <c r="CD156" s="78"/>
      <c r="CF156" s="82"/>
      <c r="CH156" s="83"/>
    </row>
    <row r="157" spans="2:86" s="1" customFormat="1">
      <c r="B157" s="51"/>
      <c r="C157" s="51"/>
      <c r="U157" s="74"/>
      <c r="Y157" s="75"/>
      <c r="AE157" s="76"/>
      <c r="AI157" s="77"/>
      <c r="AJ157" s="78"/>
      <c r="AN157" s="79"/>
      <c r="AQ157" s="77"/>
      <c r="AR157" s="200"/>
      <c r="AW157" s="100"/>
      <c r="AX157" s="52"/>
      <c r="AY157" s="52"/>
      <c r="AZ157" s="52"/>
      <c r="BA157" s="97"/>
      <c r="BB157" s="52"/>
      <c r="BC157" s="52"/>
      <c r="BD157" s="52"/>
      <c r="BE157" s="99"/>
      <c r="BF157" s="91"/>
      <c r="BU157" s="80"/>
      <c r="CA157" s="81"/>
      <c r="CC157" s="100"/>
      <c r="CD157" s="78"/>
      <c r="CF157" s="82"/>
      <c r="CH157" s="83"/>
    </row>
    <row r="158" spans="2:86" s="1" customFormat="1">
      <c r="B158" s="51"/>
      <c r="C158" s="51"/>
      <c r="U158" s="74"/>
      <c r="Y158" s="75"/>
      <c r="AE158" s="76"/>
      <c r="AI158" s="77"/>
      <c r="AJ158" s="78"/>
      <c r="AN158" s="79"/>
      <c r="AQ158" s="77"/>
      <c r="AR158" s="200"/>
      <c r="AW158" s="100"/>
      <c r="AX158" s="52"/>
      <c r="AY158" s="52"/>
      <c r="AZ158" s="52"/>
      <c r="BA158" s="97"/>
      <c r="BB158" s="52"/>
      <c r="BC158" s="52"/>
      <c r="BD158" s="52"/>
      <c r="BE158" s="99"/>
      <c r="BF158" s="91"/>
      <c r="BU158" s="80"/>
      <c r="CA158" s="81"/>
      <c r="CC158" s="100"/>
      <c r="CD158" s="78"/>
      <c r="CF158" s="82"/>
      <c r="CH158" s="83"/>
    </row>
    <row r="159" spans="2:86" s="1" customFormat="1">
      <c r="B159" s="51"/>
      <c r="C159" s="51"/>
      <c r="U159" s="74"/>
      <c r="Y159" s="75"/>
      <c r="AE159" s="76"/>
      <c r="AI159" s="77"/>
      <c r="AJ159" s="78"/>
      <c r="AN159" s="79"/>
      <c r="AQ159" s="77"/>
      <c r="AR159" s="200"/>
      <c r="AW159" s="100"/>
      <c r="AX159" s="52"/>
      <c r="AY159" s="52"/>
      <c r="AZ159" s="52"/>
      <c r="BA159" s="97"/>
      <c r="BB159" s="52"/>
      <c r="BC159" s="52"/>
      <c r="BD159" s="52"/>
      <c r="BE159" s="99"/>
      <c r="BF159" s="91"/>
      <c r="BU159" s="80"/>
      <c r="CA159" s="81"/>
      <c r="CC159" s="100"/>
      <c r="CD159" s="78"/>
      <c r="CF159" s="82"/>
      <c r="CH159" s="83"/>
    </row>
    <row r="160" spans="2:86" s="1" customFormat="1">
      <c r="B160" s="51"/>
      <c r="C160" s="51"/>
      <c r="U160" s="74"/>
      <c r="Y160" s="75"/>
      <c r="AE160" s="76"/>
      <c r="AI160" s="77"/>
      <c r="AJ160" s="78"/>
      <c r="AN160" s="79"/>
      <c r="AQ160" s="77"/>
      <c r="AR160" s="200"/>
      <c r="AW160" s="100"/>
      <c r="AX160" s="52"/>
      <c r="AY160" s="52"/>
      <c r="AZ160" s="52"/>
      <c r="BA160" s="97"/>
      <c r="BB160" s="52"/>
      <c r="BC160" s="52"/>
      <c r="BD160" s="52"/>
      <c r="BE160" s="99"/>
      <c r="BF160" s="91"/>
      <c r="BU160" s="80"/>
      <c r="CA160" s="81"/>
      <c r="CC160" s="100"/>
      <c r="CD160" s="78"/>
      <c r="CF160" s="82"/>
      <c r="CH160" s="83"/>
    </row>
    <row r="161" spans="2:86" s="1" customFormat="1">
      <c r="B161" s="51"/>
      <c r="C161" s="51"/>
      <c r="U161" s="74"/>
      <c r="Y161" s="75"/>
      <c r="AE161" s="76"/>
      <c r="AI161" s="77"/>
      <c r="AJ161" s="78"/>
      <c r="AN161" s="79"/>
      <c r="AQ161" s="77"/>
      <c r="AR161" s="200"/>
      <c r="AW161" s="100"/>
      <c r="AX161" s="52"/>
      <c r="AY161" s="52"/>
      <c r="AZ161" s="52"/>
      <c r="BA161" s="97"/>
      <c r="BB161" s="52"/>
      <c r="BC161" s="52"/>
      <c r="BD161" s="52"/>
      <c r="BE161" s="99"/>
      <c r="BF161" s="91"/>
      <c r="BU161" s="80"/>
      <c r="CA161" s="81"/>
      <c r="CC161" s="100"/>
      <c r="CD161" s="78"/>
      <c r="CF161" s="82"/>
      <c r="CH161" s="83"/>
    </row>
    <row r="162" spans="2:86" s="1" customFormat="1">
      <c r="B162" s="51"/>
      <c r="C162" s="51"/>
      <c r="U162" s="74"/>
      <c r="Y162" s="75"/>
      <c r="AE162" s="76"/>
      <c r="AI162" s="77"/>
      <c r="AJ162" s="78"/>
      <c r="AN162" s="79"/>
      <c r="AQ162" s="77"/>
      <c r="AR162" s="200"/>
      <c r="AW162" s="100"/>
      <c r="AX162" s="52"/>
      <c r="AY162" s="52"/>
      <c r="AZ162" s="52"/>
      <c r="BA162" s="97"/>
      <c r="BB162" s="52"/>
      <c r="BC162" s="52"/>
      <c r="BD162" s="52"/>
      <c r="BE162" s="99"/>
      <c r="BF162" s="91"/>
      <c r="BU162" s="80"/>
      <c r="CA162" s="81"/>
      <c r="CC162" s="100"/>
      <c r="CD162" s="78"/>
      <c r="CF162" s="82"/>
      <c r="CH162" s="83"/>
    </row>
    <row r="163" spans="2:86" s="1" customFormat="1">
      <c r="B163" s="51"/>
      <c r="C163" s="51"/>
      <c r="U163" s="74"/>
      <c r="Y163" s="75"/>
      <c r="AE163" s="76"/>
      <c r="AI163" s="77"/>
      <c r="AJ163" s="78"/>
      <c r="AN163" s="79"/>
      <c r="AQ163" s="77"/>
      <c r="AR163" s="200"/>
      <c r="AW163" s="100"/>
      <c r="AX163" s="52"/>
      <c r="AY163" s="52"/>
      <c r="AZ163" s="52"/>
      <c r="BA163" s="97"/>
      <c r="BB163" s="52"/>
      <c r="BC163" s="52"/>
      <c r="BD163" s="52"/>
      <c r="BE163" s="99"/>
      <c r="BF163" s="91"/>
      <c r="BU163" s="80"/>
      <c r="CA163" s="81"/>
      <c r="CC163" s="100"/>
      <c r="CD163" s="78"/>
      <c r="CF163" s="82"/>
      <c r="CH163" s="83"/>
    </row>
    <row r="164" spans="2:86" s="1" customFormat="1">
      <c r="B164" s="51"/>
      <c r="C164" s="51"/>
      <c r="U164" s="74"/>
      <c r="Y164" s="75"/>
      <c r="AE164" s="76"/>
      <c r="AI164" s="77"/>
      <c r="AJ164" s="78"/>
      <c r="AN164" s="79"/>
      <c r="AQ164" s="77"/>
      <c r="AR164" s="200"/>
      <c r="AW164" s="100"/>
      <c r="AX164" s="52"/>
      <c r="AY164" s="52"/>
      <c r="AZ164" s="52"/>
      <c r="BA164" s="97"/>
      <c r="BB164" s="52"/>
      <c r="BC164" s="52"/>
      <c r="BD164" s="52"/>
      <c r="BE164" s="99"/>
      <c r="BF164" s="91"/>
      <c r="BU164" s="80"/>
      <c r="CA164" s="81"/>
      <c r="CC164" s="100"/>
      <c r="CD164" s="78"/>
      <c r="CF164" s="82"/>
      <c r="CH164" s="83"/>
    </row>
    <row r="165" spans="2:86" s="1" customFormat="1">
      <c r="B165" s="51"/>
      <c r="C165" s="51"/>
      <c r="U165" s="74"/>
      <c r="Y165" s="75"/>
      <c r="AE165" s="76"/>
      <c r="AI165" s="77"/>
      <c r="AJ165" s="78"/>
      <c r="AN165" s="79"/>
      <c r="AQ165" s="77"/>
      <c r="AR165" s="200"/>
      <c r="AW165" s="100"/>
      <c r="AX165" s="52"/>
      <c r="AY165" s="52"/>
      <c r="AZ165" s="52"/>
      <c r="BA165" s="97"/>
      <c r="BB165" s="52"/>
      <c r="BC165" s="52"/>
      <c r="BD165" s="52"/>
      <c r="BE165" s="99"/>
      <c r="BF165" s="91"/>
      <c r="BU165" s="80"/>
      <c r="CA165" s="81"/>
      <c r="CC165" s="100"/>
      <c r="CD165" s="78"/>
      <c r="CF165" s="82"/>
      <c r="CH165" s="83"/>
    </row>
    <row r="166" spans="2:86" s="1" customFormat="1">
      <c r="B166" s="51"/>
      <c r="C166" s="51"/>
      <c r="U166" s="74"/>
      <c r="Y166" s="75"/>
      <c r="AE166" s="76"/>
      <c r="AI166" s="77"/>
      <c r="AJ166" s="78"/>
      <c r="AN166" s="79"/>
      <c r="AQ166" s="77"/>
      <c r="AR166" s="200"/>
      <c r="AW166" s="100"/>
      <c r="AX166" s="52"/>
      <c r="AY166" s="52"/>
      <c r="AZ166" s="52"/>
      <c r="BA166" s="97"/>
      <c r="BB166" s="52"/>
      <c r="BC166" s="52"/>
      <c r="BD166" s="52"/>
      <c r="BE166" s="99"/>
      <c r="BF166" s="91"/>
      <c r="BU166" s="80"/>
      <c r="CA166" s="81"/>
      <c r="CC166" s="100"/>
      <c r="CD166" s="78"/>
      <c r="CF166" s="82"/>
      <c r="CH166" s="83"/>
    </row>
    <row r="167" spans="2:86" s="1" customFormat="1">
      <c r="B167" s="51"/>
      <c r="C167" s="51"/>
      <c r="U167" s="74"/>
      <c r="Y167" s="75"/>
      <c r="AE167" s="76"/>
      <c r="AI167" s="77"/>
      <c r="AJ167" s="78"/>
      <c r="AN167" s="79"/>
      <c r="AQ167" s="77"/>
      <c r="AR167" s="200"/>
      <c r="AW167" s="100"/>
      <c r="AX167" s="52"/>
      <c r="AY167" s="52"/>
      <c r="AZ167" s="52"/>
      <c r="BA167" s="97"/>
      <c r="BB167" s="52"/>
      <c r="BC167" s="52"/>
      <c r="BD167" s="52"/>
      <c r="BE167" s="99"/>
      <c r="BF167" s="91"/>
      <c r="BU167" s="80"/>
      <c r="CA167" s="81"/>
      <c r="CC167" s="100"/>
      <c r="CD167" s="78"/>
      <c r="CF167" s="82"/>
      <c r="CH167" s="83"/>
    </row>
    <row r="168" spans="2:86" s="1" customFormat="1">
      <c r="B168" s="51"/>
      <c r="C168" s="51"/>
      <c r="U168" s="74"/>
      <c r="Y168" s="75"/>
      <c r="AE168" s="76"/>
      <c r="AI168" s="77"/>
      <c r="AJ168" s="78"/>
      <c r="AN168" s="79"/>
      <c r="AQ168" s="77"/>
      <c r="AR168" s="200"/>
      <c r="AW168" s="100"/>
      <c r="AX168" s="52"/>
      <c r="AY168" s="52"/>
      <c r="AZ168" s="52"/>
      <c r="BA168" s="97"/>
      <c r="BB168" s="52"/>
      <c r="BC168" s="52"/>
      <c r="BD168" s="52"/>
      <c r="BE168" s="99"/>
      <c r="BF168" s="91"/>
      <c r="BU168" s="80"/>
      <c r="CA168" s="81"/>
      <c r="CC168" s="100"/>
      <c r="CD168" s="78"/>
      <c r="CF168" s="82"/>
      <c r="CH168" s="83"/>
    </row>
    <row r="169" spans="2:86" s="1" customFormat="1">
      <c r="B169" s="51"/>
      <c r="C169" s="51"/>
      <c r="U169" s="74"/>
      <c r="Y169" s="75"/>
      <c r="AE169" s="76"/>
      <c r="AI169" s="77"/>
      <c r="AJ169" s="78"/>
      <c r="AN169" s="79"/>
      <c r="AQ169" s="77"/>
      <c r="AR169" s="200"/>
      <c r="AW169" s="100"/>
      <c r="AX169" s="52"/>
      <c r="AY169" s="52"/>
      <c r="AZ169" s="52"/>
      <c r="BA169" s="97"/>
      <c r="BB169" s="52"/>
      <c r="BC169" s="52"/>
      <c r="BD169" s="52"/>
      <c r="BE169" s="99"/>
      <c r="BF169" s="91"/>
      <c r="BU169" s="80"/>
      <c r="CA169" s="81"/>
      <c r="CC169" s="100"/>
      <c r="CD169" s="78"/>
      <c r="CF169" s="82"/>
      <c r="CH169" s="83"/>
    </row>
    <row r="170" spans="2:86" s="1" customFormat="1">
      <c r="B170" s="51"/>
      <c r="C170" s="51"/>
      <c r="U170" s="74"/>
      <c r="Y170" s="75"/>
      <c r="AE170" s="76"/>
      <c r="AI170" s="77"/>
      <c r="AJ170" s="78"/>
      <c r="AN170" s="79"/>
      <c r="AQ170" s="77"/>
      <c r="AR170" s="200"/>
      <c r="AW170" s="100"/>
      <c r="AX170" s="52"/>
      <c r="AY170" s="52"/>
      <c r="AZ170" s="52"/>
      <c r="BA170" s="97"/>
      <c r="BB170" s="52"/>
      <c r="BC170" s="52"/>
      <c r="BD170" s="52"/>
      <c r="BE170" s="99"/>
      <c r="BF170" s="91"/>
      <c r="BU170" s="80"/>
      <c r="CA170" s="81"/>
      <c r="CC170" s="100"/>
      <c r="CD170" s="78"/>
      <c r="CF170" s="82"/>
      <c r="CH170" s="83"/>
    </row>
    <row r="171" spans="2:86" s="1" customFormat="1">
      <c r="B171" s="51"/>
      <c r="C171" s="51"/>
      <c r="U171" s="74"/>
      <c r="Y171" s="75"/>
      <c r="AE171" s="76"/>
      <c r="AI171" s="77"/>
      <c r="AJ171" s="78"/>
      <c r="AN171" s="79"/>
      <c r="AQ171" s="77"/>
      <c r="AR171" s="200"/>
      <c r="AW171" s="100"/>
      <c r="AX171" s="52"/>
      <c r="AY171" s="52"/>
      <c r="AZ171" s="52"/>
      <c r="BA171" s="97"/>
      <c r="BB171" s="52"/>
      <c r="BC171" s="52"/>
      <c r="BD171" s="52"/>
      <c r="BE171" s="99"/>
      <c r="BF171" s="91"/>
      <c r="BU171" s="80"/>
      <c r="CA171" s="81"/>
      <c r="CC171" s="100"/>
      <c r="CD171" s="78"/>
      <c r="CF171" s="82"/>
      <c r="CH171" s="83"/>
    </row>
    <row r="172" spans="2:86" s="1" customFormat="1">
      <c r="B172" s="51"/>
      <c r="C172" s="51"/>
      <c r="U172" s="74"/>
      <c r="Y172" s="75"/>
      <c r="AE172" s="76"/>
      <c r="AI172" s="77"/>
      <c r="AJ172" s="78"/>
      <c r="AN172" s="79"/>
      <c r="AQ172" s="77"/>
      <c r="AR172" s="200"/>
      <c r="AW172" s="100"/>
      <c r="AX172" s="52"/>
      <c r="AY172" s="52"/>
      <c r="AZ172" s="52"/>
      <c r="BA172" s="97"/>
      <c r="BB172" s="52"/>
      <c r="BC172" s="52"/>
      <c r="BD172" s="52"/>
      <c r="BE172" s="99"/>
      <c r="BF172" s="91"/>
      <c r="BU172" s="80"/>
      <c r="CA172" s="81"/>
      <c r="CC172" s="100"/>
      <c r="CD172" s="78"/>
      <c r="CF172" s="82"/>
      <c r="CH172" s="83"/>
    </row>
    <row r="173" spans="2:86" s="1" customFormat="1">
      <c r="B173" s="51"/>
      <c r="C173" s="51"/>
      <c r="U173" s="74"/>
      <c r="Y173" s="75"/>
      <c r="AE173" s="76"/>
      <c r="AI173" s="77"/>
      <c r="AJ173" s="78"/>
      <c r="AN173" s="79"/>
      <c r="AQ173" s="77"/>
      <c r="AR173" s="200"/>
      <c r="AW173" s="100"/>
      <c r="AX173" s="52"/>
      <c r="AY173" s="52"/>
      <c r="AZ173" s="52"/>
      <c r="BA173" s="97"/>
      <c r="BB173" s="52"/>
      <c r="BC173" s="52"/>
      <c r="BD173" s="52"/>
      <c r="BE173" s="99"/>
      <c r="BF173" s="91"/>
      <c r="BU173" s="80"/>
      <c r="CA173" s="81"/>
      <c r="CC173" s="100"/>
      <c r="CD173" s="78"/>
      <c r="CF173" s="82"/>
      <c r="CH173" s="83"/>
    </row>
    <row r="174" spans="2:86" s="1" customFormat="1">
      <c r="B174" s="51"/>
      <c r="C174" s="51"/>
      <c r="U174" s="74"/>
      <c r="Y174" s="75"/>
      <c r="AE174" s="76"/>
      <c r="AI174" s="77"/>
      <c r="AJ174" s="78"/>
      <c r="AN174" s="79"/>
      <c r="AQ174" s="77"/>
      <c r="AR174" s="200"/>
      <c r="AW174" s="100"/>
      <c r="AX174" s="52"/>
      <c r="AY174" s="52"/>
      <c r="AZ174" s="52"/>
      <c r="BA174" s="97"/>
      <c r="BB174" s="52"/>
      <c r="BC174" s="52"/>
      <c r="BD174" s="52"/>
      <c r="BE174" s="99"/>
      <c r="BF174" s="91"/>
      <c r="BU174" s="80"/>
      <c r="CA174" s="81"/>
      <c r="CC174" s="100"/>
      <c r="CD174" s="78"/>
      <c r="CF174" s="82"/>
      <c r="CH174" s="83"/>
    </row>
    <row r="175" spans="2:86" s="1" customFormat="1">
      <c r="B175" s="51"/>
      <c r="C175" s="51"/>
      <c r="U175" s="74"/>
      <c r="Y175" s="75"/>
      <c r="AE175" s="76"/>
      <c r="AI175" s="77"/>
      <c r="AJ175" s="78"/>
      <c r="AN175" s="79"/>
      <c r="AQ175" s="77"/>
      <c r="AR175" s="200"/>
      <c r="AW175" s="100"/>
      <c r="AX175" s="52"/>
      <c r="AY175" s="52"/>
      <c r="AZ175" s="52"/>
      <c r="BA175" s="97"/>
      <c r="BB175" s="52"/>
      <c r="BC175" s="52"/>
      <c r="BD175" s="52"/>
      <c r="BE175" s="99"/>
      <c r="BF175" s="91"/>
      <c r="BU175" s="80"/>
      <c r="CA175" s="81"/>
      <c r="CC175" s="100"/>
      <c r="CD175" s="78"/>
      <c r="CF175" s="82"/>
      <c r="CH175" s="83"/>
    </row>
    <row r="176" spans="2:86" s="1" customFormat="1">
      <c r="B176" s="51"/>
      <c r="C176" s="51"/>
      <c r="U176" s="74"/>
      <c r="Y176" s="75"/>
      <c r="AE176" s="76"/>
      <c r="AI176" s="77"/>
      <c r="AJ176" s="78"/>
      <c r="AN176" s="79"/>
      <c r="AQ176" s="77"/>
      <c r="AR176" s="200"/>
      <c r="AW176" s="100"/>
      <c r="AX176" s="52"/>
      <c r="AY176" s="52"/>
      <c r="AZ176" s="52"/>
      <c r="BA176" s="97"/>
      <c r="BB176" s="52"/>
      <c r="BC176" s="52"/>
      <c r="BD176" s="52"/>
      <c r="BE176" s="99"/>
      <c r="BF176" s="91"/>
      <c r="BU176" s="80"/>
      <c r="CA176" s="81"/>
      <c r="CC176" s="100"/>
      <c r="CD176" s="78"/>
      <c r="CF176" s="82"/>
      <c r="CH176" s="83"/>
    </row>
    <row r="177" spans="2:86" s="1" customFormat="1">
      <c r="B177" s="51"/>
      <c r="C177" s="51"/>
      <c r="U177" s="74"/>
      <c r="Y177" s="75"/>
      <c r="AE177" s="76"/>
      <c r="AI177" s="77"/>
      <c r="AJ177" s="78"/>
      <c r="AN177" s="79"/>
      <c r="AQ177" s="77"/>
      <c r="AR177" s="200"/>
      <c r="AW177" s="100"/>
      <c r="AX177" s="52"/>
      <c r="AY177" s="52"/>
      <c r="AZ177" s="52"/>
      <c r="BA177" s="97"/>
      <c r="BB177" s="52"/>
      <c r="BC177" s="52"/>
      <c r="BD177" s="52"/>
      <c r="BE177" s="99"/>
      <c r="BF177" s="91"/>
      <c r="BU177" s="80"/>
      <c r="CA177" s="81"/>
      <c r="CC177" s="100"/>
      <c r="CD177" s="78"/>
      <c r="CF177" s="82"/>
      <c r="CH177" s="83"/>
    </row>
    <row r="178" spans="2:86" s="1" customFormat="1">
      <c r="B178" s="51"/>
      <c r="C178" s="51"/>
      <c r="U178" s="74"/>
      <c r="Y178" s="75"/>
      <c r="AE178" s="76"/>
      <c r="AI178" s="77"/>
      <c r="AJ178" s="78"/>
      <c r="AN178" s="79"/>
      <c r="AQ178" s="77"/>
      <c r="AR178" s="200"/>
      <c r="AW178" s="100"/>
      <c r="AX178" s="52"/>
      <c r="AY178" s="52"/>
      <c r="AZ178" s="52"/>
      <c r="BA178" s="97"/>
      <c r="BB178" s="52"/>
      <c r="BC178" s="52"/>
      <c r="BD178" s="52"/>
      <c r="BE178" s="99"/>
      <c r="BF178" s="91"/>
      <c r="BU178" s="80"/>
      <c r="CA178" s="81"/>
      <c r="CC178" s="100"/>
      <c r="CD178" s="78"/>
      <c r="CF178" s="82"/>
      <c r="CH178" s="83"/>
    </row>
    <row r="179" spans="2:86" s="1" customFormat="1">
      <c r="B179" s="51"/>
      <c r="C179" s="51"/>
      <c r="U179" s="74"/>
      <c r="Y179" s="75"/>
      <c r="AE179" s="76"/>
      <c r="AI179" s="77"/>
      <c r="AJ179" s="78"/>
      <c r="AN179" s="79"/>
      <c r="AQ179" s="77"/>
      <c r="AR179" s="200"/>
      <c r="AW179" s="100"/>
      <c r="AX179" s="52"/>
      <c r="AY179" s="52"/>
      <c r="AZ179" s="52"/>
      <c r="BA179" s="97"/>
      <c r="BB179" s="52"/>
      <c r="BC179" s="52"/>
      <c r="BD179" s="52"/>
      <c r="BE179" s="99"/>
      <c r="BF179" s="91"/>
      <c r="BU179" s="80"/>
      <c r="CA179" s="81"/>
      <c r="CC179" s="100"/>
      <c r="CD179" s="78"/>
      <c r="CF179" s="82"/>
      <c r="CH179" s="83"/>
    </row>
    <row r="180" spans="2:86" s="1" customFormat="1">
      <c r="B180" s="51"/>
      <c r="C180" s="51"/>
      <c r="U180" s="74"/>
      <c r="Y180" s="75"/>
      <c r="AE180" s="76"/>
      <c r="AI180" s="77"/>
      <c r="AJ180" s="78"/>
      <c r="AN180" s="79"/>
      <c r="AQ180" s="77"/>
      <c r="AR180" s="200"/>
      <c r="AW180" s="100"/>
      <c r="AX180" s="52"/>
      <c r="AY180" s="52"/>
      <c r="AZ180" s="52"/>
      <c r="BA180" s="97"/>
      <c r="BB180" s="52"/>
      <c r="BC180" s="52"/>
      <c r="BD180" s="52"/>
      <c r="BE180" s="99"/>
      <c r="BF180" s="91"/>
      <c r="BU180" s="80"/>
      <c r="CA180" s="81"/>
      <c r="CC180" s="100"/>
      <c r="CD180" s="78"/>
      <c r="CF180" s="82"/>
      <c r="CH180" s="83"/>
    </row>
    <row r="181" spans="2:86" s="1" customFormat="1">
      <c r="B181" s="51"/>
      <c r="C181" s="51"/>
      <c r="U181" s="74"/>
      <c r="Y181" s="75"/>
      <c r="AE181" s="76"/>
      <c r="AI181" s="77"/>
      <c r="AJ181" s="78"/>
      <c r="AN181" s="79"/>
      <c r="AQ181" s="77"/>
      <c r="AR181" s="200"/>
      <c r="AW181" s="100"/>
      <c r="AX181" s="52"/>
      <c r="AY181" s="52"/>
      <c r="AZ181" s="52"/>
      <c r="BA181" s="97"/>
      <c r="BB181" s="52"/>
      <c r="BC181" s="52"/>
      <c r="BD181" s="52"/>
      <c r="BE181" s="99"/>
      <c r="BF181" s="91"/>
      <c r="BU181" s="80"/>
      <c r="CA181" s="81"/>
      <c r="CC181" s="100"/>
      <c r="CD181" s="78"/>
      <c r="CF181" s="82"/>
      <c r="CH181" s="83"/>
    </row>
    <row r="182" spans="2:86" s="1" customFormat="1">
      <c r="B182" s="51"/>
      <c r="C182" s="51"/>
      <c r="U182" s="74"/>
      <c r="Y182" s="75"/>
      <c r="AE182" s="76"/>
      <c r="AI182" s="77"/>
      <c r="AJ182" s="78"/>
      <c r="AN182" s="79"/>
      <c r="AQ182" s="77"/>
      <c r="AR182" s="200"/>
      <c r="AW182" s="100"/>
      <c r="AX182" s="52"/>
      <c r="AY182" s="52"/>
      <c r="AZ182" s="52"/>
      <c r="BA182" s="97"/>
      <c r="BB182" s="52"/>
      <c r="BC182" s="52"/>
      <c r="BD182" s="52"/>
      <c r="BE182" s="99"/>
      <c r="BF182" s="91"/>
      <c r="BU182" s="80"/>
      <c r="CA182" s="81"/>
      <c r="CC182" s="100"/>
      <c r="CD182" s="78"/>
      <c r="CF182" s="82"/>
      <c r="CH182" s="83"/>
    </row>
    <row r="183" spans="2:86" s="1" customFormat="1">
      <c r="B183" s="51"/>
      <c r="C183" s="51"/>
      <c r="U183" s="74"/>
      <c r="Y183" s="75"/>
      <c r="AE183" s="76"/>
      <c r="AI183" s="77"/>
      <c r="AJ183" s="78"/>
      <c r="AN183" s="79"/>
      <c r="AQ183" s="77"/>
      <c r="AR183" s="200"/>
      <c r="AW183" s="100"/>
      <c r="AX183" s="52"/>
      <c r="AY183" s="52"/>
      <c r="AZ183" s="52"/>
      <c r="BA183" s="97"/>
      <c r="BB183" s="52"/>
      <c r="BC183" s="52"/>
      <c r="BD183" s="52"/>
      <c r="BE183" s="99"/>
      <c r="BF183" s="91"/>
      <c r="BU183" s="80"/>
      <c r="CA183" s="81"/>
      <c r="CC183" s="100"/>
      <c r="CD183" s="78"/>
      <c r="CF183" s="82"/>
      <c r="CH183" s="83"/>
    </row>
    <row r="184" spans="2:86" s="1" customFormat="1">
      <c r="B184" s="51"/>
      <c r="C184" s="51"/>
      <c r="U184" s="74"/>
      <c r="Y184" s="75"/>
      <c r="AE184" s="76"/>
      <c r="AI184" s="77"/>
      <c r="AJ184" s="78"/>
      <c r="AN184" s="79"/>
      <c r="AQ184" s="77"/>
      <c r="AR184" s="200"/>
      <c r="AW184" s="100"/>
      <c r="AX184" s="52"/>
      <c r="AY184" s="52"/>
      <c r="AZ184" s="52"/>
      <c r="BA184" s="97"/>
      <c r="BB184" s="52"/>
      <c r="BC184" s="52"/>
      <c r="BD184" s="52"/>
      <c r="BE184" s="99"/>
      <c r="BF184" s="91"/>
      <c r="BU184" s="80"/>
      <c r="CA184" s="81"/>
      <c r="CC184" s="100"/>
      <c r="CD184" s="78"/>
      <c r="CF184" s="82"/>
      <c r="CH184" s="83"/>
    </row>
    <row r="185" spans="2:86" s="1" customFormat="1">
      <c r="B185" s="51"/>
      <c r="C185" s="51"/>
      <c r="U185" s="74"/>
      <c r="Y185" s="75"/>
      <c r="AE185" s="76"/>
      <c r="AI185" s="77"/>
      <c r="AJ185" s="78"/>
      <c r="AN185" s="79"/>
      <c r="AQ185" s="77"/>
      <c r="AR185" s="200"/>
      <c r="AW185" s="100"/>
      <c r="AX185" s="52"/>
      <c r="AY185" s="52"/>
      <c r="AZ185" s="52"/>
      <c r="BA185" s="97"/>
      <c r="BB185" s="52"/>
      <c r="BC185" s="52"/>
      <c r="BD185" s="52"/>
      <c r="BE185" s="99"/>
      <c r="BF185" s="91"/>
      <c r="BU185" s="80"/>
      <c r="CA185" s="81"/>
      <c r="CC185" s="100"/>
      <c r="CD185" s="78"/>
      <c r="CF185" s="82"/>
      <c r="CH185" s="83"/>
    </row>
    <row r="186" spans="2:86" s="1" customFormat="1">
      <c r="B186" s="51"/>
      <c r="C186" s="51"/>
      <c r="U186" s="74"/>
      <c r="Y186" s="75"/>
      <c r="AE186" s="76"/>
      <c r="AI186" s="77"/>
      <c r="AJ186" s="78"/>
      <c r="AN186" s="79"/>
      <c r="AQ186" s="77"/>
      <c r="AR186" s="200"/>
      <c r="AW186" s="100"/>
      <c r="AX186" s="52"/>
      <c r="AY186" s="52"/>
      <c r="AZ186" s="52"/>
      <c r="BA186" s="97"/>
      <c r="BB186" s="52"/>
      <c r="BC186" s="52"/>
      <c r="BD186" s="52"/>
      <c r="BE186" s="99"/>
      <c r="BF186" s="91"/>
      <c r="BU186" s="80"/>
      <c r="CA186" s="81"/>
      <c r="CC186" s="100"/>
      <c r="CD186" s="78"/>
      <c r="CF186" s="82"/>
      <c r="CH186" s="83"/>
    </row>
    <row r="187" spans="2:86" s="1" customFormat="1">
      <c r="B187" s="51"/>
      <c r="C187" s="51"/>
      <c r="U187" s="74"/>
      <c r="Y187" s="75"/>
      <c r="AE187" s="76"/>
      <c r="AI187" s="77"/>
      <c r="AJ187" s="78"/>
      <c r="AN187" s="79"/>
      <c r="AQ187" s="77"/>
      <c r="AR187" s="200"/>
      <c r="AW187" s="100"/>
      <c r="AX187" s="52"/>
      <c r="AY187" s="52"/>
      <c r="AZ187" s="52"/>
      <c r="BA187" s="97"/>
      <c r="BB187" s="52"/>
      <c r="BC187" s="52"/>
      <c r="BD187" s="52"/>
      <c r="BE187" s="99"/>
      <c r="BF187" s="91"/>
      <c r="BU187" s="80"/>
      <c r="CA187" s="81"/>
      <c r="CC187" s="100"/>
      <c r="CD187" s="78"/>
      <c r="CF187" s="82"/>
      <c r="CH187" s="83"/>
    </row>
    <row r="188" spans="2:86" s="1" customFormat="1">
      <c r="B188" s="51"/>
      <c r="C188" s="51"/>
      <c r="U188" s="74"/>
      <c r="Y188" s="75"/>
      <c r="AE188" s="76"/>
      <c r="AI188" s="77"/>
      <c r="AJ188" s="78"/>
      <c r="AN188" s="79"/>
      <c r="AQ188" s="77"/>
      <c r="AR188" s="200"/>
      <c r="AW188" s="100"/>
      <c r="AX188" s="52"/>
      <c r="AY188" s="52"/>
      <c r="AZ188" s="52"/>
      <c r="BA188" s="97"/>
      <c r="BB188" s="52"/>
      <c r="BC188" s="52"/>
      <c r="BD188" s="52"/>
      <c r="BE188" s="99"/>
      <c r="BF188" s="91"/>
      <c r="BU188" s="80"/>
      <c r="CA188" s="81"/>
      <c r="CC188" s="100"/>
      <c r="CD188" s="78"/>
      <c r="CF188" s="82"/>
      <c r="CH188" s="83"/>
    </row>
    <row r="189" spans="2:86" s="1" customFormat="1">
      <c r="B189" s="51"/>
      <c r="C189" s="51"/>
      <c r="U189" s="74"/>
      <c r="Y189" s="75"/>
      <c r="AE189" s="76"/>
      <c r="AI189" s="77"/>
      <c r="AJ189" s="78"/>
      <c r="AN189" s="79"/>
      <c r="AQ189" s="77"/>
      <c r="AR189" s="200"/>
      <c r="AW189" s="100"/>
      <c r="AX189" s="52"/>
      <c r="AY189" s="52"/>
      <c r="AZ189" s="52"/>
      <c r="BA189" s="97"/>
      <c r="BB189" s="52"/>
      <c r="BC189" s="52"/>
      <c r="BD189" s="52"/>
      <c r="BE189" s="99"/>
      <c r="BF189" s="91"/>
      <c r="BU189" s="80"/>
      <c r="CA189" s="81"/>
      <c r="CC189" s="100"/>
      <c r="CD189" s="78"/>
      <c r="CF189" s="82"/>
      <c r="CH189" s="83"/>
    </row>
    <row r="190" spans="2:86" s="1" customFormat="1">
      <c r="B190" s="51"/>
      <c r="C190" s="51"/>
      <c r="U190" s="74"/>
      <c r="Y190" s="75"/>
      <c r="AE190" s="76"/>
      <c r="AI190" s="77"/>
      <c r="AJ190" s="78"/>
      <c r="AN190" s="79"/>
      <c r="AQ190" s="77"/>
      <c r="AR190" s="200"/>
      <c r="AW190" s="100"/>
      <c r="AX190" s="52"/>
      <c r="AY190" s="52"/>
      <c r="AZ190" s="52"/>
      <c r="BA190" s="97"/>
      <c r="BB190" s="52"/>
      <c r="BC190" s="52"/>
      <c r="BD190" s="52"/>
      <c r="BE190" s="99"/>
      <c r="BF190" s="91"/>
      <c r="BU190" s="80"/>
      <c r="CA190" s="81"/>
      <c r="CC190" s="100"/>
      <c r="CD190" s="78"/>
      <c r="CF190" s="82"/>
      <c r="CH190" s="83"/>
    </row>
    <row r="191" spans="2:86" s="1" customFormat="1">
      <c r="B191" s="51"/>
      <c r="C191" s="51"/>
      <c r="U191" s="74"/>
      <c r="Y191" s="75"/>
      <c r="AE191" s="76"/>
      <c r="AI191" s="77"/>
      <c r="AJ191" s="78"/>
      <c r="AN191" s="79"/>
      <c r="AQ191" s="77"/>
      <c r="AR191" s="200"/>
      <c r="AW191" s="100"/>
      <c r="AX191" s="52"/>
      <c r="AY191" s="52"/>
      <c r="AZ191" s="52"/>
      <c r="BA191" s="97"/>
      <c r="BB191" s="52"/>
      <c r="BC191" s="52"/>
      <c r="BD191" s="52"/>
      <c r="BE191" s="99"/>
      <c r="BF191" s="91"/>
      <c r="BU191" s="80"/>
      <c r="CA191" s="81"/>
      <c r="CC191" s="100"/>
      <c r="CD191" s="78"/>
      <c r="CF191" s="82"/>
      <c r="CH191" s="83"/>
    </row>
    <row r="192" spans="2:86" s="1" customFormat="1">
      <c r="B192" s="51"/>
      <c r="C192" s="51"/>
      <c r="U192" s="74"/>
      <c r="Y192" s="75"/>
      <c r="AE192" s="76"/>
      <c r="AI192" s="77"/>
      <c r="AJ192" s="78"/>
      <c r="AN192" s="79"/>
      <c r="AQ192" s="77"/>
      <c r="AR192" s="200"/>
      <c r="AW192" s="100"/>
      <c r="AX192" s="52"/>
      <c r="AY192" s="52"/>
      <c r="AZ192" s="52"/>
      <c r="BA192" s="97"/>
      <c r="BB192" s="52"/>
      <c r="BC192" s="52"/>
      <c r="BD192" s="52"/>
      <c r="BE192" s="99"/>
      <c r="BF192" s="91"/>
      <c r="BU192" s="80"/>
      <c r="CA192" s="81"/>
      <c r="CC192" s="100"/>
      <c r="CD192" s="78"/>
      <c r="CF192" s="82"/>
      <c r="CH192" s="83"/>
    </row>
    <row r="193" spans="2:86" s="1" customFormat="1">
      <c r="B193" s="51"/>
      <c r="C193" s="51"/>
      <c r="U193" s="74"/>
      <c r="Y193" s="75"/>
      <c r="AE193" s="76"/>
      <c r="AI193" s="77"/>
      <c r="AJ193" s="78"/>
      <c r="AN193" s="79"/>
      <c r="AQ193" s="77"/>
      <c r="AR193" s="200"/>
      <c r="AW193" s="100"/>
      <c r="AX193" s="52"/>
      <c r="AY193" s="52"/>
      <c r="AZ193" s="52"/>
      <c r="BA193" s="97"/>
      <c r="BB193" s="52"/>
      <c r="BC193" s="52"/>
      <c r="BD193" s="52"/>
      <c r="BE193" s="99"/>
      <c r="BF193" s="91"/>
      <c r="BU193" s="80"/>
      <c r="CA193" s="81"/>
      <c r="CC193" s="100"/>
      <c r="CD193" s="78"/>
      <c r="CF193" s="82"/>
      <c r="CH193" s="83"/>
    </row>
    <row r="194" spans="2:86" s="1" customFormat="1">
      <c r="B194" s="51"/>
      <c r="C194" s="51"/>
      <c r="U194" s="74"/>
      <c r="Y194" s="75"/>
      <c r="AE194" s="76"/>
      <c r="AI194" s="77"/>
      <c r="AJ194" s="78"/>
      <c r="AN194" s="79"/>
      <c r="AQ194" s="77"/>
      <c r="AR194" s="200"/>
      <c r="AW194" s="100"/>
      <c r="AX194" s="52"/>
      <c r="AY194" s="52"/>
      <c r="AZ194" s="52"/>
      <c r="BA194" s="97"/>
      <c r="BB194" s="52"/>
      <c r="BC194" s="52"/>
      <c r="BD194" s="52"/>
      <c r="BE194" s="99"/>
      <c r="BF194" s="91"/>
      <c r="BU194" s="80"/>
      <c r="CA194" s="81"/>
      <c r="CC194" s="100"/>
      <c r="CD194" s="78"/>
      <c r="CF194" s="82"/>
      <c r="CH194" s="83"/>
    </row>
    <row r="195" spans="2:86" s="1" customFormat="1">
      <c r="B195" s="51"/>
      <c r="C195" s="51"/>
      <c r="U195" s="74"/>
      <c r="Y195" s="75"/>
      <c r="AE195" s="76"/>
      <c r="AI195" s="77"/>
      <c r="AJ195" s="78"/>
      <c r="AN195" s="79"/>
      <c r="AQ195" s="77"/>
      <c r="AR195" s="200"/>
      <c r="AW195" s="100"/>
      <c r="AX195" s="52"/>
      <c r="AY195" s="52"/>
      <c r="AZ195" s="52"/>
      <c r="BA195" s="97"/>
      <c r="BB195" s="52"/>
      <c r="BC195" s="52"/>
      <c r="BD195" s="52"/>
      <c r="BE195" s="99"/>
      <c r="BF195" s="91"/>
      <c r="BU195" s="80"/>
      <c r="CA195" s="81"/>
      <c r="CC195" s="100"/>
      <c r="CD195" s="78"/>
      <c r="CF195" s="82"/>
      <c r="CH195" s="83"/>
    </row>
    <row r="196" spans="2:86" s="1" customFormat="1">
      <c r="B196" s="51"/>
      <c r="C196" s="51"/>
      <c r="U196" s="74"/>
      <c r="Y196" s="75"/>
      <c r="AE196" s="76"/>
      <c r="AI196" s="77"/>
      <c r="AJ196" s="78"/>
      <c r="AN196" s="79"/>
      <c r="AQ196" s="77"/>
      <c r="AR196" s="200"/>
      <c r="AW196" s="100"/>
      <c r="AX196" s="52"/>
      <c r="AY196" s="52"/>
      <c r="AZ196" s="52"/>
      <c r="BA196" s="97"/>
      <c r="BB196" s="52"/>
      <c r="BC196" s="52"/>
      <c r="BD196" s="52"/>
      <c r="BE196" s="99"/>
      <c r="BF196" s="91"/>
      <c r="BU196" s="80"/>
      <c r="CA196" s="81"/>
      <c r="CC196" s="100"/>
      <c r="CD196" s="78"/>
      <c r="CF196" s="82"/>
      <c r="CH196" s="83"/>
    </row>
    <row r="197" spans="2:86" s="1" customFormat="1">
      <c r="B197" s="51"/>
      <c r="C197" s="51"/>
      <c r="U197" s="74"/>
      <c r="Y197" s="75"/>
      <c r="AE197" s="76"/>
      <c r="AI197" s="77"/>
      <c r="AJ197" s="78"/>
      <c r="AN197" s="79"/>
      <c r="AQ197" s="77"/>
      <c r="AR197" s="200"/>
      <c r="AW197" s="100"/>
      <c r="AX197" s="52"/>
      <c r="AY197" s="52"/>
      <c r="AZ197" s="52"/>
      <c r="BA197" s="97"/>
      <c r="BB197" s="52"/>
      <c r="BC197" s="52"/>
      <c r="BD197" s="52"/>
      <c r="BE197" s="99"/>
      <c r="BF197" s="91"/>
      <c r="BU197" s="80"/>
      <c r="CA197" s="81"/>
      <c r="CC197" s="100"/>
      <c r="CD197" s="78"/>
      <c r="CF197" s="82"/>
      <c r="CH197" s="83"/>
    </row>
    <row r="198" spans="2:86" s="1" customFormat="1">
      <c r="B198" s="51"/>
      <c r="C198" s="51"/>
      <c r="U198" s="74"/>
      <c r="Y198" s="75"/>
      <c r="AE198" s="76"/>
      <c r="AI198" s="77"/>
      <c r="AJ198" s="78"/>
      <c r="AN198" s="79"/>
      <c r="AQ198" s="77"/>
      <c r="AR198" s="200"/>
      <c r="AW198" s="100"/>
      <c r="AX198" s="52"/>
      <c r="AY198" s="52"/>
      <c r="AZ198" s="52"/>
      <c r="BA198" s="97"/>
      <c r="BB198" s="52"/>
      <c r="BC198" s="52"/>
      <c r="BD198" s="52"/>
      <c r="BE198" s="99"/>
      <c r="BF198" s="91"/>
      <c r="BU198" s="80"/>
      <c r="CA198" s="81"/>
      <c r="CC198" s="100"/>
      <c r="CD198" s="78"/>
      <c r="CF198" s="82"/>
      <c r="CH198" s="83"/>
    </row>
    <row r="199" spans="2:86" s="1" customFormat="1">
      <c r="B199" s="51"/>
      <c r="C199" s="51"/>
      <c r="U199" s="74"/>
      <c r="Y199" s="75"/>
      <c r="AE199" s="76"/>
      <c r="AI199" s="77"/>
      <c r="AJ199" s="78"/>
      <c r="AN199" s="79"/>
      <c r="AQ199" s="77"/>
      <c r="AR199" s="200"/>
      <c r="AW199" s="100"/>
      <c r="AX199" s="52"/>
      <c r="AY199" s="52"/>
      <c r="AZ199" s="52"/>
      <c r="BA199" s="97"/>
      <c r="BB199" s="52"/>
      <c r="BC199" s="52"/>
      <c r="BD199" s="52"/>
      <c r="BE199" s="99"/>
      <c r="BF199" s="91"/>
      <c r="BU199" s="80"/>
      <c r="CA199" s="81"/>
      <c r="CC199" s="100"/>
      <c r="CD199" s="78"/>
      <c r="CF199" s="82"/>
      <c r="CH199" s="83"/>
    </row>
    <row r="200" spans="2:86" s="1" customFormat="1">
      <c r="B200" s="51"/>
      <c r="C200" s="51"/>
      <c r="U200" s="74"/>
      <c r="Y200" s="75"/>
      <c r="AE200" s="76"/>
      <c r="AI200" s="77"/>
      <c r="AJ200" s="78"/>
      <c r="AN200" s="79"/>
      <c r="AQ200" s="77"/>
      <c r="AR200" s="200"/>
      <c r="AW200" s="100"/>
      <c r="AX200" s="52"/>
      <c r="AY200" s="52"/>
      <c r="AZ200" s="52"/>
      <c r="BA200" s="97"/>
      <c r="BB200" s="52"/>
      <c r="BC200" s="52"/>
      <c r="BD200" s="52"/>
      <c r="BE200" s="99"/>
      <c r="BF200" s="91"/>
      <c r="BU200" s="80"/>
      <c r="CA200" s="81"/>
      <c r="CC200" s="100"/>
      <c r="CD200" s="78"/>
      <c r="CF200" s="82"/>
      <c r="CH200" s="83"/>
    </row>
    <row r="201" spans="2:86" s="1" customFormat="1">
      <c r="B201" s="51"/>
      <c r="C201" s="51"/>
      <c r="U201" s="74"/>
      <c r="Y201" s="75"/>
      <c r="AE201" s="76"/>
      <c r="AI201" s="77"/>
      <c r="AJ201" s="78"/>
      <c r="AN201" s="79"/>
      <c r="AQ201" s="77"/>
      <c r="AR201" s="200"/>
      <c r="AW201" s="100"/>
      <c r="AX201" s="52"/>
      <c r="AY201" s="52"/>
      <c r="AZ201" s="52"/>
      <c r="BA201" s="97"/>
      <c r="BB201" s="52"/>
      <c r="BC201" s="52"/>
      <c r="BD201" s="52"/>
      <c r="BE201" s="99"/>
      <c r="BF201" s="91"/>
      <c r="BU201" s="80"/>
      <c r="CA201" s="81"/>
      <c r="CC201" s="100"/>
      <c r="CD201" s="78"/>
      <c r="CF201" s="82"/>
      <c r="CH201" s="83"/>
    </row>
    <row r="202" spans="2:86" s="1" customFormat="1">
      <c r="B202" s="51"/>
      <c r="C202" s="51"/>
      <c r="U202" s="74"/>
      <c r="Y202" s="75"/>
      <c r="AE202" s="76"/>
      <c r="AI202" s="77"/>
      <c r="AJ202" s="78"/>
      <c r="AN202" s="79"/>
      <c r="AQ202" s="77"/>
      <c r="AR202" s="200"/>
      <c r="AW202" s="100"/>
      <c r="AX202" s="52"/>
      <c r="AY202" s="52"/>
      <c r="AZ202" s="52"/>
      <c r="BA202" s="97"/>
      <c r="BB202" s="52"/>
      <c r="BC202" s="52"/>
      <c r="BD202" s="52"/>
      <c r="BE202" s="99"/>
      <c r="BF202" s="91"/>
      <c r="BU202" s="80"/>
      <c r="CA202" s="81"/>
      <c r="CC202" s="100"/>
      <c r="CD202" s="78"/>
      <c r="CF202" s="82"/>
      <c r="CH202" s="83"/>
    </row>
    <row r="203" spans="2:86" s="1" customFormat="1">
      <c r="B203" s="51"/>
      <c r="C203" s="51"/>
      <c r="U203" s="74"/>
      <c r="Y203" s="75"/>
      <c r="AE203" s="76"/>
      <c r="AI203" s="77"/>
      <c r="AJ203" s="78"/>
      <c r="AN203" s="79"/>
      <c r="AQ203" s="77"/>
      <c r="AR203" s="200"/>
      <c r="AW203" s="100"/>
      <c r="AX203" s="52"/>
      <c r="AY203" s="52"/>
      <c r="AZ203" s="52"/>
      <c r="BA203" s="97"/>
      <c r="BB203" s="52"/>
      <c r="BC203" s="52"/>
      <c r="BD203" s="52"/>
      <c r="BE203" s="99"/>
      <c r="BF203" s="91"/>
      <c r="BU203" s="80"/>
      <c r="CA203" s="81"/>
      <c r="CC203" s="100"/>
      <c r="CD203" s="78"/>
      <c r="CF203" s="82"/>
      <c r="CH203" s="83"/>
    </row>
    <row r="204" spans="2:86" s="1" customFormat="1">
      <c r="B204" s="51"/>
      <c r="C204" s="51"/>
      <c r="U204" s="74"/>
      <c r="Y204" s="75"/>
      <c r="AE204" s="76"/>
      <c r="AI204" s="77"/>
      <c r="AJ204" s="78"/>
      <c r="AN204" s="79"/>
      <c r="AQ204" s="77"/>
      <c r="AR204" s="200"/>
      <c r="AW204" s="100"/>
      <c r="AX204" s="52"/>
      <c r="AY204" s="52"/>
      <c r="AZ204" s="52"/>
      <c r="BA204" s="97"/>
      <c r="BB204" s="52"/>
      <c r="BC204" s="52"/>
      <c r="BD204" s="52"/>
      <c r="BE204" s="99"/>
      <c r="BF204" s="91"/>
      <c r="BU204" s="80"/>
      <c r="CA204" s="81"/>
      <c r="CC204" s="100"/>
      <c r="CD204" s="78"/>
      <c r="CF204" s="82"/>
      <c r="CH204" s="83"/>
    </row>
    <row r="205" spans="2:86" s="1" customFormat="1">
      <c r="B205" s="51"/>
      <c r="C205" s="51"/>
      <c r="U205" s="74"/>
      <c r="Y205" s="75"/>
      <c r="AE205" s="76"/>
      <c r="AI205" s="77"/>
      <c r="AJ205" s="78"/>
      <c r="AN205" s="79"/>
      <c r="AQ205" s="77"/>
      <c r="AR205" s="200"/>
      <c r="AW205" s="100"/>
      <c r="AX205" s="52"/>
      <c r="AY205" s="52"/>
      <c r="AZ205" s="52"/>
      <c r="BA205" s="97"/>
      <c r="BB205" s="52"/>
      <c r="BC205" s="52"/>
      <c r="BD205" s="52"/>
      <c r="BE205" s="99"/>
      <c r="BF205" s="91"/>
      <c r="BU205" s="80"/>
      <c r="CA205" s="81"/>
      <c r="CC205" s="100"/>
      <c r="CD205" s="78"/>
      <c r="CF205" s="82"/>
      <c r="CH205" s="83"/>
    </row>
    <row r="206" spans="2:86" s="1" customFormat="1">
      <c r="B206" s="51"/>
      <c r="C206" s="51"/>
      <c r="U206" s="74"/>
      <c r="Y206" s="75"/>
      <c r="AE206" s="76"/>
      <c r="AI206" s="77"/>
      <c r="AJ206" s="78"/>
      <c r="AN206" s="79"/>
      <c r="AQ206" s="77"/>
      <c r="AR206" s="200"/>
      <c r="AW206" s="100"/>
      <c r="AX206" s="52"/>
      <c r="AY206" s="52"/>
      <c r="AZ206" s="52"/>
      <c r="BA206" s="97"/>
      <c r="BB206" s="52"/>
      <c r="BC206" s="52"/>
      <c r="BD206" s="52"/>
      <c r="BE206" s="99"/>
      <c r="BF206" s="91"/>
      <c r="BU206" s="80"/>
      <c r="CA206" s="81"/>
      <c r="CC206" s="100"/>
      <c r="CD206" s="78"/>
      <c r="CF206" s="82"/>
      <c r="CH206" s="83"/>
    </row>
    <row r="207" spans="2:86" s="1" customFormat="1">
      <c r="B207" s="51"/>
      <c r="C207" s="51"/>
      <c r="U207" s="74"/>
      <c r="Y207" s="75"/>
      <c r="AE207" s="76"/>
      <c r="AI207" s="77"/>
      <c r="AJ207" s="78"/>
      <c r="AN207" s="79"/>
      <c r="AQ207" s="77"/>
      <c r="AR207" s="200"/>
      <c r="AW207" s="100"/>
      <c r="AX207" s="52"/>
      <c r="AY207" s="52"/>
      <c r="AZ207" s="52"/>
      <c r="BA207" s="97"/>
      <c r="BB207" s="52"/>
      <c r="BC207" s="52"/>
      <c r="BD207" s="52"/>
      <c r="BE207" s="99"/>
      <c r="BF207" s="91"/>
      <c r="BU207" s="80"/>
      <c r="CA207" s="81"/>
      <c r="CC207" s="100"/>
      <c r="CD207" s="78"/>
      <c r="CF207" s="82"/>
      <c r="CH207" s="83"/>
    </row>
    <row r="208" spans="2:86" s="1" customFormat="1">
      <c r="B208" s="51"/>
      <c r="C208" s="51"/>
      <c r="U208" s="74"/>
      <c r="Y208" s="75"/>
      <c r="AE208" s="76"/>
      <c r="AI208" s="77"/>
      <c r="AJ208" s="78"/>
      <c r="AN208" s="79"/>
      <c r="AQ208" s="77"/>
      <c r="AR208" s="200"/>
      <c r="AW208" s="100"/>
      <c r="AX208" s="52"/>
      <c r="AY208" s="52"/>
      <c r="AZ208" s="52"/>
      <c r="BA208" s="97"/>
      <c r="BB208" s="52"/>
      <c r="BC208" s="52"/>
      <c r="BD208" s="52"/>
      <c r="BE208" s="99"/>
      <c r="BF208" s="91"/>
      <c r="BU208" s="80"/>
      <c r="CA208" s="81"/>
      <c r="CC208" s="100"/>
      <c r="CD208" s="78"/>
      <c r="CF208" s="82"/>
      <c r="CH208" s="83"/>
    </row>
    <row r="209" spans="2:86" s="1" customFormat="1">
      <c r="B209" s="51"/>
      <c r="C209" s="51"/>
      <c r="U209" s="74"/>
      <c r="Y209" s="75"/>
      <c r="AE209" s="76"/>
      <c r="AI209" s="77"/>
      <c r="AJ209" s="78"/>
      <c r="AN209" s="79"/>
      <c r="AQ209" s="77"/>
      <c r="AR209" s="200"/>
      <c r="AW209" s="100"/>
      <c r="AX209" s="52"/>
      <c r="AY209" s="52"/>
      <c r="AZ209" s="52"/>
      <c r="BA209" s="97"/>
      <c r="BB209" s="52"/>
      <c r="BC209" s="52"/>
      <c r="BD209" s="52"/>
      <c r="BE209" s="99"/>
      <c r="BF209" s="91"/>
      <c r="BU209" s="80"/>
      <c r="CA209" s="81"/>
      <c r="CC209" s="100"/>
      <c r="CD209" s="78"/>
      <c r="CF209" s="82"/>
      <c r="CH209" s="83"/>
    </row>
    <row r="210" spans="2:86" s="1" customFormat="1">
      <c r="B210" s="51"/>
      <c r="C210" s="51"/>
      <c r="U210" s="74"/>
      <c r="Y210" s="75"/>
      <c r="AE210" s="76"/>
      <c r="AI210" s="77"/>
      <c r="AJ210" s="78"/>
      <c r="AN210" s="79"/>
      <c r="AQ210" s="77"/>
      <c r="AR210" s="200"/>
      <c r="AW210" s="100"/>
      <c r="AX210" s="52"/>
      <c r="AY210" s="52"/>
      <c r="AZ210" s="52"/>
      <c r="BA210" s="97"/>
      <c r="BB210" s="52"/>
      <c r="BC210" s="52"/>
      <c r="BD210" s="52"/>
      <c r="BE210" s="99"/>
      <c r="BF210" s="91"/>
      <c r="BU210" s="80"/>
      <c r="CA210" s="81"/>
      <c r="CC210" s="100"/>
      <c r="CD210" s="78"/>
      <c r="CF210" s="82"/>
      <c r="CH210" s="83"/>
    </row>
    <row r="211" spans="2:86" s="1" customFormat="1">
      <c r="B211" s="51"/>
      <c r="C211" s="51"/>
      <c r="U211" s="74"/>
      <c r="Y211" s="75"/>
      <c r="AE211" s="76"/>
      <c r="AI211" s="77"/>
      <c r="AJ211" s="78"/>
      <c r="AN211" s="79"/>
      <c r="AQ211" s="77"/>
      <c r="AR211" s="200"/>
      <c r="AW211" s="100"/>
      <c r="AX211" s="52"/>
      <c r="AY211" s="52"/>
      <c r="AZ211" s="52"/>
      <c r="BA211" s="97"/>
      <c r="BB211" s="52"/>
      <c r="BC211" s="52"/>
      <c r="BD211" s="52"/>
      <c r="BE211" s="99"/>
      <c r="BF211" s="91"/>
      <c r="BU211" s="80"/>
      <c r="CA211" s="81"/>
      <c r="CC211" s="100"/>
      <c r="CD211" s="78"/>
      <c r="CF211" s="82"/>
      <c r="CH211" s="83"/>
    </row>
    <row r="212" spans="2:86" s="1" customFormat="1">
      <c r="B212" s="51"/>
      <c r="C212" s="51"/>
      <c r="U212" s="74"/>
      <c r="Y212" s="75"/>
      <c r="AE212" s="76"/>
      <c r="AI212" s="77"/>
      <c r="AJ212" s="78"/>
      <c r="AN212" s="79"/>
      <c r="AQ212" s="77"/>
      <c r="AR212" s="200"/>
      <c r="AW212" s="100"/>
      <c r="AX212" s="52"/>
      <c r="AY212" s="52"/>
      <c r="AZ212" s="52"/>
      <c r="BA212" s="97"/>
      <c r="BB212" s="52"/>
      <c r="BC212" s="52"/>
      <c r="BD212" s="52"/>
      <c r="BE212" s="99"/>
      <c r="BF212" s="91"/>
      <c r="BU212" s="80"/>
      <c r="CA212" s="81"/>
      <c r="CC212" s="100"/>
      <c r="CD212" s="78"/>
      <c r="CF212" s="82"/>
      <c r="CH212" s="83"/>
    </row>
    <row r="213" spans="2:86" s="1" customFormat="1">
      <c r="B213" s="51"/>
      <c r="C213" s="51"/>
      <c r="U213" s="74"/>
      <c r="Y213" s="75"/>
      <c r="AE213" s="76"/>
      <c r="AI213" s="77"/>
      <c r="AJ213" s="78"/>
      <c r="AN213" s="79"/>
      <c r="AQ213" s="77"/>
      <c r="AR213" s="200"/>
      <c r="AW213" s="100"/>
      <c r="AX213" s="52"/>
      <c r="AY213" s="52"/>
      <c r="AZ213" s="52"/>
      <c r="BA213" s="97"/>
      <c r="BB213" s="52"/>
      <c r="BC213" s="52"/>
      <c r="BD213" s="52"/>
      <c r="BE213" s="99"/>
      <c r="BF213" s="91"/>
      <c r="BU213" s="80"/>
      <c r="CA213" s="81"/>
      <c r="CC213" s="100"/>
      <c r="CD213" s="78"/>
      <c r="CF213" s="82"/>
      <c r="CH213" s="83"/>
    </row>
    <row r="214" spans="2:86" s="1" customFormat="1">
      <c r="B214" s="51"/>
      <c r="C214" s="51"/>
      <c r="U214" s="74"/>
      <c r="Y214" s="75"/>
      <c r="AE214" s="76"/>
      <c r="AI214" s="77"/>
      <c r="AJ214" s="78"/>
      <c r="AN214" s="79"/>
      <c r="AQ214" s="77"/>
      <c r="AR214" s="200"/>
      <c r="AW214" s="100"/>
      <c r="AX214" s="52"/>
      <c r="AY214" s="52"/>
      <c r="AZ214" s="52"/>
      <c r="BA214" s="97"/>
      <c r="BB214" s="52"/>
      <c r="BC214" s="52"/>
      <c r="BD214" s="52"/>
      <c r="BE214" s="99"/>
      <c r="BF214" s="91"/>
      <c r="BU214" s="80"/>
      <c r="CA214" s="81"/>
      <c r="CC214" s="100"/>
      <c r="CD214" s="78"/>
      <c r="CF214" s="82"/>
      <c r="CH214" s="83"/>
    </row>
    <row r="215" spans="2:86" s="1" customFormat="1">
      <c r="B215" s="51"/>
      <c r="C215" s="51"/>
      <c r="U215" s="74"/>
      <c r="Y215" s="75"/>
      <c r="AE215" s="76"/>
      <c r="AI215" s="77"/>
      <c r="AJ215" s="78"/>
      <c r="AN215" s="79"/>
      <c r="AQ215" s="77"/>
      <c r="AR215" s="200"/>
      <c r="AW215" s="100"/>
      <c r="AX215" s="52"/>
      <c r="AY215" s="52"/>
      <c r="AZ215" s="52"/>
      <c r="BA215" s="97"/>
      <c r="BB215" s="52"/>
      <c r="BC215" s="52"/>
      <c r="BD215" s="52"/>
      <c r="BE215" s="99"/>
      <c r="BF215" s="91"/>
      <c r="BU215" s="80"/>
      <c r="CA215" s="81"/>
      <c r="CC215" s="100"/>
      <c r="CD215" s="78"/>
      <c r="CF215" s="82"/>
      <c r="CH215" s="83"/>
    </row>
    <row r="216" spans="2:86" s="1" customFormat="1">
      <c r="B216" s="51"/>
      <c r="C216" s="51"/>
      <c r="U216" s="74"/>
      <c r="Y216" s="75"/>
      <c r="AE216" s="76"/>
      <c r="AI216" s="77"/>
      <c r="AJ216" s="78"/>
      <c r="AN216" s="79"/>
      <c r="AQ216" s="77"/>
      <c r="AR216" s="200"/>
      <c r="AW216" s="100"/>
      <c r="AX216" s="52"/>
      <c r="AY216" s="52"/>
      <c r="AZ216" s="52"/>
      <c r="BA216" s="97"/>
      <c r="BB216" s="52"/>
      <c r="BC216" s="52"/>
      <c r="BD216" s="52"/>
      <c r="BE216" s="99"/>
      <c r="BF216" s="91"/>
      <c r="BU216" s="80"/>
      <c r="CA216" s="81"/>
      <c r="CC216" s="100"/>
      <c r="CD216" s="78"/>
      <c r="CF216" s="82"/>
      <c r="CH216" s="83"/>
    </row>
    <row r="217" spans="2:86" s="1" customFormat="1">
      <c r="B217" s="51"/>
      <c r="C217" s="51"/>
      <c r="U217" s="74"/>
      <c r="Y217" s="75"/>
      <c r="AE217" s="76"/>
      <c r="AI217" s="77"/>
      <c r="AJ217" s="78"/>
      <c r="AN217" s="79"/>
      <c r="AQ217" s="77"/>
      <c r="AR217" s="200"/>
      <c r="AW217" s="100"/>
      <c r="AX217" s="52"/>
      <c r="AY217" s="52"/>
      <c r="AZ217" s="52"/>
      <c r="BA217" s="97"/>
      <c r="BB217" s="52"/>
      <c r="BC217" s="52"/>
      <c r="BD217" s="52"/>
      <c r="BE217" s="99"/>
      <c r="BF217" s="91"/>
      <c r="BU217" s="80"/>
      <c r="CA217" s="81"/>
      <c r="CC217" s="100"/>
      <c r="CD217" s="78"/>
      <c r="CF217" s="82"/>
      <c r="CH217" s="83"/>
    </row>
    <row r="218" spans="2:86" s="1" customFormat="1">
      <c r="B218" s="51"/>
      <c r="C218" s="51"/>
      <c r="U218" s="74"/>
      <c r="Y218" s="75"/>
      <c r="AE218" s="76"/>
      <c r="AI218" s="77"/>
      <c r="AJ218" s="78"/>
      <c r="AN218" s="79"/>
      <c r="AQ218" s="77"/>
      <c r="AR218" s="200"/>
      <c r="AW218" s="100"/>
      <c r="AX218" s="52"/>
      <c r="AY218" s="52"/>
      <c r="AZ218" s="52"/>
      <c r="BA218" s="97"/>
      <c r="BB218" s="52"/>
      <c r="BC218" s="52"/>
      <c r="BD218" s="52"/>
      <c r="BE218" s="99"/>
      <c r="BF218" s="91"/>
      <c r="BU218" s="80"/>
      <c r="CA218" s="81"/>
      <c r="CC218" s="100"/>
      <c r="CD218" s="78"/>
      <c r="CF218" s="82"/>
      <c r="CH218" s="83"/>
    </row>
    <row r="219" spans="2:86" s="1" customFormat="1">
      <c r="B219" s="51"/>
      <c r="C219" s="51"/>
      <c r="U219" s="74"/>
      <c r="Y219" s="75"/>
      <c r="AE219" s="76"/>
      <c r="AI219" s="77"/>
      <c r="AJ219" s="78"/>
      <c r="AN219" s="79"/>
      <c r="AQ219" s="77"/>
      <c r="AR219" s="200"/>
      <c r="AW219" s="100"/>
      <c r="AX219" s="52"/>
      <c r="AY219" s="52"/>
      <c r="AZ219" s="52"/>
      <c r="BA219" s="97"/>
      <c r="BB219" s="52"/>
      <c r="BC219" s="52"/>
      <c r="BD219" s="52"/>
      <c r="BE219" s="99"/>
      <c r="BF219" s="91"/>
      <c r="BU219" s="80"/>
      <c r="CA219" s="81"/>
      <c r="CC219" s="100"/>
      <c r="CD219" s="78"/>
      <c r="CF219" s="82"/>
      <c r="CH219" s="83"/>
    </row>
    <row r="220" spans="2:86" s="1" customFormat="1">
      <c r="B220" s="51"/>
      <c r="C220" s="51"/>
      <c r="U220" s="74"/>
      <c r="Y220" s="75"/>
      <c r="AE220" s="76"/>
      <c r="AI220" s="77"/>
      <c r="AJ220" s="78"/>
      <c r="AN220" s="79"/>
      <c r="AQ220" s="77"/>
      <c r="AR220" s="200"/>
      <c r="AW220" s="100"/>
      <c r="AX220" s="52"/>
      <c r="AY220" s="52"/>
      <c r="AZ220" s="52"/>
      <c r="BA220" s="97"/>
      <c r="BB220" s="52"/>
      <c r="BC220" s="52"/>
      <c r="BD220" s="52"/>
      <c r="BE220" s="99"/>
      <c r="BF220" s="91"/>
      <c r="BU220" s="80"/>
      <c r="CA220" s="81"/>
      <c r="CC220" s="100"/>
      <c r="CD220" s="78"/>
      <c r="CF220" s="82"/>
      <c r="CH220" s="83"/>
    </row>
    <row r="221" spans="2:86" s="1" customFormat="1">
      <c r="B221" s="51"/>
      <c r="C221" s="51"/>
      <c r="U221" s="74"/>
      <c r="Y221" s="75"/>
      <c r="AE221" s="76"/>
      <c r="AI221" s="77"/>
      <c r="AJ221" s="78"/>
      <c r="AN221" s="79"/>
      <c r="AQ221" s="77"/>
      <c r="AR221" s="200"/>
      <c r="AW221" s="100"/>
      <c r="AX221" s="52"/>
      <c r="AY221" s="52"/>
      <c r="AZ221" s="52"/>
      <c r="BA221" s="97"/>
      <c r="BB221" s="52"/>
      <c r="BC221" s="52"/>
      <c r="BD221" s="52"/>
      <c r="BE221" s="99"/>
      <c r="BF221" s="91"/>
      <c r="BU221" s="80"/>
      <c r="CA221" s="81"/>
      <c r="CC221" s="100"/>
      <c r="CD221" s="78"/>
      <c r="CF221" s="82"/>
      <c r="CH221" s="83"/>
    </row>
    <row r="222" spans="2:86" s="1" customFormat="1">
      <c r="B222" s="51"/>
      <c r="C222" s="51"/>
      <c r="U222" s="74"/>
      <c r="Y222" s="75"/>
      <c r="AE222" s="76"/>
      <c r="AI222" s="77"/>
      <c r="AJ222" s="78"/>
      <c r="AN222" s="79"/>
      <c r="AQ222" s="77"/>
      <c r="AR222" s="200"/>
      <c r="AW222" s="100"/>
      <c r="AX222" s="52"/>
      <c r="AY222" s="52"/>
      <c r="AZ222" s="52"/>
      <c r="BA222" s="97"/>
      <c r="BB222" s="52"/>
      <c r="BC222" s="52"/>
      <c r="BD222" s="52"/>
      <c r="BE222" s="99"/>
      <c r="BF222" s="91"/>
      <c r="BU222" s="80"/>
      <c r="CA222" s="81"/>
      <c r="CC222" s="100"/>
      <c r="CD222" s="78"/>
      <c r="CF222" s="82"/>
      <c r="CH222" s="83"/>
    </row>
    <row r="223" spans="2:86" s="1" customFormat="1">
      <c r="B223" s="51"/>
      <c r="C223" s="51"/>
      <c r="U223" s="74"/>
      <c r="Y223" s="75"/>
      <c r="AE223" s="76"/>
      <c r="AI223" s="77"/>
      <c r="AJ223" s="78"/>
      <c r="AN223" s="79"/>
      <c r="AQ223" s="77"/>
      <c r="AR223" s="200"/>
      <c r="AW223" s="100"/>
      <c r="AX223" s="52"/>
      <c r="AY223" s="52"/>
      <c r="AZ223" s="52"/>
      <c r="BA223" s="97"/>
      <c r="BB223" s="52"/>
      <c r="BC223" s="52"/>
      <c r="BD223" s="52"/>
      <c r="BE223" s="99"/>
      <c r="BF223" s="91"/>
      <c r="BU223" s="80"/>
      <c r="CA223" s="81"/>
      <c r="CC223" s="100"/>
      <c r="CD223" s="78"/>
      <c r="CF223" s="82"/>
      <c r="CH223" s="83"/>
    </row>
    <row r="224" spans="2:86" s="1" customFormat="1">
      <c r="B224" s="51"/>
      <c r="C224" s="51"/>
      <c r="U224" s="74"/>
      <c r="Y224" s="75"/>
      <c r="AE224" s="76"/>
      <c r="AI224" s="77"/>
      <c r="AJ224" s="78"/>
      <c r="AN224" s="79"/>
      <c r="AQ224" s="77"/>
      <c r="AR224" s="200"/>
      <c r="AW224" s="100"/>
      <c r="AX224" s="52"/>
      <c r="AY224" s="52"/>
      <c r="AZ224" s="52"/>
      <c r="BA224" s="97"/>
      <c r="BB224" s="52"/>
      <c r="BC224" s="52"/>
      <c r="BD224" s="52"/>
      <c r="BE224" s="99"/>
      <c r="BF224" s="91"/>
      <c r="BU224" s="80"/>
      <c r="CA224" s="81"/>
      <c r="CC224" s="100"/>
      <c r="CD224" s="78"/>
      <c r="CF224" s="82"/>
      <c r="CH224" s="83"/>
    </row>
    <row r="225" spans="2:86" s="1" customFormat="1">
      <c r="B225" s="51"/>
      <c r="C225" s="51"/>
      <c r="U225" s="74"/>
      <c r="Y225" s="75"/>
      <c r="AE225" s="76"/>
      <c r="AI225" s="77"/>
      <c r="AJ225" s="78"/>
      <c r="AN225" s="79"/>
      <c r="AQ225" s="77"/>
      <c r="AR225" s="200"/>
      <c r="AW225" s="100"/>
      <c r="AX225" s="52"/>
      <c r="AY225" s="52"/>
      <c r="AZ225" s="52"/>
      <c r="BA225" s="97"/>
      <c r="BB225" s="52"/>
      <c r="BC225" s="52"/>
      <c r="BD225" s="52"/>
      <c r="BE225" s="99"/>
      <c r="BF225" s="91"/>
      <c r="BU225" s="80"/>
      <c r="CA225" s="81"/>
      <c r="CC225" s="100"/>
      <c r="CD225" s="78"/>
      <c r="CF225" s="82"/>
      <c r="CH225" s="83"/>
    </row>
    <row r="226" spans="2:86" s="1" customFormat="1">
      <c r="B226" s="51"/>
      <c r="C226" s="51"/>
      <c r="U226" s="74"/>
      <c r="Y226" s="75"/>
      <c r="AE226" s="76"/>
      <c r="AI226" s="77"/>
      <c r="AJ226" s="78"/>
      <c r="AN226" s="79"/>
      <c r="AQ226" s="77"/>
      <c r="AR226" s="200"/>
      <c r="AW226" s="100"/>
      <c r="AX226" s="52"/>
      <c r="AY226" s="52"/>
      <c r="AZ226" s="52"/>
      <c r="BA226" s="97"/>
      <c r="BB226" s="52"/>
      <c r="BC226" s="52"/>
      <c r="BD226" s="52"/>
      <c r="BE226" s="99"/>
      <c r="BF226" s="91"/>
      <c r="BU226" s="80"/>
      <c r="CA226" s="81"/>
      <c r="CC226" s="100"/>
      <c r="CD226" s="78"/>
      <c r="CF226" s="82"/>
      <c r="CH226" s="83"/>
    </row>
    <row r="227" spans="2:86" s="1" customFormat="1">
      <c r="B227" s="51"/>
      <c r="C227" s="51"/>
      <c r="U227" s="74"/>
      <c r="Y227" s="75"/>
      <c r="AE227" s="76"/>
      <c r="AI227" s="77"/>
      <c r="AJ227" s="78"/>
      <c r="AN227" s="79"/>
      <c r="AQ227" s="77"/>
      <c r="AR227" s="200"/>
      <c r="AW227" s="100"/>
      <c r="AX227" s="52"/>
      <c r="AY227" s="52"/>
      <c r="AZ227" s="52"/>
      <c r="BA227" s="97"/>
      <c r="BB227" s="52"/>
      <c r="BC227" s="52"/>
      <c r="BD227" s="52"/>
      <c r="BE227" s="99"/>
      <c r="BF227" s="91"/>
      <c r="BU227" s="80"/>
      <c r="CA227" s="81"/>
      <c r="CC227" s="100"/>
      <c r="CD227" s="78"/>
      <c r="CF227" s="82"/>
      <c r="CH227" s="83"/>
    </row>
    <row r="228" spans="2:86" s="1" customFormat="1">
      <c r="B228" s="51"/>
      <c r="C228" s="51"/>
      <c r="U228" s="74"/>
      <c r="Y228" s="75"/>
      <c r="AE228" s="76"/>
      <c r="AI228" s="77"/>
      <c r="AJ228" s="78"/>
      <c r="AN228" s="79"/>
      <c r="AQ228" s="77"/>
      <c r="AR228" s="200"/>
      <c r="AW228" s="100"/>
      <c r="AX228" s="52"/>
      <c r="AY228" s="52"/>
      <c r="AZ228" s="52"/>
      <c r="BA228" s="97"/>
      <c r="BB228" s="52"/>
      <c r="BC228" s="52"/>
      <c r="BD228" s="52"/>
      <c r="BE228" s="99"/>
      <c r="BF228" s="91"/>
      <c r="BU228" s="80"/>
      <c r="CA228" s="81"/>
      <c r="CC228" s="100"/>
      <c r="CD228" s="78"/>
      <c r="CF228" s="82"/>
      <c r="CH228" s="83"/>
    </row>
    <row r="229" spans="2:86" s="1" customFormat="1">
      <c r="B229" s="51"/>
      <c r="C229" s="51"/>
      <c r="U229" s="74"/>
      <c r="Y229" s="75"/>
      <c r="AE229" s="76"/>
      <c r="AI229" s="77"/>
      <c r="AJ229" s="78"/>
      <c r="AN229" s="79"/>
      <c r="AQ229" s="77"/>
      <c r="AR229" s="200"/>
      <c r="AW229" s="100"/>
      <c r="AX229" s="52"/>
      <c r="AY229" s="52"/>
      <c r="AZ229" s="52"/>
      <c r="BA229" s="97"/>
      <c r="BB229" s="52"/>
      <c r="BC229" s="52"/>
      <c r="BD229" s="52"/>
      <c r="BE229" s="99"/>
      <c r="BF229" s="91"/>
      <c r="BU229" s="80"/>
      <c r="CA229" s="81"/>
      <c r="CC229" s="100"/>
      <c r="CD229" s="78"/>
      <c r="CF229" s="82"/>
      <c r="CH229" s="83"/>
    </row>
    <row r="230" spans="2:86" s="1" customFormat="1">
      <c r="B230" s="51"/>
      <c r="C230" s="51"/>
      <c r="U230" s="74"/>
      <c r="Y230" s="75"/>
      <c r="AE230" s="76"/>
      <c r="AI230" s="77"/>
      <c r="AJ230" s="78"/>
      <c r="AN230" s="79"/>
      <c r="AQ230" s="77"/>
      <c r="AR230" s="200"/>
      <c r="AW230" s="100"/>
      <c r="AX230" s="52"/>
      <c r="AY230" s="52"/>
      <c r="AZ230" s="52"/>
      <c r="BA230" s="97"/>
      <c r="BB230" s="52"/>
      <c r="BC230" s="52"/>
      <c r="BD230" s="52"/>
      <c r="BE230" s="99"/>
      <c r="BF230" s="91"/>
      <c r="BU230" s="80"/>
      <c r="CA230" s="81"/>
      <c r="CC230" s="100"/>
      <c r="CD230" s="78"/>
      <c r="CF230" s="82"/>
      <c r="CH230" s="83"/>
    </row>
    <row r="231" spans="2:86" s="1" customFormat="1">
      <c r="B231" s="51"/>
      <c r="C231" s="51"/>
      <c r="U231" s="74"/>
      <c r="Y231" s="75"/>
      <c r="AE231" s="76"/>
      <c r="AI231" s="77"/>
      <c r="AJ231" s="78"/>
      <c r="AN231" s="79"/>
      <c r="AQ231" s="77"/>
      <c r="AR231" s="200"/>
      <c r="AW231" s="100"/>
      <c r="AX231" s="52"/>
      <c r="AY231" s="52"/>
      <c r="AZ231" s="52"/>
      <c r="BA231" s="97"/>
      <c r="BB231" s="52"/>
      <c r="BC231" s="52"/>
      <c r="BD231" s="52"/>
      <c r="BE231" s="99"/>
      <c r="BF231" s="91"/>
      <c r="BU231" s="80"/>
      <c r="CA231" s="81"/>
      <c r="CC231" s="100"/>
      <c r="CD231" s="78"/>
      <c r="CF231" s="82"/>
      <c r="CH231" s="83"/>
    </row>
    <row r="232" spans="2:86" s="1" customFormat="1">
      <c r="B232" s="51"/>
      <c r="C232" s="51"/>
      <c r="U232" s="74"/>
      <c r="Y232" s="75"/>
      <c r="AE232" s="76"/>
      <c r="AI232" s="77"/>
      <c r="AJ232" s="78"/>
      <c r="AN232" s="79"/>
      <c r="AQ232" s="77"/>
      <c r="AR232" s="200"/>
      <c r="AW232" s="100"/>
      <c r="AX232" s="52"/>
      <c r="AY232" s="52"/>
      <c r="AZ232" s="52"/>
      <c r="BA232" s="97"/>
      <c r="BB232" s="52"/>
      <c r="BC232" s="52"/>
      <c r="BD232" s="52"/>
      <c r="BE232" s="99"/>
      <c r="BF232" s="91"/>
      <c r="BU232" s="80"/>
      <c r="CA232" s="81"/>
      <c r="CC232" s="100"/>
      <c r="CD232" s="78"/>
      <c r="CF232" s="82"/>
      <c r="CH232" s="83"/>
    </row>
    <row r="233" spans="2:86" s="1" customFormat="1">
      <c r="B233" s="51"/>
      <c r="C233" s="51"/>
      <c r="U233" s="74"/>
      <c r="Y233" s="75"/>
      <c r="AE233" s="76"/>
      <c r="AI233" s="77"/>
      <c r="AJ233" s="78"/>
      <c r="AN233" s="79"/>
      <c r="AQ233" s="77"/>
      <c r="AR233" s="200"/>
      <c r="AW233" s="100"/>
      <c r="AX233" s="52"/>
      <c r="AY233" s="52"/>
      <c r="AZ233" s="52"/>
      <c r="BA233" s="97"/>
      <c r="BB233" s="52"/>
      <c r="BC233" s="52"/>
      <c r="BD233" s="52"/>
      <c r="BE233" s="99"/>
      <c r="BF233" s="91"/>
      <c r="BU233" s="80"/>
      <c r="CA233" s="81"/>
      <c r="CC233" s="100"/>
      <c r="CD233" s="78"/>
      <c r="CF233" s="82"/>
      <c r="CH233" s="83"/>
    </row>
    <row r="234" spans="2:86" s="1" customFormat="1">
      <c r="B234" s="51"/>
      <c r="C234" s="51"/>
      <c r="U234" s="74"/>
      <c r="Y234" s="75"/>
      <c r="AE234" s="76"/>
      <c r="AI234" s="77"/>
      <c r="AJ234" s="78"/>
      <c r="AN234" s="79"/>
      <c r="AQ234" s="77"/>
      <c r="AR234" s="200"/>
      <c r="AW234" s="100"/>
      <c r="AX234" s="52"/>
      <c r="AY234" s="52"/>
      <c r="AZ234" s="52"/>
      <c r="BA234" s="97"/>
      <c r="BB234" s="52"/>
      <c r="BC234" s="52"/>
      <c r="BD234" s="52"/>
      <c r="BE234" s="99"/>
      <c r="BF234" s="91"/>
      <c r="BU234" s="80"/>
      <c r="CA234" s="81"/>
      <c r="CC234" s="100"/>
      <c r="CD234" s="78"/>
      <c r="CF234" s="82"/>
      <c r="CH234" s="83"/>
    </row>
    <row r="235" spans="2:86" s="1" customFormat="1">
      <c r="B235" s="51"/>
      <c r="C235" s="51"/>
      <c r="U235" s="74"/>
      <c r="Y235" s="75"/>
      <c r="AE235" s="76"/>
      <c r="AI235" s="77"/>
      <c r="AJ235" s="78"/>
      <c r="AN235" s="79"/>
      <c r="AQ235" s="77"/>
      <c r="AR235" s="200"/>
      <c r="AW235" s="100"/>
      <c r="AX235" s="52"/>
      <c r="AY235" s="52"/>
      <c r="AZ235" s="52"/>
      <c r="BA235" s="97"/>
      <c r="BB235" s="52"/>
      <c r="BC235" s="52"/>
      <c r="BD235" s="52"/>
      <c r="BE235" s="99"/>
      <c r="BF235" s="91"/>
      <c r="BU235" s="80"/>
      <c r="CA235" s="81"/>
      <c r="CC235" s="100"/>
      <c r="CD235" s="78"/>
      <c r="CF235" s="82"/>
      <c r="CH235" s="83"/>
    </row>
    <row r="236" spans="2:86" s="1" customFormat="1">
      <c r="B236" s="51"/>
      <c r="C236" s="51"/>
      <c r="U236" s="74"/>
      <c r="Y236" s="75"/>
      <c r="AE236" s="76"/>
      <c r="AI236" s="77"/>
      <c r="AJ236" s="78"/>
      <c r="AN236" s="79"/>
      <c r="AQ236" s="77"/>
      <c r="AR236" s="200"/>
      <c r="AW236" s="100"/>
      <c r="AX236" s="52"/>
      <c r="AY236" s="52"/>
      <c r="AZ236" s="52"/>
      <c r="BA236" s="97"/>
      <c r="BB236" s="52"/>
      <c r="BC236" s="52"/>
      <c r="BD236" s="52"/>
      <c r="BE236" s="99"/>
      <c r="BF236" s="91"/>
      <c r="BU236" s="80"/>
      <c r="CA236" s="81"/>
      <c r="CC236" s="100"/>
      <c r="CD236" s="78"/>
      <c r="CF236" s="82"/>
      <c r="CH236" s="83"/>
    </row>
    <row r="237" spans="2:86" s="1" customFormat="1">
      <c r="B237" s="51"/>
      <c r="C237" s="51"/>
      <c r="U237" s="74"/>
      <c r="Y237" s="75"/>
      <c r="AE237" s="76"/>
      <c r="AI237" s="77"/>
      <c r="AJ237" s="78"/>
      <c r="AN237" s="79"/>
      <c r="AQ237" s="77"/>
      <c r="AR237" s="200"/>
      <c r="AW237" s="100"/>
      <c r="AX237" s="52"/>
      <c r="AY237" s="52"/>
      <c r="AZ237" s="52"/>
      <c r="BA237" s="97"/>
      <c r="BB237" s="52"/>
      <c r="BC237" s="52"/>
      <c r="BD237" s="52"/>
      <c r="BE237" s="99"/>
      <c r="BF237" s="91"/>
      <c r="BU237" s="80"/>
      <c r="CA237" s="81"/>
      <c r="CC237" s="100"/>
      <c r="CD237" s="78"/>
      <c r="CF237" s="82"/>
      <c r="CH237" s="83"/>
    </row>
    <row r="238" spans="2:86" s="1" customFormat="1">
      <c r="B238" s="51"/>
      <c r="C238" s="51"/>
      <c r="U238" s="74"/>
      <c r="Y238" s="75"/>
      <c r="AE238" s="76"/>
      <c r="AI238" s="77"/>
      <c r="AJ238" s="78"/>
      <c r="AN238" s="79"/>
      <c r="AQ238" s="77"/>
      <c r="AR238" s="200"/>
      <c r="AW238" s="100"/>
      <c r="AX238" s="52"/>
      <c r="AY238" s="52"/>
      <c r="AZ238" s="52"/>
      <c r="BA238" s="97"/>
      <c r="BB238" s="52"/>
      <c r="BC238" s="52"/>
      <c r="BD238" s="52"/>
      <c r="BE238" s="99"/>
      <c r="BF238" s="91"/>
      <c r="BU238" s="80"/>
      <c r="CA238" s="81"/>
      <c r="CC238" s="100"/>
      <c r="CD238" s="78"/>
      <c r="CF238" s="82"/>
      <c r="CH238" s="83"/>
    </row>
    <row r="239" spans="2:86" s="1" customFormat="1">
      <c r="B239" s="51"/>
      <c r="C239" s="51"/>
      <c r="U239" s="74"/>
      <c r="Y239" s="75"/>
      <c r="AE239" s="76"/>
      <c r="AI239" s="77"/>
      <c r="AJ239" s="78"/>
      <c r="AN239" s="79"/>
      <c r="AQ239" s="77"/>
      <c r="AR239" s="200"/>
      <c r="AW239" s="100"/>
      <c r="AX239" s="52"/>
      <c r="AY239" s="52"/>
      <c r="AZ239" s="52"/>
      <c r="BA239" s="97"/>
      <c r="BB239" s="52"/>
      <c r="BC239" s="52"/>
      <c r="BD239" s="52"/>
      <c r="BE239" s="99"/>
      <c r="BF239" s="91"/>
      <c r="BU239" s="80"/>
      <c r="CA239" s="81"/>
      <c r="CC239" s="100"/>
      <c r="CD239" s="78"/>
      <c r="CF239" s="82"/>
      <c r="CH239" s="83"/>
    </row>
    <row r="240" spans="2:86" s="1" customFormat="1">
      <c r="B240" s="51"/>
      <c r="C240" s="51"/>
      <c r="U240" s="74"/>
      <c r="Y240" s="75"/>
      <c r="AE240" s="76"/>
      <c r="AI240" s="77"/>
      <c r="AJ240" s="78"/>
      <c r="AN240" s="79"/>
      <c r="AQ240" s="77"/>
      <c r="AR240" s="200"/>
      <c r="AW240" s="100"/>
      <c r="AX240" s="52"/>
      <c r="AY240" s="52"/>
      <c r="AZ240" s="52"/>
      <c r="BA240" s="97"/>
      <c r="BB240" s="52"/>
      <c r="BC240" s="52"/>
      <c r="BD240" s="52"/>
      <c r="BE240" s="99"/>
      <c r="BF240" s="91"/>
      <c r="BU240" s="80"/>
      <c r="CA240" s="81"/>
      <c r="CC240" s="100"/>
      <c r="CD240" s="78"/>
      <c r="CF240" s="82"/>
      <c r="CH240" s="83"/>
    </row>
    <row r="241" spans="2:86" s="1" customFormat="1">
      <c r="B241" s="51"/>
      <c r="C241" s="51"/>
      <c r="U241" s="74"/>
      <c r="Y241" s="75"/>
      <c r="AE241" s="76"/>
      <c r="AI241" s="77"/>
      <c r="AJ241" s="78"/>
      <c r="AN241" s="79"/>
      <c r="AQ241" s="77"/>
      <c r="AR241" s="200"/>
      <c r="AW241" s="100"/>
      <c r="AX241" s="52"/>
      <c r="AY241" s="52"/>
      <c r="AZ241" s="52"/>
      <c r="BA241" s="97"/>
      <c r="BB241" s="52"/>
      <c r="BC241" s="52"/>
      <c r="BD241" s="52"/>
      <c r="BE241" s="99"/>
      <c r="BF241" s="91"/>
      <c r="BU241" s="80"/>
      <c r="CA241" s="81"/>
      <c r="CC241" s="100"/>
      <c r="CD241" s="78"/>
      <c r="CF241" s="82"/>
      <c r="CH241" s="83"/>
    </row>
    <row r="242" spans="2:86" s="1" customFormat="1">
      <c r="B242" s="51"/>
      <c r="C242" s="51"/>
      <c r="U242" s="74"/>
      <c r="Y242" s="75"/>
      <c r="AE242" s="76"/>
      <c r="AI242" s="77"/>
      <c r="AJ242" s="78"/>
      <c r="AN242" s="79"/>
      <c r="AQ242" s="77"/>
      <c r="AR242" s="200"/>
      <c r="AW242" s="100"/>
      <c r="AX242" s="52"/>
      <c r="AY242" s="52"/>
      <c r="AZ242" s="52"/>
      <c r="BA242" s="97"/>
      <c r="BB242" s="52"/>
      <c r="BC242" s="52"/>
      <c r="BD242" s="52"/>
      <c r="BE242" s="99"/>
      <c r="BF242" s="91"/>
      <c r="BU242" s="80"/>
      <c r="CA242" s="81"/>
      <c r="CC242" s="100"/>
      <c r="CD242" s="78"/>
      <c r="CF242" s="82"/>
      <c r="CH242" s="83"/>
    </row>
    <row r="243" spans="2:86" s="1" customFormat="1">
      <c r="B243" s="51"/>
      <c r="C243" s="51"/>
      <c r="U243" s="74"/>
      <c r="Y243" s="75"/>
      <c r="AE243" s="76"/>
      <c r="AI243" s="77"/>
      <c r="AJ243" s="78"/>
      <c r="AN243" s="79"/>
      <c r="AQ243" s="77"/>
      <c r="AR243" s="200"/>
      <c r="AW243" s="100"/>
      <c r="AX243" s="52"/>
      <c r="AY243" s="52"/>
      <c r="AZ243" s="52"/>
      <c r="BA243" s="97"/>
      <c r="BB243" s="52"/>
      <c r="BC243" s="52"/>
      <c r="BD243" s="52"/>
      <c r="BE243" s="99"/>
      <c r="BF243" s="91"/>
      <c r="BU243" s="80"/>
      <c r="CA243" s="81"/>
      <c r="CC243" s="100"/>
      <c r="CD243" s="78"/>
      <c r="CF243" s="82"/>
      <c r="CH243" s="83"/>
    </row>
    <row r="244" spans="2:86" s="1" customFormat="1">
      <c r="B244" s="51"/>
      <c r="C244" s="51"/>
      <c r="U244" s="74"/>
      <c r="Y244" s="75"/>
      <c r="AE244" s="76"/>
      <c r="AI244" s="77"/>
      <c r="AJ244" s="78"/>
      <c r="AN244" s="79"/>
      <c r="AQ244" s="77"/>
      <c r="AR244" s="200"/>
      <c r="AW244" s="100"/>
      <c r="AX244" s="52"/>
      <c r="AY244" s="52"/>
      <c r="AZ244" s="52"/>
      <c r="BA244" s="97"/>
      <c r="BB244" s="52"/>
      <c r="BC244" s="52"/>
      <c r="BD244" s="52"/>
      <c r="BE244" s="99"/>
      <c r="BF244" s="91"/>
      <c r="BU244" s="80"/>
      <c r="CA244" s="81"/>
      <c r="CC244" s="100"/>
      <c r="CD244" s="78"/>
      <c r="CF244" s="82"/>
      <c r="CH244" s="83"/>
    </row>
    <row r="245" spans="2:86" s="1" customFormat="1">
      <c r="B245" s="51"/>
      <c r="C245" s="51"/>
      <c r="U245" s="74"/>
      <c r="Y245" s="75"/>
      <c r="AE245" s="76"/>
      <c r="AI245" s="77"/>
      <c r="AJ245" s="78"/>
      <c r="AN245" s="79"/>
      <c r="AQ245" s="77"/>
      <c r="AR245" s="200"/>
      <c r="AW245" s="100"/>
      <c r="AX245" s="52"/>
      <c r="AY245" s="52"/>
      <c r="AZ245" s="52"/>
      <c r="BA245" s="97"/>
      <c r="BB245" s="52"/>
      <c r="BC245" s="52"/>
      <c r="BD245" s="52"/>
      <c r="BE245" s="99"/>
      <c r="BF245" s="91"/>
      <c r="BU245" s="80"/>
      <c r="CA245" s="81"/>
      <c r="CC245" s="100"/>
      <c r="CD245" s="78"/>
      <c r="CF245" s="82"/>
      <c r="CH245" s="83"/>
    </row>
    <row r="246" spans="2:86" s="1" customFormat="1">
      <c r="B246" s="51"/>
      <c r="C246" s="51"/>
      <c r="U246" s="74"/>
      <c r="Y246" s="75"/>
      <c r="AE246" s="76"/>
      <c r="AI246" s="77"/>
      <c r="AJ246" s="78"/>
      <c r="AN246" s="79"/>
      <c r="AQ246" s="77"/>
      <c r="AR246" s="200"/>
      <c r="AW246" s="100"/>
      <c r="AX246" s="52"/>
      <c r="AY246" s="52"/>
      <c r="AZ246" s="52"/>
      <c r="BA246" s="97"/>
      <c r="BB246" s="52"/>
      <c r="BC246" s="52"/>
      <c r="BD246" s="52"/>
      <c r="BE246" s="99"/>
      <c r="BF246" s="91"/>
      <c r="BU246" s="80"/>
      <c r="CA246" s="81"/>
      <c r="CC246" s="100"/>
      <c r="CD246" s="78"/>
      <c r="CF246" s="82"/>
      <c r="CH246" s="83"/>
    </row>
    <row r="247" spans="2:86" s="1" customFormat="1">
      <c r="B247" s="51"/>
      <c r="C247" s="51"/>
      <c r="U247" s="74"/>
      <c r="Y247" s="75"/>
      <c r="AE247" s="76"/>
      <c r="AI247" s="77"/>
      <c r="AJ247" s="78"/>
      <c r="AN247" s="79"/>
      <c r="AQ247" s="77"/>
      <c r="AR247" s="200"/>
      <c r="AW247" s="100"/>
      <c r="AX247" s="52"/>
      <c r="AY247" s="52"/>
      <c r="AZ247" s="52"/>
      <c r="BA247" s="97"/>
      <c r="BB247" s="52"/>
      <c r="BC247" s="52"/>
      <c r="BD247" s="52"/>
      <c r="BE247" s="99"/>
      <c r="BF247" s="91"/>
      <c r="BU247" s="80"/>
      <c r="CA247" s="81"/>
      <c r="CC247" s="100"/>
      <c r="CD247" s="78"/>
      <c r="CF247" s="82"/>
      <c r="CH247" s="83"/>
    </row>
    <row r="248" spans="2:86" s="1" customFormat="1">
      <c r="B248" s="51"/>
      <c r="C248" s="51"/>
      <c r="U248" s="74"/>
      <c r="Y248" s="75"/>
      <c r="AE248" s="76"/>
      <c r="AI248" s="77"/>
      <c r="AJ248" s="78"/>
      <c r="AN248" s="79"/>
      <c r="AQ248" s="77"/>
      <c r="AR248" s="200"/>
      <c r="AW248" s="100"/>
      <c r="AX248" s="52"/>
      <c r="AY248" s="52"/>
      <c r="AZ248" s="52"/>
      <c r="BA248" s="97"/>
      <c r="BB248" s="52"/>
      <c r="BC248" s="52"/>
      <c r="BD248" s="52"/>
      <c r="BE248" s="99"/>
      <c r="BF248" s="91"/>
      <c r="BU248" s="80"/>
      <c r="CA248" s="81"/>
      <c r="CC248" s="100"/>
      <c r="CD248" s="78"/>
      <c r="CF248" s="82"/>
      <c r="CH248" s="83"/>
    </row>
    <row r="249" spans="2:86" s="1" customFormat="1">
      <c r="B249" s="51"/>
      <c r="C249" s="51"/>
      <c r="U249" s="74"/>
      <c r="Y249" s="75"/>
      <c r="AE249" s="76"/>
      <c r="AI249" s="77"/>
      <c r="AJ249" s="78"/>
      <c r="AN249" s="79"/>
      <c r="AQ249" s="77"/>
      <c r="AR249" s="200"/>
      <c r="AW249" s="100"/>
      <c r="AX249" s="52"/>
      <c r="AY249" s="52"/>
      <c r="AZ249" s="52"/>
      <c r="BA249" s="97"/>
      <c r="BB249" s="52"/>
      <c r="BC249" s="52"/>
      <c r="BD249" s="52"/>
      <c r="BE249" s="99"/>
      <c r="BF249" s="91"/>
      <c r="BU249" s="80"/>
      <c r="CA249" s="81"/>
      <c r="CC249" s="100"/>
      <c r="CD249" s="78"/>
      <c r="CF249" s="82"/>
      <c r="CH249" s="83"/>
    </row>
    <row r="250" spans="2:86" s="1" customFormat="1">
      <c r="B250" s="51"/>
      <c r="C250" s="51"/>
      <c r="U250" s="74"/>
      <c r="Y250" s="75"/>
      <c r="AE250" s="76"/>
      <c r="AI250" s="77"/>
      <c r="AJ250" s="78"/>
      <c r="AN250" s="79"/>
      <c r="AQ250" s="77"/>
      <c r="AR250" s="200"/>
      <c r="AW250" s="100"/>
      <c r="AX250" s="52"/>
      <c r="AY250" s="52"/>
      <c r="AZ250" s="52"/>
      <c r="BA250" s="97"/>
      <c r="BB250" s="52"/>
      <c r="BC250" s="52"/>
      <c r="BD250" s="52"/>
      <c r="BE250" s="99"/>
      <c r="BF250" s="91"/>
      <c r="BU250" s="80"/>
      <c r="CA250" s="81"/>
      <c r="CC250" s="100"/>
      <c r="CD250" s="78"/>
      <c r="CF250" s="82"/>
      <c r="CH250" s="83"/>
    </row>
    <row r="251" spans="2:86" s="1" customFormat="1">
      <c r="B251" s="51"/>
      <c r="C251" s="51"/>
      <c r="U251" s="74"/>
      <c r="Y251" s="75"/>
      <c r="AE251" s="76"/>
      <c r="AI251" s="77"/>
      <c r="AJ251" s="78"/>
      <c r="AN251" s="79"/>
      <c r="AQ251" s="77"/>
      <c r="AR251" s="200"/>
      <c r="AW251" s="100"/>
      <c r="AX251" s="52"/>
      <c r="AY251" s="52"/>
      <c r="AZ251" s="52"/>
      <c r="BA251" s="97"/>
      <c r="BB251" s="52"/>
      <c r="BC251" s="52"/>
      <c r="BD251" s="52"/>
      <c r="BE251" s="99"/>
      <c r="BF251" s="91"/>
      <c r="BU251" s="80"/>
      <c r="CA251" s="81"/>
      <c r="CC251" s="100"/>
      <c r="CD251" s="78"/>
      <c r="CF251" s="82"/>
      <c r="CH251" s="83"/>
    </row>
    <row r="252" spans="2:86" s="1" customFormat="1">
      <c r="B252" s="51"/>
      <c r="C252" s="51"/>
      <c r="U252" s="74"/>
      <c r="Y252" s="75"/>
      <c r="AE252" s="76"/>
      <c r="AI252" s="77"/>
      <c r="AJ252" s="78"/>
      <c r="AN252" s="79"/>
      <c r="AQ252" s="77"/>
      <c r="AR252" s="200"/>
      <c r="AW252" s="100"/>
      <c r="AX252" s="52"/>
      <c r="AY252" s="52"/>
      <c r="AZ252" s="52"/>
      <c r="BA252" s="97"/>
      <c r="BB252" s="52"/>
      <c r="BC252" s="52"/>
      <c r="BD252" s="52"/>
      <c r="BE252" s="99"/>
      <c r="BF252" s="91"/>
      <c r="BU252" s="80"/>
      <c r="CA252" s="81"/>
      <c r="CC252" s="100"/>
      <c r="CD252" s="78"/>
      <c r="CF252" s="82"/>
      <c r="CH252" s="83"/>
    </row>
    <row r="253" spans="2:86" s="1" customFormat="1">
      <c r="B253" s="51"/>
      <c r="C253" s="51"/>
      <c r="U253" s="74"/>
      <c r="Y253" s="75"/>
      <c r="AE253" s="76"/>
      <c r="AI253" s="77"/>
      <c r="AJ253" s="78"/>
      <c r="AN253" s="79"/>
      <c r="AQ253" s="77"/>
      <c r="AR253" s="200"/>
      <c r="AW253" s="100"/>
      <c r="AX253" s="52"/>
      <c r="AY253" s="52"/>
      <c r="AZ253" s="52"/>
      <c r="BA253" s="97"/>
      <c r="BB253" s="52"/>
      <c r="BC253" s="52"/>
      <c r="BD253" s="52"/>
      <c r="BE253" s="99"/>
      <c r="BF253" s="91"/>
      <c r="BU253" s="80"/>
      <c r="CA253" s="81"/>
      <c r="CC253" s="100"/>
      <c r="CD253" s="78"/>
      <c r="CF253" s="82"/>
      <c r="CH253" s="83"/>
    </row>
    <row r="254" spans="2:86" s="1" customFormat="1">
      <c r="B254" s="51"/>
      <c r="C254" s="51"/>
      <c r="U254" s="74"/>
      <c r="Y254" s="75"/>
      <c r="AE254" s="76"/>
      <c r="AI254" s="77"/>
      <c r="AJ254" s="78"/>
      <c r="AN254" s="79"/>
      <c r="AQ254" s="77"/>
      <c r="AR254" s="200"/>
      <c r="AW254" s="100"/>
      <c r="AX254" s="52"/>
      <c r="AY254" s="52"/>
      <c r="AZ254" s="52"/>
      <c r="BA254" s="97"/>
      <c r="BB254" s="52"/>
      <c r="BC254" s="52"/>
      <c r="BD254" s="52"/>
      <c r="BE254" s="99"/>
      <c r="BF254" s="91"/>
      <c r="BU254" s="80"/>
      <c r="CA254" s="81"/>
      <c r="CC254" s="100"/>
      <c r="CD254" s="78"/>
      <c r="CF254" s="82"/>
      <c r="CH254" s="83"/>
    </row>
    <row r="255" spans="2:86" s="1" customFormat="1">
      <c r="B255" s="51"/>
      <c r="C255" s="51"/>
      <c r="U255" s="74"/>
      <c r="Y255" s="75"/>
      <c r="AE255" s="76"/>
      <c r="AI255" s="77"/>
      <c r="AJ255" s="78"/>
      <c r="AN255" s="79"/>
      <c r="AQ255" s="77"/>
      <c r="AR255" s="200"/>
      <c r="AW255" s="100"/>
      <c r="AX255" s="52"/>
      <c r="AY255" s="52"/>
      <c r="AZ255" s="52"/>
      <c r="BA255" s="97"/>
      <c r="BB255" s="52"/>
      <c r="BC255" s="52"/>
      <c r="BD255" s="52"/>
      <c r="BE255" s="99"/>
      <c r="BF255" s="91"/>
      <c r="BU255" s="80"/>
      <c r="CA255" s="81"/>
      <c r="CC255" s="100"/>
      <c r="CD255" s="78"/>
      <c r="CF255" s="82"/>
      <c r="CH255" s="83"/>
    </row>
    <row r="256" spans="2:86" s="1" customFormat="1">
      <c r="B256" s="51"/>
      <c r="C256" s="51"/>
      <c r="U256" s="74"/>
      <c r="Y256" s="75"/>
      <c r="AE256" s="76"/>
      <c r="AI256" s="77"/>
      <c r="AJ256" s="78"/>
      <c r="AN256" s="79"/>
      <c r="AQ256" s="77"/>
      <c r="AR256" s="200"/>
      <c r="AW256" s="100"/>
      <c r="AX256" s="52"/>
      <c r="AY256" s="52"/>
      <c r="AZ256" s="52"/>
      <c r="BA256" s="97"/>
      <c r="BB256" s="52"/>
      <c r="BC256" s="52"/>
      <c r="BD256" s="52"/>
      <c r="BE256" s="99"/>
      <c r="BF256" s="91"/>
      <c r="BU256" s="80"/>
      <c r="CA256" s="81"/>
      <c r="CC256" s="100"/>
      <c r="CD256" s="78"/>
      <c r="CF256" s="82"/>
      <c r="CH256" s="83"/>
    </row>
    <row r="257" spans="2:86" s="1" customFormat="1">
      <c r="B257" s="51"/>
      <c r="C257" s="51"/>
      <c r="U257" s="74"/>
      <c r="Y257" s="75"/>
      <c r="AE257" s="76"/>
      <c r="AI257" s="77"/>
      <c r="AJ257" s="78"/>
      <c r="AN257" s="79"/>
      <c r="AQ257" s="77"/>
      <c r="AR257" s="200"/>
      <c r="AW257" s="100"/>
      <c r="AX257" s="52"/>
      <c r="AY257" s="52"/>
      <c r="AZ257" s="52"/>
      <c r="BA257" s="97"/>
      <c r="BB257" s="52"/>
      <c r="BC257" s="52"/>
      <c r="BD257" s="52"/>
      <c r="BE257" s="99"/>
      <c r="BF257" s="91"/>
      <c r="BU257" s="80"/>
      <c r="CA257" s="81"/>
      <c r="CC257" s="100"/>
      <c r="CD257" s="78"/>
      <c r="CF257" s="82"/>
      <c r="CH257" s="83"/>
    </row>
    <row r="258" spans="2:86" s="1" customFormat="1">
      <c r="B258" s="51"/>
      <c r="C258" s="51"/>
      <c r="U258" s="74"/>
      <c r="Y258" s="75"/>
      <c r="AE258" s="76"/>
      <c r="AI258" s="77"/>
      <c r="AJ258" s="78"/>
      <c r="AN258" s="79"/>
      <c r="AQ258" s="77"/>
      <c r="AR258" s="200"/>
      <c r="AW258" s="100"/>
      <c r="AX258" s="52"/>
      <c r="AY258" s="52"/>
      <c r="AZ258" s="52"/>
      <c r="BA258" s="97"/>
      <c r="BB258" s="52"/>
      <c r="BC258" s="52"/>
      <c r="BD258" s="52"/>
      <c r="BE258" s="99"/>
      <c r="BF258" s="91"/>
      <c r="BU258" s="80"/>
      <c r="CA258" s="81"/>
      <c r="CC258" s="100"/>
      <c r="CD258" s="78"/>
      <c r="CF258" s="82"/>
      <c r="CH258" s="83"/>
    </row>
    <row r="259" spans="2:86" s="1" customFormat="1">
      <c r="B259" s="51"/>
      <c r="C259" s="51"/>
      <c r="U259" s="74"/>
      <c r="Y259" s="75"/>
      <c r="AE259" s="76"/>
      <c r="AI259" s="77"/>
      <c r="AJ259" s="78"/>
      <c r="AN259" s="79"/>
      <c r="AQ259" s="77"/>
      <c r="AR259" s="200"/>
      <c r="AW259" s="100"/>
      <c r="AX259" s="52"/>
      <c r="AY259" s="52"/>
      <c r="AZ259" s="52"/>
      <c r="BA259" s="97"/>
      <c r="BB259" s="52"/>
      <c r="BC259" s="52"/>
      <c r="BD259" s="52"/>
      <c r="BE259" s="99"/>
      <c r="BF259" s="91"/>
      <c r="BU259" s="80"/>
      <c r="CA259" s="81"/>
      <c r="CC259" s="100"/>
      <c r="CD259" s="78"/>
      <c r="CF259" s="82"/>
      <c r="CH259" s="83"/>
    </row>
    <row r="260" spans="2:86" s="1" customFormat="1">
      <c r="B260" s="51"/>
      <c r="C260" s="51"/>
      <c r="U260" s="74"/>
      <c r="Y260" s="75"/>
      <c r="AE260" s="76"/>
      <c r="AI260" s="77"/>
      <c r="AJ260" s="78"/>
      <c r="AN260" s="79"/>
      <c r="AQ260" s="77"/>
      <c r="AR260" s="200"/>
      <c r="AW260" s="100"/>
      <c r="AX260" s="52"/>
      <c r="AY260" s="52"/>
      <c r="AZ260" s="52"/>
      <c r="BA260" s="97"/>
      <c r="BB260" s="52"/>
      <c r="BC260" s="52"/>
      <c r="BD260" s="52"/>
      <c r="BE260" s="99"/>
      <c r="BF260" s="91"/>
      <c r="BU260" s="80"/>
      <c r="CA260" s="81"/>
      <c r="CC260" s="100"/>
      <c r="CD260" s="78"/>
      <c r="CF260" s="82"/>
      <c r="CH260" s="83"/>
    </row>
    <row r="261" spans="2:86" s="1" customFormat="1">
      <c r="B261" s="51"/>
      <c r="C261" s="51"/>
      <c r="U261" s="74"/>
      <c r="Y261" s="75"/>
      <c r="AE261" s="76"/>
      <c r="AI261" s="77"/>
      <c r="AJ261" s="78"/>
      <c r="AN261" s="79"/>
      <c r="AQ261" s="77"/>
      <c r="AR261" s="200"/>
      <c r="AW261" s="100"/>
      <c r="AX261" s="52"/>
      <c r="AY261" s="52"/>
      <c r="AZ261" s="52"/>
      <c r="BA261" s="97"/>
      <c r="BB261" s="52"/>
      <c r="BC261" s="52"/>
      <c r="BD261" s="52"/>
      <c r="BE261" s="99"/>
      <c r="BF261" s="91"/>
      <c r="BU261" s="80"/>
      <c r="CA261" s="81"/>
      <c r="CC261" s="100"/>
      <c r="CD261" s="78"/>
      <c r="CF261" s="82"/>
      <c r="CH261" s="83"/>
    </row>
    <row r="262" spans="2:86" s="1" customFormat="1">
      <c r="B262" s="51"/>
      <c r="C262" s="51"/>
      <c r="U262" s="74"/>
      <c r="Y262" s="75"/>
      <c r="AE262" s="76"/>
      <c r="AI262" s="77"/>
      <c r="AJ262" s="78"/>
      <c r="AN262" s="79"/>
      <c r="AQ262" s="77"/>
      <c r="AR262" s="200"/>
      <c r="AW262" s="100"/>
      <c r="AX262" s="52"/>
      <c r="AY262" s="52"/>
      <c r="AZ262" s="52"/>
      <c r="BA262" s="97"/>
      <c r="BB262" s="52"/>
      <c r="BC262" s="52"/>
      <c r="BD262" s="52"/>
      <c r="BE262" s="99"/>
      <c r="BF262" s="91"/>
      <c r="BU262" s="80"/>
      <c r="CA262" s="81"/>
      <c r="CC262" s="100"/>
      <c r="CD262" s="78"/>
      <c r="CF262" s="82"/>
      <c r="CH262" s="83"/>
    </row>
    <row r="263" spans="2:86" s="1" customFormat="1">
      <c r="B263" s="51"/>
      <c r="C263" s="51"/>
      <c r="U263" s="74"/>
      <c r="Y263" s="75"/>
      <c r="AE263" s="76"/>
      <c r="AI263" s="77"/>
      <c r="AJ263" s="78"/>
      <c r="AN263" s="79"/>
      <c r="AQ263" s="77"/>
      <c r="AR263" s="200"/>
      <c r="AW263" s="100"/>
      <c r="AX263" s="52"/>
      <c r="AY263" s="52"/>
      <c r="AZ263" s="52"/>
      <c r="BA263" s="97"/>
      <c r="BB263" s="52"/>
      <c r="BC263" s="52"/>
      <c r="BD263" s="52"/>
      <c r="BE263" s="99"/>
      <c r="BF263" s="91"/>
      <c r="BU263" s="80"/>
      <c r="CA263" s="81"/>
      <c r="CC263" s="100"/>
      <c r="CD263" s="78"/>
      <c r="CF263" s="82"/>
      <c r="CH263" s="83"/>
    </row>
  </sheetData>
  <autoFilter ref="A5:IC45" xr:uid="{00000000-0009-0000-0000-000001000000}">
    <sortState xmlns:xlrd2="http://schemas.microsoft.com/office/spreadsheetml/2017/richdata2" ref="A6:IC45">
      <sortCondition ref="A5:A45"/>
    </sortState>
  </autoFilter>
  <mergeCells count="38">
    <mergeCell ref="BP3:BU3"/>
    <mergeCell ref="BV3:CC3"/>
    <mergeCell ref="CD3:CD4"/>
    <mergeCell ref="CF3:CF4"/>
    <mergeCell ref="CH3:CH4"/>
    <mergeCell ref="B4:C4"/>
    <mergeCell ref="AW3:AW4"/>
    <mergeCell ref="AX3:BA3"/>
    <mergeCell ref="BB3:BE3"/>
    <mergeCell ref="BF3:BF4"/>
    <mergeCell ref="O3:T3"/>
    <mergeCell ref="U3:U4"/>
    <mergeCell ref="V3:Y3"/>
    <mergeCell ref="Z3:AE3"/>
    <mergeCell ref="BO3:BO4"/>
    <mergeCell ref="AF3:AI3"/>
    <mergeCell ref="AJ3:AJ4"/>
    <mergeCell ref="AK3:AN3"/>
    <mergeCell ref="AO3:AQ3"/>
    <mergeCell ref="AR3:AR4"/>
    <mergeCell ref="AS3:AV3"/>
    <mergeCell ref="BG3:BN3"/>
    <mergeCell ref="A1:CH1"/>
    <mergeCell ref="A2:A4"/>
    <mergeCell ref="B2:C2"/>
    <mergeCell ref="D2:U2"/>
    <mergeCell ref="V2:Y2"/>
    <mergeCell ref="Z2:AJ2"/>
    <mergeCell ref="AK2:AR2"/>
    <mergeCell ref="AS2:AW2"/>
    <mergeCell ref="AX2:BF2"/>
    <mergeCell ref="BG2:BO2"/>
    <mergeCell ref="BP2:CD2"/>
    <mergeCell ref="CE2:CF2"/>
    <mergeCell ref="CG2:CH2"/>
    <mergeCell ref="B3:C3"/>
    <mergeCell ref="D3:K3"/>
    <mergeCell ref="L3:N3"/>
  </mergeCells>
  <printOptions horizontalCentered="1"/>
  <pageMargins left="0.31496062992125984" right="0.31496062992125984" top="0.35433070866141736" bottom="0.35433070866141736" header="0" footer="0"/>
  <pageSetup paperSize="9" scale="25" orientation="landscape" r:id="rId1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>
              <from>
                <xdr:col>1</xdr:col>
                <xdr:colOff>0</xdr:colOff>
                <xdr:row>23</xdr:row>
                <xdr:rowOff>219075</xdr:rowOff>
              </from>
              <to>
                <xdr:col>1</xdr:col>
                <xdr:colOff>219075</xdr:colOff>
                <xdr:row>24</xdr:row>
                <xdr:rowOff>200025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</xdr:col>
                <xdr:colOff>0</xdr:colOff>
                <xdr:row>23</xdr:row>
                <xdr:rowOff>219075</xdr:rowOff>
              </from>
              <to>
                <xdr:col>1</xdr:col>
                <xdr:colOff>219075</xdr:colOff>
                <xdr:row>24</xdr:row>
                <xdr:rowOff>200025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5" r:id="rId8" name="Control 1">
          <controlPr defaultSize="0" r:id="rId7">
            <anchor moveWithCells="1">
              <from>
                <xdr:col>1</xdr:col>
                <xdr:colOff>0</xdr:colOff>
                <xdr:row>23</xdr:row>
                <xdr:rowOff>219075</xdr:rowOff>
              </from>
              <to>
                <xdr:col>1</xdr:col>
                <xdr:colOff>219075</xdr:colOff>
                <xdr:row>24</xdr:row>
                <xdr:rowOff>200025</xdr:rowOff>
              </to>
            </anchor>
          </controlPr>
        </control>
      </mc:Choice>
      <mc:Fallback>
        <control shapeId="1025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FF49"/>
  <sheetViews>
    <sheetView view="pageBreakPreview" zoomScale="71" zoomScaleNormal="85" zoomScaleSheetLayoutView="71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H46" sqref="H46"/>
    </sheetView>
  </sheetViews>
  <sheetFormatPr baseColWidth="10" defaultRowHeight="12.75"/>
  <cols>
    <col min="1" max="1" width="5.7109375" style="1" customWidth="1"/>
    <col min="2" max="2" width="9.42578125" style="51" customWidth="1"/>
    <col min="3" max="3" width="33.85546875" style="51" customWidth="1"/>
    <col min="4" max="12" width="11.42578125" style="1" customWidth="1"/>
    <col min="13" max="16384" width="11.42578125" style="1"/>
  </cols>
  <sheetData>
    <row r="1" spans="1:12" ht="27" customHeight="1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s="2" customFormat="1" ht="58.5" customHeight="1">
      <c r="A2" s="321" t="s">
        <v>1</v>
      </c>
      <c r="B2" s="363" t="s">
        <v>2</v>
      </c>
      <c r="C2" s="364"/>
      <c r="D2" s="365" t="s">
        <v>9</v>
      </c>
      <c r="E2" s="365"/>
      <c r="F2" s="365"/>
      <c r="G2" s="365"/>
      <c r="H2" s="365"/>
      <c r="I2" s="365"/>
      <c r="J2" s="365"/>
      <c r="K2" s="365"/>
      <c r="L2" s="365"/>
    </row>
    <row r="3" spans="1:12" s="2" customFormat="1" ht="84" customHeight="1">
      <c r="A3" s="321"/>
      <c r="B3" s="360" t="s">
        <v>13</v>
      </c>
      <c r="C3" s="361"/>
      <c r="D3" s="357" t="s">
        <v>25</v>
      </c>
      <c r="E3" s="357"/>
      <c r="F3" s="357"/>
      <c r="G3" s="357"/>
      <c r="H3" s="357"/>
      <c r="I3" s="357"/>
      <c r="J3" s="357"/>
      <c r="K3" s="357"/>
      <c r="L3" s="358" t="s">
        <v>22</v>
      </c>
    </row>
    <row r="4" spans="1:12" s="8" customFormat="1" ht="130.5" customHeight="1">
      <c r="A4" s="321"/>
      <c r="B4" s="355" t="s">
        <v>29</v>
      </c>
      <c r="C4" s="356"/>
      <c r="D4" s="5" t="s">
        <v>66</v>
      </c>
      <c r="E4" s="5" t="s">
        <v>67</v>
      </c>
      <c r="F4" s="5" t="s">
        <v>68</v>
      </c>
      <c r="G4" s="5" t="s">
        <v>69</v>
      </c>
      <c r="H4" s="5" t="s">
        <v>70</v>
      </c>
      <c r="I4" s="5" t="s">
        <v>71</v>
      </c>
      <c r="J4" s="6" t="s">
        <v>72</v>
      </c>
      <c r="K4" s="6" t="s">
        <v>73</v>
      </c>
      <c r="L4" s="359"/>
    </row>
    <row r="5" spans="1:12" s="21" customFormat="1" ht="50.25" thickBot="1">
      <c r="A5" s="9"/>
      <c r="B5" s="10" t="s">
        <v>82</v>
      </c>
      <c r="C5" s="10" t="s">
        <v>83</v>
      </c>
      <c r="D5" s="16" t="s">
        <v>93</v>
      </c>
      <c r="E5" s="16" t="s">
        <v>93</v>
      </c>
      <c r="F5" s="16" t="s">
        <v>93</v>
      </c>
      <c r="G5" s="16" t="s">
        <v>93</v>
      </c>
      <c r="H5" s="16" t="s">
        <v>93</v>
      </c>
      <c r="I5" s="16" t="s">
        <v>93</v>
      </c>
      <c r="J5" s="16" t="s">
        <v>93</v>
      </c>
      <c r="K5" s="16" t="s">
        <v>89</v>
      </c>
      <c r="L5" s="12" t="s">
        <v>93</v>
      </c>
    </row>
    <row r="6" spans="1:12" ht="32.25" customHeight="1" thickBot="1">
      <c r="A6" s="22">
        <v>1</v>
      </c>
      <c r="B6" s="23" t="s">
        <v>100</v>
      </c>
      <c r="C6" s="24" t="s">
        <v>101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26">
        <v>0</v>
      </c>
      <c r="J6" s="40">
        <v>2</v>
      </c>
      <c r="K6" s="26"/>
      <c r="L6" s="27">
        <f>D6+E6+F6+G6+H6+I6</f>
        <v>0</v>
      </c>
    </row>
    <row r="7" spans="1:12" ht="32.25" customHeight="1" thickBot="1">
      <c r="A7" s="22">
        <v>2</v>
      </c>
      <c r="B7" s="23" t="s">
        <v>102</v>
      </c>
      <c r="C7" s="24" t="s">
        <v>103</v>
      </c>
      <c r="D7" s="32">
        <v>465</v>
      </c>
      <c r="E7" s="32">
        <v>548</v>
      </c>
      <c r="F7" s="32">
        <v>559</v>
      </c>
      <c r="G7" s="33">
        <v>465</v>
      </c>
      <c r="H7" s="32">
        <v>519</v>
      </c>
      <c r="I7" s="32">
        <v>70</v>
      </c>
      <c r="J7" s="40">
        <v>1</v>
      </c>
      <c r="K7" s="26"/>
      <c r="L7" s="27">
        <f t="shared" ref="L7:L45" si="0">D7+E7+F7+G7+H7+I7</f>
        <v>2626</v>
      </c>
    </row>
    <row r="8" spans="1:12" ht="32.25" customHeight="1" thickBot="1">
      <c r="A8" s="22">
        <v>3</v>
      </c>
      <c r="B8" s="23" t="s">
        <v>104</v>
      </c>
      <c r="C8" s="24" t="s">
        <v>105</v>
      </c>
      <c r="D8" s="32">
        <v>37</v>
      </c>
      <c r="E8" s="32">
        <v>43</v>
      </c>
      <c r="F8" s="32">
        <v>44</v>
      </c>
      <c r="G8" s="33">
        <v>37</v>
      </c>
      <c r="H8" s="32">
        <v>41</v>
      </c>
      <c r="I8" s="32">
        <v>6</v>
      </c>
      <c r="J8" s="26"/>
      <c r="K8" s="26"/>
      <c r="L8" s="27">
        <f t="shared" si="0"/>
        <v>208</v>
      </c>
    </row>
    <row r="9" spans="1:12" ht="32.25" customHeight="1" thickBot="1">
      <c r="A9" s="22">
        <v>4</v>
      </c>
      <c r="B9" s="23" t="s">
        <v>106</v>
      </c>
      <c r="C9" s="24" t="s">
        <v>107</v>
      </c>
      <c r="D9" s="32">
        <v>196</v>
      </c>
      <c r="E9" s="32">
        <v>230</v>
      </c>
      <c r="F9" s="32">
        <v>236</v>
      </c>
      <c r="G9" s="33">
        <v>196</v>
      </c>
      <c r="H9" s="32">
        <v>219</v>
      </c>
      <c r="I9" s="32">
        <v>29</v>
      </c>
      <c r="J9" s="26"/>
      <c r="K9" s="26"/>
      <c r="L9" s="27">
        <f t="shared" si="0"/>
        <v>1106</v>
      </c>
    </row>
    <row r="10" spans="1:12" ht="32.25" customHeight="1" thickBot="1">
      <c r="A10" s="22">
        <v>5</v>
      </c>
      <c r="B10" s="23" t="s">
        <v>104</v>
      </c>
      <c r="C10" s="24" t="s">
        <v>108</v>
      </c>
      <c r="D10" s="32">
        <v>27</v>
      </c>
      <c r="E10" s="32">
        <v>32</v>
      </c>
      <c r="F10" s="32">
        <v>33</v>
      </c>
      <c r="G10" s="33">
        <v>27</v>
      </c>
      <c r="H10" s="32">
        <v>30</v>
      </c>
      <c r="I10" s="32">
        <v>4</v>
      </c>
      <c r="J10" s="26"/>
      <c r="K10" s="26"/>
      <c r="L10" s="27">
        <f t="shared" si="0"/>
        <v>153</v>
      </c>
    </row>
    <row r="11" spans="1:12" ht="32.25" customHeight="1" thickBot="1">
      <c r="A11" s="22">
        <v>6</v>
      </c>
      <c r="B11" s="23" t="s">
        <v>109</v>
      </c>
      <c r="C11" s="24" t="s">
        <v>110</v>
      </c>
      <c r="D11" s="32">
        <v>27</v>
      </c>
      <c r="E11" s="32">
        <v>31</v>
      </c>
      <c r="F11" s="32">
        <v>32</v>
      </c>
      <c r="G11" s="33">
        <v>27</v>
      </c>
      <c r="H11" s="32">
        <v>30</v>
      </c>
      <c r="I11" s="32">
        <v>4</v>
      </c>
      <c r="J11" s="26"/>
      <c r="K11" s="26"/>
      <c r="L11" s="27">
        <f t="shared" si="0"/>
        <v>151</v>
      </c>
    </row>
    <row r="12" spans="1:12" ht="32.25" customHeight="1" thickBot="1">
      <c r="A12" s="22">
        <v>7</v>
      </c>
      <c r="B12" s="23" t="s">
        <v>104</v>
      </c>
      <c r="C12" s="24" t="s">
        <v>111</v>
      </c>
      <c r="D12" s="32">
        <v>49</v>
      </c>
      <c r="E12" s="32">
        <v>58</v>
      </c>
      <c r="F12" s="32">
        <v>60</v>
      </c>
      <c r="G12" s="33">
        <v>49</v>
      </c>
      <c r="H12" s="32">
        <v>55</v>
      </c>
      <c r="I12" s="32">
        <v>7</v>
      </c>
      <c r="J12" s="26"/>
      <c r="K12" s="26"/>
      <c r="L12" s="27">
        <f t="shared" si="0"/>
        <v>278</v>
      </c>
    </row>
    <row r="13" spans="1:12" ht="32.25" customHeight="1" thickBot="1">
      <c r="A13" s="22">
        <v>8</v>
      </c>
      <c r="B13" s="23" t="s">
        <v>104</v>
      </c>
      <c r="C13" s="24" t="s">
        <v>112</v>
      </c>
      <c r="D13" s="32">
        <v>8</v>
      </c>
      <c r="E13" s="32">
        <v>7</v>
      </c>
      <c r="F13" s="32">
        <v>9</v>
      </c>
      <c r="G13" s="33">
        <v>8</v>
      </c>
      <c r="H13" s="32">
        <v>7</v>
      </c>
      <c r="I13" s="32">
        <v>1</v>
      </c>
      <c r="J13" s="26"/>
      <c r="K13" s="26"/>
      <c r="L13" s="27">
        <f t="shared" si="0"/>
        <v>40</v>
      </c>
    </row>
    <row r="14" spans="1:12" ht="32.25" customHeight="1" thickBot="1">
      <c r="A14" s="22">
        <v>9</v>
      </c>
      <c r="B14" s="23" t="s">
        <v>104</v>
      </c>
      <c r="C14" s="24" t="s">
        <v>113</v>
      </c>
      <c r="D14" s="32">
        <v>24</v>
      </c>
      <c r="E14" s="32">
        <v>28</v>
      </c>
      <c r="F14" s="32">
        <v>29</v>
      </c>
      <c r="G14" s="33">
        <v>24</v>
      </c>
      <c r="H14" s="32">
        <v>27</v>
      </c>
      <c r="I14" s="32">
        <v>4</v>
      </c>
      <c r="J14" s="26"/>
      <c r="K14" s="26"/>
      <c r="L14" s="27">
        <f t="shared" si="0"/>
        <v>136</v>
      </c>
    </row>
    <row r="15" spans="1:12" ht="32.25" customHeight="1" thickBot="1">
      <c r="A15" s="22">
        <v>10</v>
      </c>
      <c r="B15" s="23" t="s">
        <v>104</v>
      </c>
      <c r="C15" s="24" t="s">
        <v>114</v>
      </c>
      <c r="D15" s="32">
        <v>16</v>
      </c>
      <c r="E15" s="32">
        <v>19</v>
      </c>
      <c r="F15" s="32">
        <v>19</v>
      </c>
      <c r="G15" s="33">
        <v>16</v>
      </c>
      <c r="H15" s="32">
        <v>18</v>
      </c>
      <c r="I15" s="32">
        <v>2</v>
      </c>
      <c r="J15" s="26"/>
      <c r="K15" s="26"/>
      <c r="L15" s="27">
        <f t="shared" si="0"/>
        <v>90</v>
      </c>
    </row>
    <row r="16" spans="1:12" ht="32.25" customHeight="1" thickBot="1">
      <c r="A16" s="22">
        <v>11</v>
      </c>
      <c r="B16" s="23" t="s">
        <v>104</v>
      </c>
      <c r="C16" s="24" t="s">
        <v>115</v>
      </c>
      <c r="D16" s="32">
        <v>23</v>
      </c>
      <c r="E16" s="32">
        <v>27</v>
      </c>
      <c r="F16" s="32">
        <v>28</v>
      </c>
      <c r="G16" s="33">
        <v>23</v>
      </c>
      <c r="H16" s="32">
        <v>26</v>
      </c>
      <c r="I16" s="32">
        <v>3</v>
      </c>
      <c r="J16" s="26"/>
      <c r="K16" s="26"/>
      <c r="L16" s="27">
        <f t="shared" si="0"/>
        <v>130</v>
      </c>
    </row>
    <row r="17" spans="1:162" ht="32.25" customHeight="1" thickBot="1">
      <c r="A17" s="22">
        <v>12</v>
      </c>
      <c r="B17" s="23" t="s">
        <v>102</v>
      </c>
      <c r="C17" s="24" t="s">
        <v>116</v>
      </c>
      <c r="D17" s="32">
        <v>41</v>
      </c>
      <c r="E17" s="32">
        <v>40</v>
      </c>
      <c r="F17" s="32">
        <v>48</v>
      </c>
      <c r="G17" s="33">
        <v>41</v>
      </c>
      <c r="H17" s="32">
        <v>38</v>
      </c>
      <c r="I17" s="32">
        <v>6</v>
      </c>
      <c r="J17" s="26"/>
      <c r="K17" s="26"/>
      <c r="L17" s="27">
        <f t="shared" si="0"/>
        <v>214</v>
      </c>
    </row>
    <row r="18" spans="1:162" ht="32.25" customHeight="1" thickBot="1">
      <c r="A18" s="22">
        <v>13</v>
      </c>
      <c r="B18" s="23" t="s">
        <v>104</v>
      </c>
      <c r="C18" s="24" t="s">
        <v>117</v>
      </c>
      <c r="D18" s="32">
        <v>22</v>
      </c>
      <c r="E18" s="32">
        <v>22</v>
      </c>
      <c r="F18" s="32">
        <v>26</v>
      </c>
      <c r="G18" s="33">
        <v>22</v>
      </c>
      <c r="H18" s="32">
        <v>21</v>
      </c>
      <c r="I18" s="32">
        <v>3</v>
      </c>
      <c r="J18" s="26"/>
      <c r="K18" s="26"/>
      <c r="L18" s="27">
        <f t="shared" si="0"/>
        <v>116</v>
      </c>
    </row>
    <row r="19" spans="1:162" ht="32.25" customHeight="1" thickBot="1">
      <c r="A19" s="22">
        <v>14</v>
      </c>
      <c r="B19" s="23" t="s">
        <v>102</v>
      </c>
      <c r="C19" s="24" t="s">
        <v>118</v>
      </c>
      <c r="D19" s="32">
        <v>36</v>
      </c>
      <c r="E19" s="32">
        <v>35</v>
      </c>
      <c r="F19" s="32">
        <v>43</v>
      </c>
      <c r="G19" s="33">
        <v>36</v>
      </c>
      <c r="H19" s="32">
        <v>34</v>
      </c>
      <c r="I19" s="32">
        <v>5</v>
      </c>
      <c r="J19" s="26"/>
      <c r="K19" s="26"/>
      <c r="L19" s="27">
        <f t="shared" si="0"/>
        <v>189</v>
      </c>
    </row>
    <row r="20" spans="1:162" ht="32.25" customHeight="1" thickBot="1">
      <c r="A20" s="22">
        <v>15</v>
      </c>
      <c r="B20" s="23" t="s">
        <v>102</v>
      </c>
      <c r="C20" s="24" t="s">
        <v>119</v>
      </c>
      <c r="D20" s="32">
        <v>58</v>
      </c>
      <c r="E20" s="32">
        <v>65</v>
      </c>
      <c r="F20" s="32">
        <v>55</v>
      </c>
      <c r="G20" s="33">
        <v>58</v>
      </c>
      <c r="H20" s="32">
        <v>57</v>
      </c>
      <c r="I20" s="32">
        <v>7</v>
      </c>
      <c r="J20" s="26"/>
      <c r="K20" s="26"/>
      <c r="L20" s="27">
        <f t="shared" si="0"/>
        <v>300</v>
      </c>
    </row>
    <row r="21" spans="1:162" ht="32.25" customHeight="1" thickBot="1">
      <c r="A21" s="22">
        <v>16</v>
      </c>
      <c r="B21" s="23" t="s">
        <v>104</v>
      </c>
      <c r="C21" s="24" t="s">
        <v>120</v>
      </c>
      <c r="D21" s="32">
        <v>46</v>
      </c>
      <c r="E21" s="32">
        <v>54</v>
      </c>
      <c r="F21" s="32">
        <v>56</v>
      </c>
      <c r="G21" s="33">
        <v>46</v>
      </c>
      <c r="H21" s="32">
        <v>52</v>
      </c>
      <c r="I21" s="32">
        <v>7</v>
      </c>
      <c r="J21" s="26"/>
      <c r="K21" s="26"/>
      <c r="L21" s="27">
        <f t="shared" si="0"/>
        <v>261</v>
      </c>
    </row>
    <row r="22" spans="1:162" ht="32.25" customHeight="1" thickBot="1">
      <c r="A22" s="22">
        <v>17</v>
      </c>
      <c r="B22" s="23" t="s">
        <v>109</v>
      </c>
      <c r="C22" s="24" t="s">
        <v>121</v>
      </c>
      <c r="D22" s="32">
        <v>16</v>
      </c>
      <c r="E22" s="32">
        <v>19</v>
      </c>
      <c r="F22" s="32">
        <v>20</v>
      </c>
      <c r="G22" s="33">
        <v>16</v>
      </c>
      <c r="H22" s="32">
        <v>18</v>
      </c>
      <c r="I22" s="32">
        <v>2</v>
      </c>
      <c r="J22" s="26"/>
      <c r="K22" s="26"/>
      <c r="L22" s="27">
        <f t="shared" si="0"/>
        <v>91</v>
      </c>
    </row>
    <row r="23" spans="1:162" ht="32.25" customHeight="1" thickBot="1">
      <c r="A23" s="22">
        <v>18</v>
      </c>
      <c r="B23" s="23" t="s">
        <v>102</v>
      </c>
      <c r="C23" s="24" t="s">
        <v>122</v>
      </c>
      <c r="D23" s="32">
        <v>43</v>
      </c>
      <c r="E23" s="32">
        <v>50</v>
      </c>
      <c r="F23" s="32">
        <v>51</v>
      </c>
      <c r="G23" s="33">
        <v>43</v>
      </c>
      <c r="H23" s="32">
        <v>47</v>
      </c>
      <c r="I23" s="32">
        <v>6</v>
      </c>
      <c r="J23" s="26"/>
      <c r="K23" s="26"/>
      <c r="L23" s="27">
        <f t="shared" si="0"/>
        <v>240</v>
      </c>
    </row>
    <row r="24" spans="1:162" ht="32.25" customHeight="1" thickBot="1">
      <c r="A24" s="22">
        <v>19</v>
      </c>
      <c r="B24" s="23" t="s">
        <v>102</v>
      </c>
      <c r="C24" s="24" t="s">
        <v>123</v>
      </c>
      <c r="D24" s="32">
        <v>41</v>
      </c>
      <c r="E24" s="32">
        <v>49</v>
      </c>
      <c r="F24" s="32">
        <v>35</v>
      </c>
      <c r="G24" s="33">
        <v>41</v>
      </c>
      <c r="H24" s="32">
        <v>36</v>
      </c>
      <c r="I24" s="32">
        <v>3</v>
      </c>
      <c r="J24" s="26"/>
      <c r="K24" s="26"/>
      <c r="L24" s="27">
        <f t="shared" si="0"/>
        <v>205</v>
      </c>
    </row>
    <row r="25" spans="1:162" ht="32.25" customHeight="1" thickBot="1">
      <c r="A25" s="22">
        <v>20</v>
      </c>
      <c r="B25" s="23" t="s">
        <v>124</v>
      </c>
      <c r="C25" s="24" t="s">
        <v>125</v>
      </c>
      <c r="D25" s="32">
        <v>262</v>
      </c>
      <c r="E25" s="32">
        <v>263</v>
      </c>
      <c r="F25" s="32">
        <v>308</v>
      </c>
      <c r="G25" s="33">
        <v>262</v>
      </c>
      <c r="H25" s="32">
        <v>269</v>
      </c>
      <c r="I25" s="32">
        <v>35</v>
      </c>
      <c r="J25" s="40">
        <v>1</v>
      </c>
      <c r="K25" s="26"/>
      <c r="L25" s="27">
        <f t="shared" si="0"/>
        <v>1399</v>
      </c>
    </row>
    <row r="26" spans="1:162" s="34" customFormat="1" ht="32.25" customHeight="1" thickBot="1">
      <c r="A26" s="22">
        <v>21</v>
      </c>
      <c r="B26" s="23" t="s">
        <v>104</v>
      </c>
      <c r="C26" s="24" t="s">
        <v>126</v>
      </c>
      <c r="D26" s="32">
        <v>35</v>
      </c>
      <c r="E26" s="32">
        <v>35</v>
      </c>
      <c r="F26" s="32">
        <v>41</v>
      </c>
      <c r="G26" s="33">
        <v>35</v>
      </c>
      <c r="H26" s="32">
        <v>35</v>
      </c>
      <c r="I26" s="32">
        <v>5</v>
      </c>
      <c r="J26" s="29"/>
      <c r="K26" s="29"/>
      <c r="L26" s="27">
        <f t="shared" si="0"/>
        <v>186</v>
      </c>
    </row>
    <row r="27" spans="1:162" ht="32.25" customHeight="1" thickBot="1">
      <c r="A27" s="22">
        <v>22</v>
      </c>
      <c r="B27" s="23" t="s">
        <v>104</v>
      </c>
      <c r="C27" s="24" t="s">
        <v>127</v>
      </c>
      <c r="D27" s="32">
        <v>35</v>
      </c>
      <c r="E27" s="32">
        <v>35</v>
      </c>
      <c r="F27" s="32">
        <v>41</v>
      </c>
      <c r="G27" s="33">
        <v>35</v>
      </c>
      <c r="H27" s="32">
        <v>36</v>
      </c>
      <c r="I27" s="32">
        <v>5</v>
      </c>
      <c r="J27" s="36"/>
      <c r="K27" s="36"/>
      <c r="L27" s="27">
        <f t="shared" si="0"/>
        <v>187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</row>
    <row r="28" spans="1:162" ht="32.25" customHeight="1" thickBot="1">
      <c r="A28" s="22">
        <v>23</v>
      </c>
      <c r="B28" s="23" t="s">
        <v>104</v>
      </c>
      <c r="C28" s="24" t="s">
        <v>128</v>
      </c>
      <c r="D28" s="32">
        <v>29</v>
      </c>
      <c r="E28" s="32">
        <v>29</v>
      </c>
      <c r="F28" s="32">
        <v>34</v>
      </c>
      <c r="G28" s="33">
        <v>29</v>
      </c>
      <c r="H28" s="32">
        <v>29</v>
      </c>
      <c r="I28" s="32">
        <v>4</v>
      </c>
      <c r="J28" s="38"/>
      <c r="K28" s="38"/>
      <c r="L28" s="27">
        <f t="shared" si="0"/>
        <v>154</v>
      </c>
    </row>
    <row r="29" spans="1:162" ht="32.25" customHeight="1" thickBot="1">
      <c r="A29" s="22">
        <v>24</v>
      </c>
      <c r="B29" s="41" t="s">
        <v>109</v>
      </c>
      <c r="C29" s="24" t="s">
        <v>129</v>
      </c>
      <c r="D29" s="32">
        <v>73</v>
      </c>
      <c r="E29" s="32">
        <v>73</v>
      </c>
      <c r="F29" s="32">
        <v>85</v>
      </c>
      <c r="G29" s="33">
        <v>73</v>
      </c>
      <c r="H29" s="32">
        <v>74</v>
      </c>
      <c r="I29" s="32">
        <v>10</v>
      </c>
      <c r="J29" s="36"/>
      <c r="K29" s="36"/>
      <c r="L29" s="27">
        <f t="shared" si="0"/>
        <v>388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</row>
    <row r="30" spans="1:162" ht="32.25" customHeight="1" thickBot="1">
      <c r="A30" s="22">
        <v>25</v>
      </c>
      <c r="B30" s="41" t="s">
        <v>124</v>
      </c>
      <c r="C30" s="24" t="s">
        <v>130</v>
      </c>
      <c r="D30" s="32">
        <v>93</v>
      </c>
      <c r="E30" s="32">
        <v>91</v>
      </c>
      <c r="F30" s="32">
        <v>111</v>
      </c>
      <c r="G30" s="33">
        <v>93</v>
      </c>
      <c r="H30" s="32">
        <v>85</v>
      </c>
      <c r="I30" s="32">
        <v>12</v>
      </c>
      <c r="J30" s="46">
        <v>1</v>
      </c>
      <c r="K30" s="36"/>
      <c r="L30" s="27">
        <f t="shared" si="0"/>
        <v>485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</row>
    <row r="31" spans="1:162" ht="32.25" customHeight="1" thickBot="1">
      <c r="A31" s="22">
        <v>26</v>
      </c>
      <c r="B31" s="41" t="s">
        <v>104</v>
      </c>
      <c r="C31" s="24" t="s">
        <v>131</v>
      </c>
      <c r="D31" s="32">
        <v>19</v>
      </c>
      <c r="E31" s="32">
        <v>18</v>
      </c>
      <c r="F31" s="32">
        <v>22</v>
      </c>
      <c r="G31" s="33">
        <v>19</v>
      </c>
      <c r="H31" s="32">
        <v>17</v>
      </c>
      <c r="I31" s="32">
        <v>3</v>
      </c>
      <c r="J31" s="36"/>
      <c r="K31" s="36"/>
      <c r="L31" s="27">
        <f t="shared" si="0"/>
        <v>98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</row>
    <row r="32" spans="1:162" ht="32.25" customHeight="1" thickBot="1">
      <c r="A32" s="22">
        <v>27</v>
      </c>
      <c r="B32" s="41" t="s">
        <v>109</v>
      </c>
      <c r="C32" s="24" t="s">
        <v>132</v>
      </c>
      <c r="D32" s="32">
        <v>32</v>
      </c>
      <c r="E32" s="32">
        <v>31</v>
      </c>
      <c r="F32" s="32">
        <v>38</v>
      </c>
      <c r="G32" s="33">
        <v>32</v>
      </c>
      <c r="H32" s="32">
        <v>30</v>
      </c>
      <c r="I32" s="32">
        <v>4</v>
      </c>
      <c r="J32" s="36"/>
      <c r="K32" s="36"/>
      <c r="L32" s="27">
        <f t="shared" si="0"/>
        <v>167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</row>
    <row r="33" spans="1:162" ht="32.25" customHeight="1" thickBot="1">
      <c r="A33" s="22">
        <v>28</v>
      </c>
      <c r="B33" s="41" t="s">
        <v>109</v>
      </c>
      <c r="C33" s="24" t="s">
        <v>133</v>
      </c>
      <c r="D33" s="32">
        <v>25</v>
      </c>
      <c r="E33" s="32">
        <v>24</v>
      </c>
      <c r="F33" s="32">
        <v>29</v>
      </c>
      <c r="G33" s="33">
        <v>25</v>
      </c>
      <c r="H33" s="32">
        <v>23</v>
      </c>
      <c r="I33" s="32">
        <v>3</v>
      </c>
      <c r="J33" s="36"/>
      <c r="K33" s="36"/>
      <c r="L33" s="27">
        <f t="shared" si="0"/>
        <v>129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</row>
    <row r="34" spans="1:162" ht="32.25" customHeight="1" thickBot="1">
      <c r="A34" s="22">
        <v>29</v>
      </c>
      <c r="B34" s="41" t="s">
        <v>104</v>
      </c>
      <c r="C34" s="43" t="s">
        <v>134</v>
      </c>
      <c r="D34" s="32">
        <v>24</v>
      </c>
      <c r="E34" s="32">
        <v>23</v>
      </c>
      <c r="F34" s="32">
        <v>28</v>
      </c>
      <c r="G34" s="33">
        <v>24</v>
      </c>
      <c r="H34" s="32">
        <v>22</v>
      </c>
      <c r="I34" s="32">
        <v>3</v>
      </c>
      <c r="J34" s="36"/>
      <c r="K34" s="36"/>
      <c r="L34" s="27">
        <f t="shared" si="0"/>
        <v>124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</row>
    <row r="35" spans="1:162" ht="32.25" customHeight="1" thickBot="1">
      <c r="A35" s="22">
        <v>30</v>
      </c>
      <c r="B35" s="41" t="s">
        <v>104</v>
      </c>
      <c r="C35" s="24" t="s">
        <v>135</v>
      </c>
      <c r="D35" s="32">
        <v>110</v>
      </c>
      <c r="E35" s="32">
        <v>118</v>
      </c>
      <c r="F35" s="32">
        <v>116</v>
      </c>
      <c r="G35" s="33">
        <v>110</v>
      </c>
      <c r="H35" s="32">
        <v>96</v>
      </c>
      <c r="I35" s="32">
        <v>14</v>
      </c>
      <c r="J35" s="46">
        <v>1</v>
      </c>
      <c r="K35" s="36"/>
      <c r="L35" s="27">
        <f t="shared" si="0"/>
        <v>564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</row>
    <row r="36" spans="1:162" ht="32.25" customHeight="1" thickBot="1">
      <c r="A36" s="22">
        <v>31</v>
      </c>
      <c r="B36" s="41" t="s">
        <v>104</v>
      </c>
      <c r="C36" s="24" t="s">
        <v>136</v>
      </c>
      <c r="D36" s="32">
        <v>16</v>
      </c>
      <c r="E36" s="32">
        <v>17</v>
      </c>
      <c r="F36" s="32">
        <v>17</v>
      </c>
      <c r="G36" s="33">
        <v>16</v>
      </c>
      <c r="H36" s="32">
        <v>14</v>
      </c>
      <c r="I36" s="32">
        <v>2</v>
      </c>
      <c r="J36" s="36"/>
      <c r="K36" s="36"/>
      <c r="L36" s="27">
        <f t="shared" si="0"/>
        <v>82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</row>
    <row r="37" spans="1:162" ht="32.25" customHeight="1" thickBot="1">
      <c r="A37" s="22">
        <v>32</v>
      </c>
      <c r="B37" s="41" t="s">
        <v>104</v>
      </c>
      <c r="C37" s="24" t="s">
        <v>137</v>
      </c>
      <c r="D37" s="32">
        <v>23</v>
      </c>
      <c r="E37" s="32">
        <v>24</v>
      </c>
      <c r="F37" s="32">
        <v>24</v>
      </c>
      <c r="G37" s="33">
        <v>23</v>
      </c>
      <c r="H37" s="32">
        <v>20</v>
      </c>
      <c r="I37" s="32">
        <v>3</v>
      </c>
      <c r="J37" s="36"/>
      <c r="K37" s="36"/>
      <c r="L37" s="27">
        <f t="shared" si="0"/>
        <v>117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</row>
    <row r="38" spans="1:162" ht="32.25" customHeight="1" thickBot="1">
      <c r="A38" s="22">
        <v>33</v>
      </c>
      <c r="B38" s="41" t="s">
        <v>102</v>
      </c>
      <c r="C38" s="24" t="s">
        <v>138</v>
      </c>
      <c r="D38" s="32">
        <v>68</v>
      </c>
      <c r="E38" s="32">
        <v>86</v>
      </c>
      <c r="F38" s="32">
        <v>102</v>
      </c>
      <c r="G38" s="33">
        <v>68</v>
      </c>
      <c r="H38" s="32">
        <v>100</v>
      </c>
      <c r="I38" s="32">
        <v>11</v>
      </c>
      <c r="J38" s="36"/>
      <c r="K38" s="36"/>
      <c r="L38" s="27">
        <f t="shared" si="0"/>
        <v>435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</row>
    <row r="39" spans="1:162" ht="32.25" customHeight="1" thickBot="1">
      <c r="A39" s="22">
        <v>34</v>
      </c>
      <c r="B39" s="41" t="s">
        <v>104</v>
      </c>
      <c r="C39" s="43" t="s">
        <v>139</v>
      </c>
      <c r="D39" s="32">
        <v>9</v>
      </c>
      <c r="E39" s="32">
        <v>9</v>
      </c>
      <c r="F39" s="32">
        <v>11</v>
      </c>
      <c r="G39" s="33">
        <v>9</v>
      </c>
      <c r="H39" s="32">
        <v>9</v>
      </c>
      <c r="I39" s="32">
        <v>1</v>
      </c>
      <c r="J39" s="36"/>
      <c r="K39" s="36"/>
      <c r="L39" s="27">
        <f t="shared" si="0"/>
        <v>48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</row>
    <row r="40" spans="1:162" ht="32.25" customHeight="1" thickBot="1">
      <c r="A40" s="22">
        <v>35</v>
      </c>
      <c r="B40" s="41" t="s">
        <v>104</v>
      </c>
      <c r="C40" s="24" t="s">
        <v>140</v>
      </c>
      <c r="D40" s="32">
        <v>26</v>
      </c>
      <c r="E40" s="32">
        <v>30</v>
      </c>
      <c r="F40" s="32">
        <v>31</v>
      </c>
      <c r="G40" s="33">
        <v>26</v>
      </c>
      <c r="H40" s="32">
        <v>29</v>
      </c>
      <c r="I40" s="32">
        <v>4</v>
      </c>
      <c r="J40" s="36"/>
      <c r="K40" s="36"/>
      <c r="L40" s="27">
        <f t="shared" si="0"/>
        <v>146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</row>
    <row r="41" spans="1:162" ht="32.25" customHeight="1" thickBot="1">
      <c r="A41" s="22">
        <v>36</v>
      </c>
      <c r="B41" s="41" t="s">
        <v>104</v>
      </c>
      <c r="C41" s="24" t="s">
        <v>141</v>
      </c>
      <c r="D41" s="32">
        <v>11</v>
      </c>
      <c r="E41" s="32">
        <v>14</v>
      </c>
      <c r="F41" s="32">
        <v>17</v>
      </c>
      <c r="G41" s="33">
        <v>11</v>
      </c>
      <c r="H41" s="32">
        <v>17</v>
      </c>
      <c r="I41" s="32">
        <v>2</v>
      </c>
      <c r="J41" s="36"/>
      <c r="K41" s="36"/>
      <c r="L41" s="27">
        <f t="shared" si="0"/>
        <v>72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</row>
    <row r="42" spans="1:162" ht="32.25" customHeight="1" thickBot="1">
      <c r="A42" s="22">
        <v>37</v>
      </c>
      <c r="B42" s="41" t="s">
        <v>102</v>
      </c>
      <c r="C42" s="24" t="s">
        <v>142</v>
      </c>
      <c r="D42" s="32">
        <v>79</v>
      </c>
      <c r="E42" s="32">
        <v>92</v>
      </c>
      <c r="F42" s="32">
        <v>95</v>
      </c>
      <c r="G42" s="33">
        <v>79</v>
      </c>
      <c r="H42" s="32">
        <v>88</v>
      </c>
      <c r="I42" s="32">
        <v>12</v>
      </c>
      <c r="J42" s="36"/>
      <c r="K42" s="46">
        <v>1</v>
      </c>
      <c r="L42" s="27">
        <f t="shared" si="0"/>
        <v>445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</row>
    <row r="43" spans="1:162" ht="32.25" customHeight="1" thickBot="1">
      <c r="A43" s="22">
        <v>38</v>
      </c>
      <c r="B43" s="41" t="s">
        <v>104</v>
      </c>
      <c r="C43" s="24" t="s">
        <v>143</v>
      </c>
      <c r="D43" s="32">
        <v>14</v>
      </c>
      <c r="E43" s="32">
        <v>16</v>
      </c>
      <c r="F43" s="32">
        <v>16</v>
      </c>
      <c r="G43" s="33">
        <v>14</v>
      </c>
      <c r="H43" s="32">
        <v>15</v>
      </c>
      <c r="I43" s="32">
        <v>2</v>
      </c>
      <c r="J43" s="36"/>
      <c r="K43" s="36"/>
      <c r="L43" s="27">
        <f t="shared" si="0"/>
        <v>77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</row>
    <row r="44" spans="1:162" ht="32.25" customHeight="1" thickBot="1">
      <c r="A44" s="22">
        <v>39</v>
      </c>
      <c r="B44" s="41" t="s">
        <v>104</v>
      </c>
      <c r="C44" s="24" t="s">
        <v>144</v>
      </c>
      <c r="D44" s="32">
        <v>15</v>
      </c>
      <c r="E44" s="32">
        <v>17</v>
      </c>
      <c r="F44" s="32">
        <v>18</v>
      </c>
      <c r="G44" s="33">
        <v>15</v>
      </c>
      <c r="H44" s="32">
        <v>16</v>
      </c>
      <c r="I44" s="32">
        <v>2</v>
      </c>
      <c r="J44" s="36"/>
      <c r="K44" s="36"/>
      <c r="L44" s="27">
        <f t="shared" si="0"/>
        <v>83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</row>
    <row r="45" spans="1:162" s="47" customFormat="1" ht="32.25" customHeight="1" thickBot="1">
      <c r="A45" s="22">
        <v>40</v>
      </c>
      <c r="B45" s="41" t="s">
        <v>104</v>
      </c>
      <c r="C45" s="24" t="s">
        <v>145</v>
      </c>
      <c r="D45" s="32">
        <v>31</v>
      </c>
      <c r="E45" s="32">
        <v>37</v>
      </c>
      <c r="F45" s="32">
        <v>38</v>
      </c>
      <c r="G45" s="33">
        <v>31</v>
      </c>
      <c r="H45" s="32">
        <v>35</v>
      </c>
      <c r="I45" s="32">
        <v>5</v>
      </c>
      <c r="J45" s="36"/>
      <c r="K45" s="36"/>
      <c r="L45" s="27">
        <f t="shared" si="0"/>
        <v>177</v>
      </c>
    </row>
    <row r="46" spans="1:162" s="48" customFormat="1" ht="20.25">
      <c r="B46" s="49" t="s">
        <v>146</v>
      </c>
      <c r="C46" s="50"/>
      <c r="D46" s="48">
        <f>SUM(D6:D45)</f>
        <v>2204</v>
      </c>
      <c r="E46" s="48">
        <f t="shared" ref="E46:L46" si="1">SUM(E6:E45)</f>
        <v>2439</v>
      </c>
      <c r="F46" s="48">
        <f t="shared" si="1"/>
        <v>2605</v>
      </c>
      <c r="G46" s="48">
        <f t="shared" si="1"/>
        <v>2204</v>
      </c>
      <c r="H46" s="48">
        <f t="shared" si="1"/>
        <v>2334</v>
      </c>
      <c r="I46" s="48">
        <f t="shared" si="1"/>
        <v>311</v>
      </c>
      <c r="J46" s="48">
        <f t="shared" si="1"/>
        <v>6</v>
      </c>
      <c r="K46" s="48">
        <f t="shared" si="1"/>
        <v>1</v>
      </c>
      <c r="L46" s="48">
        <f t="shared" si="1"/>
        <v>12097</v>
      </c>
    </row>
    <row r="49" ht="42.75" customHeight="1"/>
  </sheetData>
  <autoFilter ref="A5:FF45" xr:uid="{00000000-0009-0000-0000-000002000000}">
    <sortState xmlns:xlrd2="http://schemas.microsoft.com/office/spreadsheetml/2017/richdata2" ref="A6:FF45">
      <sortCondition ref="A5:A45"/>
    </sortState>
  </autoFilter>
  <mergeCells count="8">
    <mergeCell ref="B4:C4"/>
    <mergeCell ref="D3:K3"/>
    <mergeCell ref="L3:L4"/>
    <mergeCell ref="B3:C3"/>
    <mergeCell ref="A1:L1"/>
    <mergeCell ref="A2:A4"/>
    <mergeCell ref="B2:C2"/>
    <mergeCell ref="D2:L2"/>
  </mergeCells>
  <printOptions horizontalCentered="1"/>
  <pageMargins left="0.31496062992125984" right="0.31496062992125984" top="0.35433070866141736" bottom="0.35433070866141736" header="0" footer="0"/>
  <pageSetup paperSize="9" scale="45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1</xdr:col>
                <xdr:colOff>114300</xdr:colOff>
                <xdr:row>17</xdr:row>
                <xdr:rowOff>66675</xdr:rowOff>
              </from>
              <to>
                <xdr:col>1</xdr:col>
                <xdr:colOff>295275</xdr:colOff>
                <xdr:row>17</xdr:row>
                <xdr:rowOff>238125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5">
            <anchor moveWithCells="1">
              <from>
                <xdr:col>1</xdr:col>
                <xdr:colOff>114300</xdr:colOff>
                <xdr:row>17</xdr:row>
                <xdr:rowOff>66675</xdr:rowOff>
              </from>
              <to>
                <xdr:col>1</xdr:col>
                <xdr:colOff>295275</xdr:colOff>
                <xdr:row>17</xdr:row>
                <xdr:rowOff>238125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7" name="Control 3">
          <controlPr defaultSize="0" r:id="rId5">
            <anchor moveWithCells="1">
              <from>
                <xdr:col>1</xdr:col>
                <xdr:colOff>114300</xdr:colOff>
                <xdr:row>17</xdr:row>
                <xdr:rowOff>66675</xdr:rowOff>
              </from>
              <to>
                <xdr:col>1</xdr:col>
                <xdr:colOff>295275</xdr:colOff>
                <xdr:row>17</xdr:row>
                <xdr:rowOff>238125</xdr:rowOff>
              </to>
            </anchor>
          </controlPr>
        </control>
      </mc:Choice>
      <mc:Fallback>
        <control shapeId="4099" r:id="rId7" name="Control 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FK50"/>
  <sheetViews>
    <sheetView tabSelected="1" view="pageBreakPreview" zoomScale="85" zoomScaleNormal="85" zoomScaleSheetLayoutView="85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M7" sqref="M7:O46"/>
    </sheetView>
  </sheetViews>
  <sheetFormatPr baseColWidth="10" defaultRowHeight="12.75"/>
  <cols>
    <col min="1" max="1" width="5.7109375" style="1" customWidth="1"/>
    <col min="2" max="2" width="9.42578125" style="51" customWidth="1"/>
    <col min="3" max="3" width="33.85546875" style="51" customWidth="1"/>
    <col min="4" max="7" width="14.28515625" style="1" customWidth="1"/>
    <col min="8" max="8" width="13.85546875" style="1" customWidth="1"/>
    <col min="9" max="9" width="16.140625" style="1" customWidth="1"/>
    <col min="10" max="10" width="13.5703125" style="1" hidden="1" customWidth="1"/>
    <col min="11" max="11" width="17.5703125" style="1" hidden="1" customWidth="1"/>
    <col min="12" max="12" width="16.5703125" style="1" hidden="1" customWidth="1"/>
    <col min="13" max="13" width="17.85546875" style="1" customWidth="1"/>
    <col min="14" max="14" width="18.140625" style="81" customWidth="1"/>
    <col min="15" max="15" width="18.42578125" style="1" customWidth="1"/>
    <col min="16" max="16" width="13" style="1" customWidth="1"/>
    <col min="17" max="16384" width="11.42578125" style="1"/>
  </cols>
  <sheetData>
    <row r="1" spans="1:16" ht="27" customHeight="1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</row>
    <row r="2" spans="1:16" s="2" customFormat="1" ht="58.5" customHeight="1">
      <c r="A2" s="321" t="s">
        <v>1</v>
      </c>
      <c r="B2" s="363" t="s">
        <v>2</v>
      </c>
      <c r="C2" s="364"/>
      <c r="D2" s="366" t="s">
        <v>7</v>
      </c>
      <c r="E2" s="366"/>
      <c r="F2" s="366"/>
      <c r="G2" s="366"/>
      <c r="H2" s="366"/>
      <c r="I2" s="367"/>
      <c r="J2" s="367"/>
      <c r="K2" s="367"/>
      <c r="L2" s="367"/>
      <c r="M2" s="367"/>
      <c r="N2" s="367"/>
      <c r="O2" s="367"/>
      <c r="P2" s="367"/>
    </row>
    <row r="3" spans="1:16" s="2" customFormat="1" ht="43.5" customHeight="1">
      <c r="A3" s="321"/>
      <c r="B3" s="360" t="s">
        <v>13</v>
      </c>
      <c r="C3" s="361"/>
      <c r="D3" s="368" t="s">
        <v>21</v>
      </c>
      <c r="E3" s="369"/>
      <c r="F3" s="369"/>
      <c r="G3" s="370"/>
      <c r="H3" s="371" t="s">
        <v>22</v>
      </c>
      <c r="I3" s="373" t="s">
        <v>27</v>
      </c>
      <c r="J3" s="374"/>
      <c r="K3" s="374"/>
      <c r="L3" s="374"/>
      <c r="M3" s="374"/>
      <c r="N3" s="374"/>
      <c r="O3" s="374"/>
      <c r="P3" s="375"/>
    </row>
    <row r="4" spans="1:16" s="8" customFormat="1" ht="109.5" customHeight="1">
      <c r="A4" s="321"/>
      <c r="B4" s="355" t="s">
        <v>29</v>
      </c>
      <c r="C4" s="356"/>
      <c r="D4" s="317" t="s">
        <v>56</v>
      </c>
      <c r="E4" s="318" t="s">
        <v>171</v>
      </c>
      <c r="F4" s="318" t="s">
        <v>172</v>
      </c>
      <c r="G4" s="318" t="s">
        <v>175</v>
      </c>
      <c r="H4" s="372"/>
      <c r="I4" s="7" t="s">
        <v>74</v>
      </c>
      <c r="J4" s="3" t="s">
        <v>75</v>
      </c>
      <c r="K4" s="3" t="s">
        <v>76</v>
      </c>
      <c r="L4" s="3" t="s">
        <v>148</v>
      </c>
      <c r="M4" s="160" t="s">
        <v>173</v>
      </c>
      <c r="N4" s="161" t="s">
        <v>174</v>
      </c>
      <c r="O4" s="160" t="s">
        <v>176</v>
      </c>
      <c r="P4" s="162" t="s">
        <v>36</v>
      </c>
    </row>
    <row r="5" spans="1:16" s="21" customFormat="1" ht="50.25" thickBot="1">
      <c r="A5" s="9"/>
      <c r="B5" s="10" t="s">
        <v>82</v>
      </c>
      <c r="C5" s="10" t="s">
        <v>83</v>
      </c>
      <c r="D5" s="13" t="s">
        <v>89</v>
      </c>
      <c r="E5" s="14" t="s">
        <v>89</v>
      </c>
      <c r="F5" s="14" t="s">
        <v>89</v>
      </c>
      <c r="G5" s="14" t="s">
        <v>89</v>
      </c>
      <c r="H5" s="12" t="s">
        <v>89</v>
      </c>
      <c r="I5" s="11" t="s">
        <v>98</v>
      </c>
      <c r="J5" s="11" t="s">
        <v>98</v>
      </c>
      <c r="K5" s="11" t="s">
        <v>96</v>
      </c>
      <c r="L5" s="17" t="s">
        <v>99</v>
      </c>
      <c r="M5" s="18" t="s">
        <v>98</v>
      </c>
      <c r="N5" s="19" t="s">
        <v>98</v>
      </c>
      <c r="O5" s="18" t="s">
        <v>98</v>
      </c>
      <c r="P5" s="11" t="s">
        <v>98</v>
      </c>
    </row>
    <row r="6" spans="1:16" ht="32.25" customHeight="1" thickBot="1">
      <c r="A6" s="22">
        <v>1</v>
      </c>
      <c r="B6" s="23" t="s">
        <v>100</v>
      </c>
      <c r="C6" s="24" t="s">
        <v>101</v>
      </c>
      <c r="D6" s="319">
        <v>13</v>
      </c>
      <c r="E6" s="165"/>
      <c r="F6" s="165"/>
      <c r="G6" s="165"/>
      <c r="H6" s="27">
        <f>D6</f>
        <v>13</v>
      </c>
      <c r="I6" s="166"/>
      <c r="J6" s="166"/>
      <c r="K6" s="166"/>
      <c r="L6" s="166"/>
      <c r="M6" s="167"/>
      <c r="N6" s="168"/>
      <c r="O6" s="169"/>
      <c r="P6" s="164"/>
    </row>
    <row r="7" spans="1:16" ht="32.25" customHeight="1" thickBot="1">
      <c r="A7" s="22">
        <v>2</v>
      </c>
      <c r="B7" s="23" t="s">
        <v>102</v>
      </c>
      <c r="C7" s="24" t="s">
        <v>103</v>
      </c>
      <c r="D7" s="171">
        <v>728</v>
      </c>
      <c r="E7" s="165">
        <v>350</v>
      </c>
      <c r="F7" s="171">
        <v>238</v>
      </c>
      <c r="G7" s="171">
        <v>140</v>
      </c>
      <c r="H7" s="27">
        <f t="shared" ref="H7:H47" si="0">D7</f>
        <v>728</v>
      </c>
      <c r="I7" s="172">
        <v>804</v>
      </c>
      <c r="J7" s="173">
        <v>2673</v>
      </c>
      <c r="K7" s="173">
        <v>1325</v>
      </c>
      <c r="L7" s="173">
        <v>244</v>
      </c>
      <c r="M7" s="174">
        <v>200</v>
      </c>
      <c r="N7" s="175">
        <v>270</v>
      </c>
      <c r="O7" s="174">
        <v>334</v>
      </c>
      <c r="P7" s="176"/>
    </row>
    <row r="8" spans="1:16" ht="32.25" customHeight="1" thickBot="1">
      <c r="A8" s="22">
        <v>3</v>
      </c>
      <c r="B8" s="23" t="s">
        <v>104</v>
      </c>
      <c r="C8" s="24" t="s">
        <v>105</v>
      </c>
      <c r="D8" s="171">
        <v>57</v>
      </c>
      <c r="E8" s="165">
        <v>25</v>
      </c>
      <c r="F8" s="171">
        <v>21</v>
      </c>
      <c r="G8" s="171">
        <v>11</v>
      </c>
      <c r="H8" s="27">
        <f t="shared" si="0"/>
        <v>57</v>
      </c>
      <c r="I8" s="172">
        <v>64</v>
      </c>
      <c r="J8" s="173">
        <v>211</v>
      </c>
      <c r="K8" s="173">
        <v>105</v>
      </c>
      <c r="L8" s="173">
        <v>19</v>
      </c>
      <c r="M8" s="174">
        <v>15</v>
      </c>
      <c r="N8" s="175">
        <v>21</v>
      </c>
      <c r="O8" s="174">
        <v>28</v>
      </c>
      <c r="P8" s="176"/>
    </row>
    <row r="9" spans="1:16" ht="32.25" customHeight="1" thickBot="1">
      <c r="A9" s="22">
        <v>5</v>
      </c>
      <c r="B9" s="23" t="s">
        <v>104</v>
      </c>
      <c r="C9" s="24" t="s">
        <v>108</v>
      </c>
      <c r="D9" s="171">
        <v>42</v>
      </c>
      <c r="E9" s="165">
        <v>20</v>
      </c>
      <c r="F9" s="171">
        <v>15</v>
      </c>
      <c r="G9" s="171">
        <v>7</v>
      </c>
      <c r="H9" s="27">
        <f t="shared" si="0"/>
        <v>42</v>
      </c>
      <c r="I9" s="172">
        <v>47</v>
      </c>
      <c r="J9" s="173">
        <v>177</v>
      </c>
      <c r="K9" s="173">
        <v>77</v>
      </c>
      <c r="L9" s="173">
        <v>14</v>
      </c>
      <c r="M9" s="174">
        <v>15</v>
      </c>
      <c r="N9" s="175">
        <v>17</v>
      </c>
      <c r="O9" s="174">
        <v>15</v>
      </c>
      <c r="P9" s="176"/>
    </row>
    <row r="10" spans="1:16" ht="32.25" customHeight="1" thickBot="1">
      <c r="A10" s="22">
        <v>6</v>
      </c>
      <c r="B10" s="23" t="s">
        <v>109</v>
      </c>
      <c r="C10" s="24" t="s">
        <v>110</v>
      </c>
      <c r="D10" s="171">
        <v>42</v>
      </c>
      <c r="E10" s="165">
        <v>20</v>
      </c>
      <c r="F10" s="171">
        <v>14</v>
      </c>
      <c r="G10" s="171">
        <v>8</v>
      </c>
      <c r="H10" s="27">
        <f t="shared" si="0"/>
        <v>42</v>
      </c>
      <c r="I10" s="172">
        <v>46</v>
      </c>
      <c r="J10" s="173">
        <v>174</v>
      </c>
      <c r="K10" s="173">
        <v>76</v>
      </c>
      <c r="L10" s="173">
        <v>14</v>
      </c>
      <c r="M10" s="174">
        <v>18</v>
      </c>
      <c r="N10" s="175">
        <v>10</v>
      </c>
      <c r="O10" s="174">
        <v>18</v>
      </c>
      <c r="P10" s="176"/>
    </row>
    <row r="11" spans="1:16" ht="32.25" customHeight="1" thickBot="1">
      <c r="A11" s="22">
        <v>7</v>
      </c>
      <c r="B11" s="23" t="s">
        <v>104</v>
      </c>
      <c r="C11" s="24" t="s">
        <v>111</v>
      </c>
      <c r="D11" s="171">
        <v>77</v>
      </c>
      <c r="E11" s="165">
        <v>36</v>
      </c>
      <c r="F11" s="171">
        <v>26</v>
      </c>
      <c r="G11" s="171">
        <v>15</v>
      </c>
      <c r="H11" s="27">
        <f t="shared" si="0"/>
        <v>77</v>
      </c>
      <c r="I11" s="172">
        <v>85</v>
      </c>
      <c r="J11" s="173">
        <v>324</v>
      </c>
      <c r="K11" s="173">
        <v>141</v>
      </c>
      <c r="L11" s="173">
        <v>26</v>
      </c>
      <c r="M11" s="174">
        <v>30</v>
      </c>
      <c r="N11" s="175">
        <v>25</v>
      </c>
      <c r="O11" s="174">
        <v>30</v>
      </c>
      <c r="P11" s="176"/>
    </row>
    <row r="12" spans="1:16" ht="32.25" customHeight="1" thickBot="1">
      <c r="A12" s="22">
        <v>8</v>
      </c>
      <c r="B12" s="23" t="s">
        <v>104</v>
      </c>
      <c r="C12" s="24" t="s">
        <v>112</v>
      </c>
      <c r="D12" s="171">
        <v>10</v>
      </c>
      <c r="E12" s="165">
        <v>6</v>
      </c>
      <c r="F12" s="171">
        <v>2</v>
      </c>
      <c r="G12" s="171">
        <v>2</v>
      </c>
      <c r="H12" s="27">
        <f t="shared" si="0"/>
        <v>10</v>
      </c>
      <c r="I12" s="172">
        <v>12</v>
      </c>
      <c r="J12" s="173">
        <v>34</v>
      </c>
      <c r="K12" s="173">
        <v>18</v>
      </c>
      <c r="L12" s="173">
        <v>4</v>
      </c>
      <c r="M12" s="174">
        <v>5</v>
      </c>
      <c r="N12" s="175">
        <v>2</v>
      </c>
      <c r="O12" s="174">
        <v>5</v>
      </c>
      <c r="P12" s="176"/>
    </row>
    <row r="13" spans="1:16" ht="32.25" customHeight="1" thickBot="1">
      <c r="A13" s="22">
        <v>9</v>
      </c>
      <c r="B13" s="23" t="s">
        <v>104</v>
      </c>
      <c r="C13" s="24" t="s">
        <v>113</v>
      </c>
      <c r="D13" s="171">
        <v>38</v>
      </c>
      <c r="E13" s="165">
        <v>18</v>
      </c>
      <c r="F13" s="171">
        <v>13</v>
      </c>
      <c r="G13" s="171">
        <v>7</v>
      </c>
      <c r="H13" s="27">
        <f t="shared" si="0"/>
        <v>38</v>
      </c>
      <c r="I13" s="172">
        <v>41</v>
      </c>
      <c r="J13" s="173">
        <v>158</v>
      </c>
      <c r="K13" s="173">
        <v>68</v>
      </c>
      <c r="L13" s="173">
        <v>13</v>
      </c>
      <c r="M13" s="174">
        <v>12</v>
      </c>
      <c r="N13" s="175">
        <v>13</v>
      </c>
      <c r="O13" s="174">
        <v>16</v>
      </c>
      <c r="P13" s="176"/>
    </row>
    <row r="14" spans="1:16" ht="32.25" customHeight="1" thickBot="1">
      <c r="A14" s="22">
        <v>10</v>
      </c>
      <c r="B14" s="23" t="s">
        <v>104</v>
      </c>
      <c r="C14" s="24" t="s">
        <v>114</v>
      </c>
      <c r="D14" s="171">
        <v>25</v>
      </c>
      <c r="E14" s="165">
        <v>12</v>
      </c>
      <c r="F14" s="171">
        <v>8</v>
      </c>
      <c r="G14" s="171">
        <v>5</v>
      </c>
      <c r="H14" s="27">
        <f t="shared" si="0"/>
        <v>25</v>
      </c>
      <c r="I14" s="172">
        <v>28</v>
      </c>
      <c r="J14" s="173">
        <v>105</v>
      </c>
      <c r="K14" s="173">
        <v>46</v>
      </c>
      <c r="L14" s="173">
        <v>8</v>
      </c>
      <c r="M14" s="174">
        <v>13</v>
      </c>
      <c r="N14" s="175">
        <v>5</v>
      </c>
      <c r="O14" s="174">
        <v>10</v>
      </c>
      <c r="P14" s="176"/>
    </row>
    <row r="15" spans="1:16" ht="32.25" customHeight="1" thickBot="1">
      <c r="A15" s="22">
        <v>11</v>
      </c>
      <c r="B15" s="23" t="s">
        <v>104</v>
      </c>
      <c r="C15" s="24" t="s">
        <v>115</v>
      </c>
      <c r="D15" s="171">
        <v>36</v>
      </c>
      <c r="E15" s="165">
        <v>18</v>
      </c>
      <c r="F15" s="171">
        <v>12</v>
      </c>
      <c r="G15" s="171">
        <v>6</v>
      </c>
      <c r="H15" s="27">
        <f t="shared" si="0"/>
        <v>36</v>
      </c>
      <c r="I15" s="172">
        <v>40</v>
      </c>
      <c r="J15" s="173">
        <v>153</v>
      </c>
      <c r="K15" s="173">
        <v>66</v>
      </c>
      <c r="L15" s="173">
        <v>12</v>
      </c>
      <c r="M15" s="174">
        <v>25</v>
      </c>
      <c r="N15" s="175">
        <v>5</v>
      </c>
      <c r="O15" s="174">
        <v>10</v>
      </c>
      <c r="P15" s="176"/>
    </row>
    <row r="16" spans="1:16" ht="32.25" customHeight="1" thickBot="1">
      <c r="A16" s="22">
        <v>4</v>
      </c>
      <c r="B16" s="23" t="s">
        <v>106</v>
      </c>
      <c r="C16" s="24" t="s">
        <v>107</v>
      </c>
      <c r="D16" s="171">
        <v>306</v>
      </c>
      <c r="E16" s="165">
        <v>140</v>
      </c>
      <c r="F16" s="171">
        <v>110</v>
      </c>
      <c r="G16" s="171">
        <v>56</v>
      </c>
      <c r="H16" s="27">
        <f>D16</f>
        <v>306</v>
      </c>
      <c r="I16" s="172">
        <v>339</v>
      </c>
      <c r="J16" s="173">
        <v>1126</v>
      </c>
      <c r="K16" s="173">
        <v>559</v>
      </c>
      <c r="L16" s="173">
        <v>103</v>
      </c>
      <c r="M16" s="174">
        <v>170</v>
      </c>
      <c r="N16" s="175">
        <v>90</v>
      </c>
      <c r="O16" s="174">
        <v>79</v>
      </c>
      <c r="P16" s="176"/>
    </row>
    <row r="17" spans="1:167" ht="32.25" customHeight="1" thickBot="1">
      <c r="A17" s="22">
        <v>12</v>
      </c>
      <c r="B17" s="23" t="s">
        <v>102</v>
      </c>
      <c r="C17" s="24" t="s">
        <v>116</v>
      </c>
      <c r="D17" s="171">
        <v>57</v>
      </c>
      <c r="E17" s="165">
        <v>30</v>
      </c>
      <c r="F17" s="171">
        <v>17</v>
      </c>
      <c r="G17" s="171">
        <v>10</v>
      </c>
      <c r="H17" s="27">
        <f t="shared" si="0"/>
        <v>57</v>
      </c>
      <c r="I17" s="172">
        <v>62</v>
      </c>
      <c r="J17" s="173">
        <v>183</v>
      </c>
      <c r="K17" s="173">
        <v>99</v>
      </c>
      <c r="L17" s="173">
        <v>22</v>
      </c>
      <c r="M17" s="174">
        <v>24</v>
      </c>
      <c r="N17" s="175">
        <v>18</v>
      </c>
      <c r="O17" s="174">
        <v>20</v>
      </c>
      <c r="P17" s="176"/>
    </row>
    <row r="18" spans="1:167" ht="32.25" customHeight="1" thickBot="1">
      <c r="A18" s="22">
        <v>13</v>
      </c>
      <c r="B18" s="23" t="s">
        <v>104</v>
      </c>
      <c r="C18" s="24" t="s">
        <v>117</v>
      </c>
      <c r="D18" s="171">
        <v>31</v>
      </c>
      <c r="E18" s="165">
        <v>15</v>
      </c>
      <c r="F18" s="171">
        <v>10</v>
      </c>
      <c r="G18" s="171">
        <v>6</v>
      </c>
      <c r="H18" s="27">
        <f t="shared" si="0"/>
        <v>31</v>
      </c>
      <c r="I18" s="172">
        <v>34</v>
      </c>
      <c r="J18" s="173">
        <v>101</v>
      </c>
      <c r="K18" s="173">
        <v>55</v>
      </c>
      <c r="L18" s="173">
        <v>12</v>
      </c>
      <c r="M18" s="174">
        <v>12</v>
      </c>
      <c r="N18" s="175">
        <v>10</v>
      </c>
      <c r="O18" s="174">
        <v>12</v>
      </c>
      <c r="P18" s="176"/>
    </row>
    <row r="19" spans="1:167" ht="32.25" customHeight="1" thickBot="1">
      <c r="A19" s="22">
        <v>14</v>
      </c>
      <c r="B19" s="23" t="s">
        <v>102</v>
      </c>
      <c r="C19" s="24" t="s">
        <v>118</v>
      </c>
      <c r="D19" s="171">
        <v>50</v>
      </c>
      <c r="E19" s="165">
        <v>27</v>
      </c>
      <c r="F19" s="171">
        <v>15</v>
      </c>
      <c r="G19" s="171">
        <v>8</v>
      </c>
      <c r="H19" s="27">
        <f t="shared" si="0"/>
        <v>50</v>
      </c>
      <c r="I19" s="172">
        <v>55</v>
      </c>
      <c r="J19" s="173">
        <v>163</v>
      </c>
      <c r="K19" s="173">
        <v>88</v>
      </c>
      <c r="L19" s="173">
        <v>19</v>
      </c>
      <c r="M19" s="174">
        <v>15</v>
      </c>
      <c r="N19" s="175">
        <v>20</v>
      </c>
      <c r="O19" s="174">
        <v>20</v>
      </c>
      <c r="P19" s="176"/>
    </row>
    <row r="20" spans="1:167" ht="32.25" customHeight="1" thickBot="1">
      <c r="A20" s="22">
        <v>15</v>
      </c>
      <c r="B20" s="23" t="s">
        <v>102</v>
      </c>
      <c r="C20" s="24" t="s">
        <v>119</v>
      </c>
      <c r="D20" s="171">
        <v>86</v>
      </c>
      <c r="E20" s="165">
        <v>45</v>
      </c>
      <c r="F20" s="171">
        <v>29</v>
      </c>
      <c r="G20" s="171">
        <v>12</v>
      </c>
      <c r="H20" s="27">
        <f t="shared" si="0"/>
        <v>86</v>
      </c>
      <c r="I20" s="172">
        <v>94</v>
      </c>
      <c r="J20" s="173">
        <v>272</v>
      </c>
      <c r="K20" s="173">
        <v>152</v>
      </c>
      <c r="L20" s="173">
        <v>30</v>
      </c>
      <c r="M20" s="174">
        <v>35</v>
      </c>
      <c r="N20" s="175">
        <v>30</v>
      </c>
      <c r="O20" s="174">
        <v>29</v>
      </c>
      <c r="P20" s="176"/>
    </row>
    <row r="21" spans="1:167" ht="32.25" customHeight="1" thickBot="1">
      <c r="A21" s="22">
        <v>16</v>
      </c>
      <c r="B21" s="23" t="s">
        <v>104</v>
      </c>
      <c r="C21" s="24" t="s">
        <v>120</v>
      </c>
      <c r="D21" s="171">
        <v>72</v>
      </c>
      <c r="E21" s="165">
        <v>36</v>
      </c>
      <c r="F21" s="171">
        <v>26</v>
      </c>
      <c r="G21" s="171">
        <v>10</v>
      </c>
      <c r="H21" s="27">
        <f t="shared" si="0"/>
        <v>72</v>
      </c>
      <c r="I21" s="172">
        <v>80</v>
      </c>
      <c r="J21" s="173">
        <v>266</v>
      </c>
      <c r="K21" s="173">
        <v>132</v>
      </c>
      <c r="L21" s="173">
        <v>24</v>
      </c>
      <c r="M21" s="174">
        <v>15</v>
      </c>
      <c r="N21" s="175">
        <v>27</v>
      </c>
      <c r="O21" s="174">
        <v>38</v>
      </c>
      <c r="P21" s="176"/>
    </row>
    <row r="22" spans="1:167" ht="32.25" customHeight="1" thickBot="1">
      <c r="A22" s="22">
        <v>17</v>
      </c>
      <c r="B22" s="23" t="s">
        <v>109</v>
      </c>
      <c r="C22" s="24" t="s">
        <v>121</v>
      </c>
      <c r="D22" s="171">
        <v>25</v>
      </c>
      <c r="E22" s="165">
        <v>12</v>
      </c>
      <c r="F22" s="171">
        <v>8</v>
      </c>
      <c r="G22" s="171">
        <v>5</v>
      </c>
      <c r="H22" s="27">
        <f t="shared" si="0"/>
        <v>25</v>
      </c>
      <c r="I22" s="172">
        <v>28</v>
      </c>
      <c r="J22" s="173">
        <v>93</v>
      </c>
      <c r="K22" s="173">
        <v>46</v>
      </c>
      <c r="L22" s="173">
        <v>8</v>
      </c>
      <c r="M22" s="174">
        <v>12</v>
      </c>
      <c r="N22" s="175">
        <v>8</v>
      </c>
      <c r="O22" s="174">
        <v>8</v>
      </c>
      <c r="P22" s="176"/>
    </row>
    <row r="23" spans="1:167" ht="32.25" customHeight="1" thickBot="1">
      <c r="A23" s="22">
        <v>18</v>
      </c>
      <c r="B23" s="23" t="s">
        <v>102</v>
      </c>
      <c r="C23" s="24" t="s">
        <v>122</v>
      </c>
      <c r="D23" s="171">
        <v>67</v>
      </c>
      <c r="E23" s="165">
        <v>33</v>
      </c>
      <c r="F23" s="171">
        <v>24</v>
      </c>
      <c r="G23" s="171">
        <v>10</v>
      </c>
      <c r="H23" s="27">
        <f t="shared" si="0"/>
        <v>67</v>
      </c>
      <c r="I23" s="172">
        <v>73</v>
      </c>
      <c r="J23" s="173">
        <v>244</v>
      </c>
      <c r="K23" s="173">
        <v>121</v>
      </c>
      <c r="L23" s="173">
        <v>23</v>
      </c>
      <c r="M23" s="174">
        <v>20</v>
      </c>
      <c r="N23" s="175">
        <v>23</v>
      </c>
      <c r="O23" s="174">
        <v>30</v>
      </c>
      <c r="P23" s="176"/>
    </row>
    <row r="24" spans="1:167" ht="32.25" customHeight="1" thickBot="1">
      <c r="A24" s="22">
        <v>19</v>
      </c>
      <c r="B24" s="23" t="s">
        <v>102</v>
      </c>
      <c r="C24" s="24" t="s">
        <v>123</v>
      </c>
      <c r="D24" s="171">
        <v>60</v>
      </c>
      <c r="E24" s="165">
        <v>30</v>
      </c>
      <c r="F24" s="171">
        <v>22</v>
      </c>
      <c r="G24" s="171">
        <v>8</v>
      </c>
      <c r="H24" s="27">
        <f t="shared" si="0"/>
        <v>60</v>
      </c>
      <c r="I24" s="172">
        <v>66</v>
      </c>
      <c r="J24" s="173">
        <v>143</v>
      </c>
      <c r="K24" s="173">
        <v>105</v>
      </c>
      <c r="L24" s="173">
        <v>22</v>
      </c>
      <c r="M24" s="174">
        <v>32</v>
      </c>
      <c r="N24" s="175">
        <v>18</v>
      </c>
      <c r="O24" s="174">
        <v>16</v>
      </c>
      <c r="P24" s="176"/>
    </row>
    <row r="25" spans="1:167" ht="32.25" customHeight="1" thickBot="1">
      <c r="A25" s="22">
        <v>20</v>
      </c>
      <c r="B25" s="23" t="s">
        <v>124</v>
      </c>
      <c r="C25" s="24" t="s">
        <v>125</v>
      </c>
      <c r="D25" s="171">
        <v>377</v>
      </c>
      <c r="E25" s="165">
        <v>190</v>
      </c>
      <c r="F25" s="171">
        <v>120</v>
      </c>
      <c r="G25" s="171">
        <v>67</v>
      </c>
      <c r="H25" s="27">
        <f t="shared" si="0"/>
        <v>377</v>
      </c>
      <c r="I25" s="172">
        <v>417</v>
      </c>
      <c r="J25" s="173">
        <v>1297</v>
      </c>
      <c r="K25" s="173">
        <v>666</v>
      </c>
      <c r="L25" s="173">
        <v>138</v>
      </c>
      <c r="M25" s="174">
        <v>170</v>
      </c>
      <c r="N25" s="175">
        <v>117</v>
      </c>
      <c r="O25" s="174">
        <v>130</v>
      </c>
      <c r="P25" s="176"/>
    </row>
    <row r="26" spans="1:167" s="34" customFormat="1" ht="32.25" customHeight="1" thickBot="1">
      <c r="A26" s="22">
        <v>21</v>
      </c>
      <c r="B26" s="23" t="s">
        <v>104</v>
      </c>
      <c r="C26" s="24" t="s">
        <v>126</v>
      </c>
      <c r="D26" s="177">
        <v>50</v>
      </c>
      <c r="E26" s="165">
        <v>25</v>
      </c>
      <c r="F26" s="177">
        <v>15</v>
      </c>
      <c r="G26" s="177">
        <v>10</v>
      </c>
      <c r="H26" s="27">
        <f t="shared" si="0"/>
        <v>50</v>
      </c>
      <c r="I26" s="172">
        <v>55</v>
      </c>
      <c r="J26" s="173">
        <v>170</v>
      </c>
      <c r="K26" s="173">
        <v>88</v>
      </c>
      <c r="L26" s="173">
        <v>18</v>
      </c>
      <c r="M26" s="174">
        <v>20</v>
      </c>
      <c r="N26" s="175">
        <v>15</v>
      </c>
      <c r="O26" s="174">
        <v>20</v>
      </c>
      <c r="P26" s="176"/>
    </row>
    <row r="27" spans="1:167" ht="32.25" customHeight="1" thickBot="1">
      <c r="A27" s="22">
        <v>22</v>
      </c>
      <c r="B27" s="23" t="s">
        <v>104</v>
      </c>
      <c r="C27" s="24" t="s">
        <v>127</v>
      </c>
      <c r="D27" s="178">
        <v>50</v>
      </c>
      <c r="E27" s="165">
        <v>26</v>
      </c>
      <c r="F27" s="178">
        <v>16</v>
      </c>
      <c r="G27" s="178">
        <v>8</v>
      </c>
      <c r="H27" s="27">
        <f t="shared" si="0"/>
        <v>50</v>
      </c>
      <c r="I27" s="172">
        <v>56</v>
      </c>
      <c r="J27" s="179">
        <v>171</v>
      </c>
      <c r="K27" s="179">
        <v>89</v>
      </c>
      <c r="L27" s="179">
        <v>18</v>
      </c>
      <c r="M27" s="180">
        <v>40</v>
      </c>
      <c r="N27" s="181">
        <v>6</v>
      </c>
      <c r="O27" s="180">
        <v>10</v>
      </c>
      <c r="P27" s="176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</row>
    <row r="28" spans="1:167" ht="32.25" customHeight="1" thickBot="1">
      <c r="A28" s="22">
        <v>23</v>
      </c>
      <c r="B28" s="23" t="s">
        <v>104</v>
      </c>
      <c r="C28" s="24" t="s">
        <v>128</v>
      </c>
      <c r="D28" s="177">
        <v>41</v>
      </c>
      <c r="E28" s="165">
        <v>23</v>
      </c>
      <c r="F28" s="177">
        <v>12</v>
      </c>
      <c r="G28" s="177">
        <v>6</v>
      </c>
      <c r="H28" s="27">
        <f t="shared" si="0"/>
        <v>41</v>
      </c>
      <c r="I28" s="172">
        <v>46</v>
      </c>
      <c r="J28" s="173">
        <v>141</v>
      </c>
      <c r="K28" s="173">
        <v>73</v>
      </c>
      <c r="L28" s="173">
        <v>15</v>
      </c>
      <c r="M28" s="174">
        <v>15</v>
      </c>
      <c r="N28" s="175">
        <v>10</v>
      </c>
      <c r="O28" s="174">
        <v>21</v>
      </c>
      <c r="P28" s="176"/>
    </row>
    <row r="29" spans="1:167" ht="32.25" customHeight="1" thickBot="1">
      <c r="A29" s="22">
        <v>24</v>
      </c>
      <c r="B29" s="41" t="s">
        <v>109</v>
      </c>
      <c r="C29" s="24" t="s">
        <v>129</v>
      </c>
      <c r="D29" s="178">
        <v>105</v>
      </c>
      <c r="E29" s="165">
        <v>55</v>
      </c>
      <c r="F29" s="178">
        <v>34</v>
      </c>
      <c r="G29" s="178">
        <v>16</v>
      </c>
      <c r="H29" s="27">
        <f t="shared" si="0"/>
        <v>105</v>
      </c>
      <c r="I29" s="172">
        <v>115</v>
      </c>
      <c r="J29" s="179">
        <v>358</v>
      </c>
      <c r="K29" s="179">
        <v>184</v>
      </c>
      <c r="L29" s="179">
        <v>38</v>
      </c>
      <c r="M29" s="180">
        <v>27</v>
      </c>
      <c r="N29" s="181">
        <v>34</v>
      </c>
      <c r="O29" s="180">
        <v>54</v>
      </c>
      <c r="P29" s="176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</row>
    <row r="30" spans="1:167" ht="32.25" customHeight="1" thickBot="1">
      <c r="A30" s="22">
        <v>25</v>
      </c>
      <c r="B30" s="41" t="s">
        <v>124</v>
      </c>
      <c r="C30" s="24" t="s">
        <v>130</v>
      </c>
      <c r="D30" s="178">
        <v>128</v>
      </c>
      <c r="E30" s="165">
        <v>70</v>
      </c>
      <c r="F30" s="178">
        <v>40</v>
      </c>
      <c r="G30" s="178">
        <v>18</v>
      </c>
      <c r="H30" s="27">
        <f t="shared" si="0"/>
        <v>128</v>
      </c>
      <c r="I30" s="172">
        <v>141</v>
      </c>
      <c r="J30" s="179">
        <v>421</v>
      </c>
      <c r="K30" s="179">
        <v>224</v>
      </c>
      <c r="L30" s="179">
        <v>49</v>
      </c>
      <c r="M30" s="180">
        <v>60</v>
      </c>
      <c r="N30" s="181">
        <v>20</v>
      </c>
      <c r="O30" s="180">
        <v>61</v>
      </c>
      <c r="P30" s="176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</row>
    <row r="31" spans="1:167" ht="32.25" customHeight="1" thickBot="1">
      <c r="A31" s="22">
        <v>26</v>
      </c>
      <c r="B31" s="41" t="s">
        <v>104</v>
      </c>
      <c r="C31" s="24" t="s">
        <v>131</v>
      </c>
      <c r="D31" s="178">
        <v>26</v>
      </c>
      <c r="E31" s="165">
        <v>15</v>
      </c>
      <c r="F31" s="178">
        <v>7</v>
      </c>
      <c r="G31" s="178">
        <v>4</v>
      </c>
      <c r="H31" s="27">
        <f t="shared" si="0"/>
        <v>26</v>
      </c>
      <c r="I31" s="172">
        <v>28</v>
      </c>
      <c r="J31" s="179">
        <v>83</v>
      </c>
      <c r="K31" s="179">
        <v>45</v>
      </c>
      <c r="L31" s="179">
        <v>10</v>
      </c>
      <c r="M31" s="180">
        <v>15</v>
      </c>
      <c r="N31" s="181">
        <v>5</v>
      </c>
      <c r="O31" s="180">
        <v>8</v>
      </c>
      <c r="P31" s="176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</row>
    <row r="32" spans="1:167" ht="32.25" customHeight="1" thickBot="1">
      <c r="A32" s="22">
        <v>27</v>
      </c>
      <c r="B32" s="41" t="s">
        <v>109</v>
      </c>
      <c r="C32" s="24" t="s">
        <v>132</v>
      </c>
      <c r="D32" s="178">
        <v>44</v>
      </c>
      <c r="E32" s="165">
        <v>25</v>
      </c>
      <c r="F32" s="178">
        <v>14</v>
      </c>
      <c r="G32" s="178">
        <v>5</v>
      </c>
      <c r="H32" s="27">
        <f t="shared" si="0"/>
        <v>44</v>
      </c>
      <c r="I32" s="172">
        <v>49</v>
      </c>
      <c r="J32" s="179">
        <v>143</v>
      </c>
      <c r="K32" s="179">
        <v>78</v>
      </c>
      <c r="L32" s="179">
        <v>17</v>
      </c>
      <c r="M32" s="180">
        <v>29</v>
      </c>
      <c r="N32" s="181">
        <v>8</v>
      </c>
      <c r="O32" s="180">
        <v>12</v>
      </c>
      <c r="P32" s="176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</row>
    <row r="33" spans="1:167" ht="32.25" customHeight="1" thickBot="1">
      <c r="A33" s="22">
        <v>28</v>
      </c>
      <c r="B33" s="41" t="s">
        <v>109</v>
      </c>
      <c r="C33" s="24" t="s">
        <v>133</v>
      </c>
      <c r="D33" s="178">
        <v>34</v>
      </c>
      <c r="E33" s="165">
        <v>18</v>
      </c>
      <c r="F33" s="178">
        <v>11</v>
      </c>
      <c r="G33" s="178">
        <v>5</v>
      </c>
      <c r="H33" s="27">
        <f t="shared" si="0"/>
        <v>34</v>
      </c>
      <c r="I33" s="172">
        <v>38</v>
      </c>
      <c r="J33" s="179">
        <v>112</v>
      </c>
      <c r="K33" s="179">
        <v>60</v>
      </c>
      <c r="L33" s="179">
        <v>13</v>
      </c>
      <c r="M33" s="180">
        <v>20</v>
      </c>
      <c r="N33" s="181">
        <v>10</v>
      </c>
      <c r="O33" s="180">
        <v>8</v>
      </c>
      <c r="P33" s="176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</row>
    <row r="34" spans="1:167" ht="32.25" customHeight="1" thickBot="1">
      <c r="A34" s="22">
        <v>29</v>
      </c>
      <c r="B34" s="41" t="s">
        <v>104</v>
      </c>
      <c r="C34" s="43" t="s">
        <v>134</v>
      </c>
      <c r="D34" s="178">
        <v>33</v>
      </c>
      <c r="E34" s="165">
        <v>18</v>
      </c>
      <c r="F34" s="178">
        <v>10</v>
      </c>
      <c r="G34" s="178">
        <v>5</v>
      </c>
      <c r="H34" s="27">
        <f t="shared" si="0"/>
        <v>33</v>
      </c>
      <c r="I34" s="172">
        <v>36</v>
      </c>
      <c r="J34" s="179">
        <v>108</v>
      </c>
      <c r="K34" s="179">
        <v>57</v>
      </c>
      <c r="L34" s="179">
        <v>13</v>
      </c>
      <c r="M34" s="180">
        <v>20</v>
      </c>
      <c r="N34" s="181">
        <v>6</v>
      </c>
      <c r="O34" s="180">
        <v>10</v>
      </c>
      <c r="P34" s="176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</row>
    <row r="35" spans="1:167" ht="32.25" customHeight="1" thickBot="1">
      <c r="A35" s="22"/>
      <c r="B35" s="41" t="s">
        <v>109</v>
      </c>
      <c r="C35" s="384" t="s">
        <v>177</v>
      </c>
      <c r="D35" s="178"/>
      <c r="E35" s="165"/>
      <c r="F35" s="178"/>
      <c r="G35" s="178"/>
      <c r="H35" s="27"/>
      <c r="I35" s="172"/>
      <c r="J35" s="179"/>
      <c r="K35" s="179"/>
      <c r="L35" s="179"/>
      <c r="M35" s="180"/>
      <c r="N35" s="181"/>
      <c r="O35" s="180"/>
      <c r="P35" s="176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</row>
    <row r="36" spans="1:167" ht="32.25" customHeight="1" thickBot="1">
      <c r="A36" s="22">
        <v>30</v>
      </c>
      <c r="B36" s="41" t="s">
        <v>104</v>
      </c>
      <c r="C36" s="24" t="s">
        <v>135</v>
      </c>
      <c r="D36" s="178">
        <v>154</v>
      </c>
      <c r="E36" s="165">
        <v>81</v>
      </c>
      <c r="F36" s="178">
        <v>52</v>
      </c>
      <c r="G36" s="178">
        <v>21</v>
      </c>
      <c r="H36" s="27">
        <f t="shared" si="0"/>
        <v>154</v>
      </c>
      <c r="I36" s="172">
        <v>170</v>
      </c>
      <c r="J36" s="179">
        <v>559</v>
      </c>
      <c r="K36" s="179">
        <v>271</v>
      </c>
      <c r="L36" s="179">
        <v>58</v>
      </c>
      <c r="M36" s="180">
        <v>55</v>
      </c>
      <c r="N36" s="181">
        <v>55</v>
      </c>
      <c r="O36" s="180">
        <v>60</v>
      </c>
      <c r="P36" s="176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</row>
    <row r="37" spans="1:167" ht="32.25" customHeight="1" thickBot="1">
      <c r="A37" s="22">
        <v>31</v>
      </c>
      <c r="B37" s="41" t="s">
        <v>104</v>
      </c>
      <c r="C37" s="24" t="s">
        <v>136</v>
      </c>
      <c r="D37" s="178">
        <v>22</v>
      </c>
      <c r="E37" s="165">
        <v>12</v>
      </c>
      <c r="F37" s="178">
        <v>7</v>
      </c>
      <c r="G37" s="178">
        <v>3</v>
      </c>
      <c r="H37" s="27">
        <f t="shared" si="0"/>
        <v>22</v>
      </c>
      <c r="I37" s="172">
        <v>25</v>
      </c>
      <c r="J37" s="179">
        <v>81</v>
      </c>
      <c r="K37" s="179">
        <v>39</v>
      </c>
      <c r="L37" s="179">
        <v>8</v>
      </c>
      <c r="M37" s="180">
        <v>10</v>
      </c>
      <c r="N37" s="181">
        <v>5</v>
      </c>
      <c r="O37" s="180">
        <v>10</v>
      </c>
      <c r="P37" s="17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</row>
    <row r="38" spans="1:167" ht="32.25" customHeight="1" thickBot="1">
      <c r="A38" s="22">
        <v>32</v>
      </c>
      <c r="B38" s="41" t="s">
        <v>104</v>
      </c>
      <c r="C38" s="24" t="s">
        <v>137</v>
      </c>
      <c r="D38" s="178">
        <v>32</v>
      </c>
      <c r="E38" s="165">
        <v>17</v>
      </c>
      <c r="F38" s="178">
        <v>10</v>
      </c>
      <c r="G38" s="178">
        <v>5</v>
      </c>
      <c r="H38" s="27">
        <f t="shared" si="0"/>
        <v>32</v>
      </c>
      <c r="I38" s="172">
        <v>35</v>
      </c>
      <c r="J38" s="179">
        <v>115</v>
      </c>
      <c r="K38" s="179">
        <v>56</v>
      </c>
      <c r="L38" s="179">
        <v>12</v>
      </c>
      <c r="M38" s="180">
        <v>12</v>
      </c>
      <c r="N38" s="181">
        <v>9</v>
      </c>
      <c r="O38" s="180">
        <v>14</v>
      </c>
      <c r="P38" s="176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</row>
    <row r="39" spans="1:167" ht="32.25" customHeight="1" thickBot="1">
      <c r="A39" s="22">
        <v>33</v>
      </c>
      <c r="B39" s="41" t="s">
        <v>102</v>
      </c>
      <c r="C39" s="24" t="s">
        <v>138</v>
      </c>
      <c r="D39" s="178">
        <v>121</v>
      </c>
      <c r="E39" s="165">
        <v>53</v>
      </c>
      <c r="F39" s="178">
        <v>41</v>
      </c>
      <c r="G39" s="178">
        <v>27</v>
      </c>
      <c r="H39" s="27">
        <f t="shared" si="0"/>
        <v>121</v>
      </c>
      <c r="I39" s="172">
        <v>133</v>
      </c>
      <c r="J39" s="179">
        <v>425</v>
      </c>
      <c r="K39" s="179">
        <v>222</v>
      </c>
      <c r="L39" s="179">
        <v>36</v>
      </c>
      <c r="M39" s="180">
        <v>45</v>
      </c>
      <c r="N39" s="181">
        <v>33</v>
      </c>
      <c r="O39" s="180">
        <v>55</v>
      </c>
      <c r="P39" s="176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</row>
    <row r="40" spans="1:167" ht="32.25" customHeight="1" thickBot="1">
      <c r="A40" s="22">
        <v>34</v>
      </c>
      <c r="B40" s="41" t="s">
        <v>104</v>
      </c>
      <c r="C40" s="43" t="s">
        <v>139</v>
      </c>
      <c r="D40" s="178">
        <v>13</v>
      </c>
      <c r="E40" s="165">
        <v>7</v>
      </c>
      <c r="F40" s="178">
        <v>4</v>
      </c>
      <c r="G40" s="178">
        <v>2</v>
      </c>
      <c r="H40" s="27">
        <f t="shared" si="0"/>
        <v>13</v>
      </c>
      <c r="I40" s="172">
        <v>14</v>
      </c>
      <c r="J40" s="179">
        <v>42</v>
      </c>
      <c r="K40" s="179">
        <v>23</v>
      </c>
      <c r="L40" s="179">
        <v>5</v>
      </c>
      <c r="M40" s="180">
        <v>3</v>
      </c>
      <c r="N40" s="181">
        <v>4</v>
      </c>
      <c r="O40" s="180">
        <v>7</v>
      </c>
      <c r="P40" s="176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</row>
    <row r="41" spans="1:167" ht="32.25" customHeight="1" thickBot="1">
      <c r="A41" s="22">
        <v>35</v>
      </c>
      <c r="B41" s="41" t="s">
        <v>104</v>
      </c>
      <c r="C41" s="24" t="s">
        <v>140</v>
      </c>
      <c r="D41" s="178">
        <v>40</v>
      </c>
      <c r="E41" s="165">
        <v>20</v>
      </c>
      <c r="F41" s="178">
        <v>14</v>
      </c>
      <c r="G41" s="178">
        <v>6</v>
      </c>
      <c r="H41" s="27">
        <f t="shared" si="0"/>
        <v>40</v>
      </c>
      <c r="I41" s="172">
        <v>45</v>
      </c>
      <c r="J41" s="179">
        <v>170</v>
      </c>
      <c r="K41" s="179">
        <v>73</v>
      </c>
      <c r="L41" s="179">
        <v>14</v>
      </c>
      <c r="M41" s="180">
        <v>10</v>
      </c>
      <c r="N41" s="181">
        <v>14</v>
      </c>
      <c r="O41" s="180">
        <v>21</v>
      </c>
      <c r="P41" s="17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</row>
    <row r="42" spans="1:167" ht="32.25" customHeight="1" thickBot="1">
      <c r="A42" s="22">
        <v>36</v>
      </c>
      <c r="B42" s="41" t="s">
        <v>104</v>
      </c>
      <c r="C42" s="24" t="s">
        <v>141</v>
      </c>
      <c r="D42" s="178">
        <v>20</v>
      </c>
      <c r="E42" s="165">
        <v>9</v>
      </c>
      <c r="F42" s="178">
        <v>7</v>
      </c>
      <c r="G42" s="178">
        <v>4</v>
      </c>
      <c r="H42" s="27">
        <f t="shared" si="0"/>
        <v>20</v>
      </c>
      <c r="I42" s="172">
        <v>22</v>
      </c>
      <c r="J42" s="179">
        <v>72</v>
      </c>
      <c r="K42" s="179">
        <v>37</v>
      </c>
      <c r="L42" s="179">
        <v>6</v>
      </c>
      <c r="M42" s="180">
        <v>4</v>
      </c>
      <c r="N42" s="181">
        <v>7</v>
      </c>
      <c r="O42" s="180">
        <v>11</v>
      </c>
      <c r="P42" s="17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</row>
    <row r="43" spans="1:167" ht="32.25" customHeight="1" thickBot="1">
      <c r="A43" s="22">
        <v>37</v>
      </c>
      <c r="B43" s="41" t="s">
        <v>102</v>
      </c>
      <c r="C43" s="24" t="s">
        <v>142</v>
      </c>
      <c r="D43" s="178">
        <v>123</v>
      </c>
      <c r="E43" s="165">
        <v>60</v>
      </c>
      <c r="F43" s="178">
        <v>42</v>
      </c>
      <c r="G43" s="178">
        <v>21</v>
      </c>
      <c r="H43" s="27">
        <f t="shared" si="0"/>
        <v>123</v>
      </c>
      <c r="I43" s="172">
        <v>136</v>
      </c>
      <c r="J43" s="179">
        <v>453</v>
      </c>
      <c r="K43" s="179">
        <v>224</v>
      </c>
      <c r="L43" s="179">
        <v>41</v>
      </c>
      <c r="M43" s="180">
        <v>40</v>
      </c>
      <c r="N43" s="181">
        <v>32</v>
      </c>
      <c r="O43" s="180">
        <v>64</v>
      </c>
      <c r="P43" s="176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</row>
    <row r="44" spans="1:167" ht="32.25" customHeight="1" thickBot="1">
      <c r="A44" s="22">
        <v>38</v>
      </c>
      <c r="B44" s="41" t="s">
        <v>104</v>
      </c>
      <c r="C44" s="24" t="s">
        <v>143</v>
      </c>
      <c r="D44" s="178">
        <v>21</v>
      </c>
      <c r="E44" s="165">
        <v>11</v>
      </c>
      <c r="F44" s="178">
        <v>7</v>
      </c>
      <c r="G44" s="178">
        <v>3</v>
      </c>
      <c r="H44" s="27">
        <f t="shared" si="0"/>
        <v>21</v>
      </c>
      <c r="I44" s="172">
        <v>24</v>
      </c>
      <c r="J44" s="179">
        <v>90</v>
      </c>
      <c r="K44" s="179">
        <v>39</v>
      </c>
      <c r="L44" s="179">
        <v>7</v>
      </c>
      <c r="M44" s="180">
        <v>9</v>
      </c>
      <c r="N44" s="181">
        <v>4</v>
      </c>
      <c r="O44" s="180">
        <v>11</v>
      </c>
      <c r="P44" s="176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</row>
    <row r="45" spans="1:167" ht="32.25" customHeight="1" thickBot="1">
      <c r="A45" s="22">
        <v>39</v>
      </c>
      <c r="B45" s="41" t="s">
        <v>104</v>
      </c>
      <c r="C45" s="24" t="s">
        <v>144</v>
      </c>
      <c r="D45" s="178">
        <v>23</v>
      </c>
      <c r="E45" s="165">
        <v>12</v>
      </c>
      <c r="F45" s="178">
        <v>7</v>
      </c>
      <c r="G45" s="178">
        <v>4</v>
      </c>
      <c r="H45" s="27">
        <f t="shared" si="0"/>
        <v>23</v>
      </c>
      <c r="I45" s="172">
        <v>25</v>
      </c>
      <c r="J45" s="179">
        <v>95</v>
      </c>
      <c r="K45" s="179">
        <v>41</v>
      </c>
      <c r="L45" s="179">
        <v>8</v>
      </c>
      <c r="M45" s="180">
        <v>12</v>
      </c>
      <c r="N45" s="181">
        <v>3</v>
      </c>
      <c r="O45" s="180">
        <v>10</v>
      </c>
      <c r="P45" s="17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</row>
    <row r="46" spans="1:167" s="47" customFormat="1" ht="32.25" customHeight="1" thickBot="1">
      <c r="A46" s="22">
        <v>40</v>
      </c>
      <c r="B46" s="41" t="s">
        <v>104</v>
      </c>
      <c r="C46" s="24" t="s">
        <v>145</v>
      </c>
      <c r="D46" s="183">
        <v>49</v>
      </c>
      <c r="E46" s="165">
        <v>24</v>
      </c>
      <c r="F46" s="183">
        <v>16</v>
      </c>
      <c r="G46" s="183">
        <v>9</v>
      </c>
      <c r="H46" s="27">
        <f t="shared" si="0"/>
        <v>49</v>
      </c>
      <c r="I46" s="184">
        <v>54</v>
      </c>
      <c r="J46" s="185">
        <v>206</v>
      </c>
      <c r="K46" s="185">
        <v>90</v>
      </c>
      <c r="L46" s="185">
        <v>16</v>
      </c>
      <c r="M46" s="186">
        <v>21</v>
      </c>
      <c r="N46" s="187">
        <v>8</v>
      </c>
      <c r="O46" s="186">
        <v>25</v>
      </c>
      <c r="P46" s="188"/>
    </row>
    <row r="47" spans="1:167" s="48" customFormat="1" ht="20.25">
      <c r="B47" s="49" t="s">
        <v>146</v>
      </c>
      <c r="C47" s="50"/>
      <c r="D47" s="53">
        <f t="shared" ref="D47:G47" si="1">SUM(D6:D46)</f>
        <v>3328</v>
      </c>
      <c r="E47" s="53">
        <f t="shared" si="1"/>
        <v>1644</v>
      </c>
      <c r="F47" s="53">
        <f t="shared" si="1"/>
        <v>1096</v>
      </c>
      <c r="G47" s="53">
        <f t="shared" si="1"/>
        <v>575</v>
      </c>
      <c r="H47" s="27">
        <f t="shared" si="0"/>
        <v>3328</v>
      </c>
      <c r="I47" s="48">
        <v>3662</v>
      </c>
      <c r="J47" s="48">
        <v>11912</v>
      </c>
      <c r="K47" s="48">
        <v>5958</v>
      </c>
      <c r="L47" s="48">
        <v>1157</v>
      </c>
      <c r="M47" s="48">
        <v>1305</v>
      </c>
      <c r="N47" s="48">
        <v>1017</v>
      </c>
      <c r="O47" s="48">
        <v>1340</v>
      </c>
    </row>
    <row r="50" ht="42.75" customHeight="1"/>
  </sheetData>
  <autoFilter ref="A5:FK46" xr:uid="{00000000-0009-0000-0000-000003000000}">
    <sortState xmlns:xlrd2="http://schemas.microsoft.com/office/spreadsheetml/2017/richdata2" ref="A6:FK46">
      <sortCondition ref="A5:A46"/>
    </sortState>
  </autoFilter>
  <mergeCells count="10">
    <mergeCell ref="A1:P1"/>
    <mergeCell ref="A2:A4"/>
    <mergeCell ref="B2:C2"/>
    <mergeCell ref="D2:H2"/>
    <mergeCell ref="I2:P2"/>
    <mergeCell ref="B3:C3"/>
    <mergeCell ref="D3:G3"/>
    <mergeCell ref="B4:C4"/>
    <mergeCell ref="H3:H4"/>
    <mergeCell ref="I3:P3"/>
  </mergeCells>
  <phoneticPr fontId="56" type="noConversion"/>
  <printOptions horizontalCentered="1"/>
  <pageMargins left="0.31496062992125984" right="0.31496062992125984" top="0.35433070866141736" bottom="0.35433070866141736" header="0" footer="0"/>
  <pageSetup paperSize="9" scale="45" orientation="portrait" r:id="rId1"/>
  <drawing r:id="rId2"/>
  <legacyDrawing r:id="rId3"/>
  <controls>
    <mc:AlternateContent xmlns:mc="http://schemas.openxmlformats.org/markup-compatibility/2006">
      <mc:Choice Requires="x14">
        <control shapeId="6147" r:id="rId4" name="Control 3">
          <controlPr defaultSize="0" r:id="rId5">
            <anchor moveWithCells="1">
              <from>
                <xdr:col>1</xdr:col>
                <xdr:colOff>0</xdr:colOff>
                <xdr:row>19</xdr:row>
                <xdr:rowOff>133350</xdr:rowOff>
              </from>
              <to>
                <xdr:col>1</xdr:col>
                <xdr:colOff>219075</xdr:colOff>
                <xdr:row>19</xdr:row>
                <xdr:rowOff>342900</xdr:rowOff>
              </to>
            </anchor>
          </controlPr>
        </control>
      </mc:Choice>
      <mc:Fallback>
        <control shapeId="6147" r:id="rId4" name="Control 3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5">
            <anchor moveWithCells="1">
              <from>
                <xdr:col>1</xdr:col>
                <xdr:colOff>0</xdr:colOff>
                <xdr:row>19</xdr:row>
                <xdr:rowOff>133350</xdr:rowOff>
              </from>
              <to>
                <xdr:col>1</xdr:col>
                <xdr:colOff>219075</xdr:colOff>
                <xdr:row>19</xdr:row>
                <xdr:rowOff>342900</xdr:rowOff>
              </to>
            </anchor>
          </controlPr>
        </control>
      </mc:Choice>
      <mc:Fallback>
        <control shapeId="6146" r:id="rId6" name="Control 2"/>
      </mc:Fallback>
    </mc:AlternateContent>
    <mc:AlternateContent xmlns:mc="http://schemas.openxmlformats.org/markup-compatibility/2006">
      <mc:Choice Requires="x14">
        <control shapeId="6145" r:id="rId7" name="Control 1">
          <controlPr defaultSize="0" r:id="rId5">
            <anchor moveWithCells="1">
              <from>
                <xdr:col>1</xdr:col>
                <xdr:colOff>0</xdr:colOff>
                <xdr:row>19</xdr:row>
                <xdr:rowOff>133350</xdr:rowOff>
              </from>
              <to>
                <xdr:col>1</xdr:col>
                <xdr:colOff>219075</xdr:colOff>
                <xdr:row>19</xdr:row>
                <xdr:rowOff>342900</xdr:rowOff>
              </to>
            </anchor>
          </controlPr>
        </control>
      </mc:Choice>
      <mc:Fallback>
        <control shapeId="6145" r:id="rId7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F6"/>
  <sheetViews>
    <sheetView workbookViewId="0">
      <selection activeCell="E10" sqref="E10"/>
    </sheetView>
  </sheetViews>
  <sheetFormatPr baseColWidth="10" defaultRowHeight="12.75"/>
  <sheetData>
    <row r="5" spans="1:6">
      <c r="D5">
        <v>77.900000000000006</v>
      </c>
      <c r="E5">
        <v>49.3</v>
      </c>
      <c r="F5">
        <v>27.7</v>
      </c>
    </row>
    <row r="6" spans="1:6">
      <c r="A6">
        <v>519</v>
      </c>
      <c r="B6">
        <v>548</v>
      </c>
      <c r="C6">
        <v>465</v>
      </c>
      <c r="D6">
        <f>ROUND(C6*D5%,0)</f>
        <v>362</v>
      </c>
      <c r="E6">
        <f>B6*E5%</f>
        <v>270.16399999999999</v>
      </c>
      <c r="F6">
        <f>A6*F5%</f>
        <v>143.76299999999998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F49"/>
  <sheetViews>
    <sheetView view="pageBreakPreview" zoomScale="85" zoomScaleNormal="85" zoomScaleSheetLayoutView="85" workbookViewId="0">
      <pane xSplit="3" ySplit="5" topLeftCell="D37" activePane="bottomRight" state="frozen"/>
      <selection pane="topRight" activeCell="D1" sqref="D1"/>
      <selection pane="bottomLeft" activeCell="A6" sqref="A6"/>
      <selection pane="bottomRight" activeCell="R41" sqref="R41"/>
    </sheetView>
  </sheetViews>
  <sheetFormatPr baseColWidth="10" defaultRowHeight="12.75"/>
  <cols>
    <col min="1" max="1" width="5.7109375" style="315" customWidth="1"/>
    <col min="2" max="2" width="9.42578125" style="62" customWidth="1"/>
    <col min="3" max="3" width="33.85546875" style="62" customWidth="1"/>
    <col min="4" max="6" width="11.42578125" style="69" customWidth="1"/>
    <col min="7" max="7" width="12.42578125" style="310" customWidth="1"/>
    <col min="8" max="10" width="14.140625" style="69" customWidth="1"/>
    <col min="11" max="11" width="11.42578125" style="311" customWidth="1"/>
    <col min="12" max="12" width="11.42578125" style="92" customWidth="1"/>
    <col min="13" max="13" width="14.28515625" style="22" customWidth="1"/>
    <col min="14" max="14" width="16.5703125" style="22" customWidth="1"/>
    <col min="15" max="16384" width="11.42578125" style="22"/>
  </cols>
  <sheetData>
    <row r="1" spans="1:14" s="313" customFormat="1" ht="27" customHeight="1">
      <c r="A1" s="376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12"/>
      <c r="N1" s="312"/>
    </row>
    <row r="2" spans="1:14" s="297" customFormat="1" ht="58.5" customHeight="1">
      <c r="A2" s="378" t="s">
        <v>1</v>
      </c>
      <c r="B2" s="367" t="s">
        <v>2</v>
      </c>
      <c r="C2" s="367"/>
      <c r="D2" s="379" t="s">
        <v>8</v>
      </c>
      <c r="E2" s="379"/>
      <c r="F2" s="379"/>
      <c r="G2" s="379"/>
      <c r="H2" s="379"/>
      <c r="I2" s="379"/>
      <c r="J2" s="379"/>
      <c r="K2" s="379"/>
      <c r="L2" s="379"/>
      <c r="M2" s="194" t="s">
        <v>170</v>
      </c>
      <c r="N2" s="194" t="s">
        <v>169</v>
      </c>
    </row>
    <row r="3" spans="1:14" s="297" customFormat="1" ht="84" customHeight="1">
      <c r="A3" s="378"/>
      <c r="B3" s="383" t="s">
        <v>13</v>
      </c>
      <c r="C3" s="383"/>
      <c r="D3" s="381" t="s">
        <v>23</v>
      </c>
      <c r="E3" s="381"/>
      <c r="F3" s="381"/>
      <c r="G3" s="381"/>
      <c r="H3" s="382" t="s">
        <v>24</v>
      </c>
      <c r="I3" s="382"/>
      <c r="J3" s="382"/>
      <c r="K3" s="382"/>
      <c r="L3" s="327" t="s">
        <v>17</v>
      </c>
      <c r="M3" s="276" t="s">
        <v>147</v>
      </c>
      <c r="N3" s="276" t="s">
        <v>147</v>
      </c>
    </row>
    <row r="4" spans="1:14" s="300" customFormat="1" ht="130.5" customHeight="1">
      <c r="A4" s="378"/>
      <c r="B4" s="380" t="s">
        <v>29</v>
      </c>
      <c r="C4" s="380"/>
      <c r="D4" s="4" t="s">
        <v>60</v>
      </c>
      <c r="E4" s="3" t="s">
        <v>61</v>
      </c>
      <c r="F4" s="4" t="s">
        <v>62</v>
      </c>
      <c r="G4" s="298" t="s">
        <v>36</v>
      </c>
      <c r="H4" s="4" t="s">
        <v>63</v>
      </c>
      <c r="I4" s="3" t="s">
        <v>64</v>
      </c>
      <c r="J4" s="4" t="s">
        <v>65</v>
      </c>
      <c r="K4" s="299" t="s">
        <v>36</v>
      </c>
      <c r="L4" s="327"/>
      <c r="M4" s="287" t="s">
        <v>160</v>
      </c>
      <c r="N4" s="277" t="s">
        <v>163</v>
      </c>
    </row>
    <row r="5" spans="1:14" s="61" customFormat="1" ht="49.5">
      <c r="A5" s="314"/>
      <c r="B5" s="10" t="s">
        <v>82</v>
      </c>
      <c r="C5" s="10" t="s">
        <v>83</v>
      </c>
      <c r="D5" s="15" t="s">
        <v>90</v>
      </c>
      <c r="E5" s="15" t="s">
        <v>90</v>
      </c>
      <c r="F5" s="15" t="s">
        <v>90</v>
      </c>
      <c r="G5" s="95" t="s">
        <v>90</v>
      </c>
      <c r="H5" s="15" t="s">
        <v>91</v>
      </c>
      <c r="I5" s="15" t="s">
        <v>92</v>
      </c>
      <c r="J5" s="15" t="s">
        <v>92</v>
      </c>
      <c r="K5" s="98" t="s">
        <v>92</v>
      </c>
      <c r="L5" s="301" t="s">
        <v>90</v>
      </c>
      <c r="M5" s="267" t="s">
        <v>97</v>
      </c>
      <c r="N5" s="267" t="s">
        <v>99</v>
      </c>
    </row>
    <row r="6" spans="1:14" ht="32.25" customHeight="1">
      <c r="A6" s="315">
        <v>1</v>
      </c>
      <c r="B6" s="170" t="s">
        <v>100</v>
      </c>
      <c r="C6" s="302" t="s">
        <v>101</v>
      </c>
      <c r="D6" s="28"/>
      <c r="E6" s="29"/>
      <c r="F6" s="29"/>
      <c r="G6" s="96">
        <f>E6</f>
        <v>0</v>
      </c>
      <c r="H6" s="29"/>
      <c r="I6" s="29"/>
      <c r="J6" s="29"/>
      <c r="K6" s="303">
        <f>I6</f>
        <v>0</v>
      </c>
      <c r="L6" s="304">
        <f>G6</f>
        <v>0</v>
      </c>
      <c r="M6" s="125">
        <v>177</v>
      </c>
      <c r="N6" s="127"/>
    </row>
    <row r="7" spans="1:14" ht="32.25" customHeight="1">
      <c r="A7" s="315">
        <v>2</v>
      </c>
      <c r="B7" s="170" t="s">
        <v>102</v>
      </c>
      <c r="C7" s="302" t="s">
        <v>103</v>
      </c>
      <c r="D7" s="93">
        <v>650</v>
      </c>
      <c r="E7" s="93">
        <v>233</v>
      </c>
      <c r="F7" s="93">
        <v>405</v>
      </c>
      <c r="G7" s="96">
        <f t="shared" ref="G7:G46" si="0">E7</f>
        <v>233</v>
      </c>
      <c r="H7" s="94">
        <v>1</v>
      </c>
      <c r="I7" s="94">
        <v>20</v>
      </c>
      <c r="J7" s="94">
        <v>10</v>
      </c>
      <c r="K7" s="303">
        <f t="shared" ref="K7:K46" si="1">I7</f>
        <v>20</v>
      </c>
      <c r="L7" s="304">
        <f t="shared" ref="L7:L46" si="2">G7</f>
        <v>233</v>
      </c>
      <c r="M7" s="125">
        <v>0</v>
      </c>
      <c r="N7" s="152">
        <v>244</v>
      </c>
    </row>
    <row r="8" spans="1:14" ht="32.25" customHeight="1">
      <c r="A8" s="315">
        <v>3</v>
      </c>
      <c r="B8" s="170" t="s">
        <v>104</v>
      </c>
      <c r="C8" s="302" t="s">
        <v>105</v>
      </c>
      <c r="D8" s="93">
        <v>52</v>
      </c>
      <c r="E8" s="93">
        <v>19</v>
      </c>
      <c r="F8" s="93">
        <v>32</v>
      </c>
      <c r="G8" s="96">
        <f t="shared" si="0"/>
        <v>19</v>
      </c>
      <c r="H8" s="29"/>
      <c r="I8" s="94">
        <v>8</v>
      </c>
      <c r="J8" s="94">
        <v>4</v>
      </c>
      <c r="K8" s="303">
        <f t="shared" si="1"/>
        <v>8</v>
      </c>
      <c r="L8" s="304">
        <f t="shared" si="2"/>
        <v>19</v>
      </c>
      <c r="M8" s="125">
        <v>0</v>
      </c>
      <c r="N8" s="152">
        <v>19</v>
      </c>
    </row>
    <row r="9" spans="1:14" ht="32.25" customHeight="1">
      <c r="A9" s="315">
        <v>4</v>
      </c>
      <c r="B9" s="170" t="s">
        <v>106</v>
      </c>
      <c r="C9" s="302" t="s">
        <v>107</v>
      </c>
      <c r="D9" s="93">
        <v>276</v>
      </c>
      <c r="E9" s="93">
        <v>98</v>
      </c>
      <c r="F9" s="93">
        <v>171</v>
      </c>
      <c r="G9" s="96">
        <f t="shared" si="0"/>
        <v>98</v>
      </c>
      <c r="H9" s="29"/>
      <c r="I9" s="94">
        <v>20</v>
      </c>
      <c r="J9" s="94">
        <v>10</v>
      </c>
      <c r="K9" s="303">
        <f t="shared" si="1"/>
        <v>20</v>
      </c>
      <c r="L9" s="304">
        <f t="shared" si="2"/>
        <v>98</v>
      </c>
      <c r="M9" s="125">
        <v>0</v>
      </c>
      <c r="N9" s="152">
        <v>103</v>
      </c>
    </row>
    <row r="10" spans="1:14" ht="32.25" customHeight="1">
      <c r="A10" s="315">
        <v>5</v>
      </c>
      <c r="B10" s="170" t="s">
        <v>104</v>
      </c>
      <c r="C10" s="302" t="s">
        <v>108</v>
      </c>
      <c r="D10" s="93">
        <v>38</v>
      </c>
      <c r="E10" s="93">
        <v>14</v>
      </c>
      <c r="F10" s="93">
        <v>23</v>
      </c>
      <c r="G10" s="96">
        <f t="shared" si="0"/>
        <v>14</v>
      </c>
      <c r="H10" s="29"/>
      <c r="I10" s="94">
        <v>8</v>
      </c>
      <c r="J10" s="94">
        <v>4</v>
      </c>
      <c r="K10" s="303">
        <f t="shared" si="1"/>
        <v>8</v>
      </c>
      <c r="L10" s="304">
        <f t="shared" si="2"/>
        <v>14</v>
      </c>
      <c r="M10" s="125">
        <v>0</v>
      </c>
      <c r="N10" s="152">
        <v>14</v>
      </c>
    </row>
    <row r="11" spans="1:14" ht="32.25" customHeight="1">
      <c r="A11" s="315">
        <v>6</v>
      </c>
      <c r="B11" s="170" t="s">
        <v>109</v>
      </c>
      <c r="C11" s="302" t="s">
        <v>110</v>
      </c>
      <c r="D11" s="93">
        <v>38</v>
      </c>
      <c r="E11" s="93">
        <v>14</v>
      </c>
      <c r="F11" s="93">
        <v>23</v>
      </c>
      <c r="G11" s="96">
        <f t="shared" si="0"/>
        <v>14</v>
      </c>
      <c r="H11" s="29"/>
      <c r="I11" s="94">
        <v>20</v>
      </c>
      <c r="J11" s="94">
        <v>10</v>
      </c>
      <c r="K11" s="303">
        <f t="shared" si="1"/>
        <v>20</v>
      </c>
      <c r="L11" s="304">
        <f t="shared" si="2"/>
        <v>14</v>
      </c>
      <c r="M11" s="125">
        <v>0</v>
      </c>
      <c r="N11" s="152">
        <v>14</v>
      </c>
    </row>
    <row r="12" spans="1:14" ht="32.25" customHeight="1">
      <c r="A12" s="315">
        <v>7</v>
      </c>
      <c r="B12" s="170" t="s">
        <v>104</v>
      </c>
      <c r="C12" s="302" t="s">
        <v>111</v>
      </c>
      <c r="D12" s="93">
        <v>70</v>
      </c>
      <c r="E12" s="93">
        <v>25</v>
      </c>
      <c r="F12" s="93">
        <v>43</v>
      </c>
      <c r="G12" s="96">
        <f t="shared" si="0"/>
        <v>25</v>
      </c>
      <c r="H12" s="29"/>
      <c r="I12" s="94">
        <v>8</v>
      </c>
      <c r="J12" s="94">
        <v>4</v>
      </c>
      <c r="K12" s="303">
        <f t="shared" si="1"/>
        <v>8</v>
      </c>
      <c r="L12" s="304">
        <f t="shared" si="2"/>
        <v>25</v>
      </c>
      <c r="M12" s="125">
        <v>0</v>
      </c>
      <c r="N12" s="152">
        <v>26</v>
      </c>
    </row>
    <row r="13" spans="1:14" ht="32.25" customHeight="1">
      <c r="A13" s="315">
        <v>8</v>
      </c>
      <c r="B13" s="170" t="s">
        <v>104</v>
      </c>
      <c r="C13" s="302" t="s">
        <v>112</v>
      </c>
      <c r="D13" s="93">
        <v>11</v>
      </c>
      <c r="E13" s="93">
        <v>4</v>
      </c>
      <c r="F13" s="93">
        <v>6</v>
      </c>
      <c r="G13" s="96">
        <f t="shared" si="0"/>
        <v>4</v>
      </c>
      <c r="H13" s="29"/>
      <c r="I13" s="94">
        <v>8</v>
      </c>
      <c r="J13" s="94">
        <v>4</v>
      </c>
      <c r="K13" s="303">
        <f t="shared" si="1"/>
        <v>8</v>
      </c>
      <c r="L13" s="304">
        <f t="shared" si="2"/>
        <v>4</v>
      </c>
      <c r="M13" s="125">
        <v>0</v>
      </c>
      <c r="N13" s="152">
        <v>4</v>
      </c>
    </row>
    <row r="14" spans="1:14" ht="32.25" customHeight="1">
      <c r="A14" s="315">
        <v>9</v>
      </c>
      <c r="B14" s="170" t="s">
        <v>104</v>
      </c>
      <c r="C14" s="302" t="s">
        <v>113</v>
      </c>
      <c r="D14" s="93">
        <v>34</v>
      </c>
      <c r="E14" s="93">
        <v>12</v>
      </c>
      <c r="F14" s="93">
        <v>21</v>
      </c>
      <c r="G14" s="96">
        <f t="shared" si="0"/>
        <v>12</v>
      </c>
      <c r="H14" s="29"/>
      <c r="I14" s="94">
        <v>8</v>
      </c>
      <c r="J14" s="94">
        <v>4</v>
      </c>
      <c r="K14" s="303">
        <f t="shared" si="1"/>
        <v>8</v>
      </c>
      <c r="L14" s="304">
        <f t="shared" si="2"/>
        <v>12</v>
      </c>
      <c r="M14" s="125">
        <v>0</v>
      </c>
      <c r="N14" s="152">
        <v>13</v>
      </c>
    </row>
    <row r="15" spans="1:14" ht="32.25" customHeight="1">
      <c r="A15" s="315">
        <v>10</v>
      </c>
      <c r="B15" s="170" t="s">
        <v>104</v>
      </c>
      <c r="C15" s="302" t="s">
        <v>114</v>
      </c>
      <c r="D15" s="93">
        <v>22</v>
      </c>
      <c r="E15" s="93">
        <v>8</v>
      </c>
      <c r="F15" s="93">
        <v>14</v>
      </c>
      <c r="G15" s="96">
        <f t="shared" si="0"/>
        <v>8</v>
      </c>
      <c r="H15" s="29"/>
      <c r="I15" s="94">
        <v>8</v>
      </c>
      <c r="J15" s="94">
        <v>4</v>
      </c>
      <c r="K15" s="303">
        <f t="shared" si="1"/>
        <v>8</v>
      </c>
      <c r="L15" s="304">
        <f t="shared" si="2"/>
        <v>8</v>
      </c>
      <c r="M15" s="125">
        <v>0</v>
      </c>
      <c r="N15" s="152">
        <v>8</v>
      </c>
    </row>
    <row r="16" spans="1:14" ht="32.25" customHeight="1">
      <c r="A16" s="315">
        <v>11</v>
      </c>
      <c r="B16" s="170" t="s">
        <v>104</v>
      </c>
      <c r="C16" s="302" t="s">
        <v>115</v>
      </c>
      <c r="D16" s="93">
        <v>32</v>
      </c>
      <c r="E16" s="93">
        <v>12</v>
      </c>
      <c r="F16" s="93">
        <v>20</v>
      </c>
      <c r="G16" s="96">
        <f t="shared" si="0"/>
        <v>12</v>
      </c>
      <c r="H16" s="31"/>
      <c r="I16" s="94">
        <v>8</v>
      </c>
      <c r="J16" s="94">
        <v>4</v>
      </c>
      <c r="K16" s="303">
        <f t="shared" si="1"/>
        <v>8</v>
      </c>
      <c r="L16" s="304">
        <f t="shared" si="2"/>
        <v>12</v>
      </c>
      <c r="M16" s="125">
        <v>0</v>
      </c>
      <c r="N16" s="152">
        <v>12</v>
      </c>
    </row>
    <row r="17" spans="1:162" ht="32.25" customHeight="1">
      <c r="A17" s="315">
        <v>12</v>
      </c>
      <c r="B17" s="170" t="s">
        <v>102</v>
      </c>
      <c r="C17" s="302" t="s">
        <v>116</v>
      </c>
      <c r="D17" s="93">
        <v>56</v>
      </c>
      <c r="E17" s="93">
        <v>21</v>
      </c>
      <c r="F17" s="93">
        <v>34</v>
      </c>
      <c r="G17" s="96">
        <f t="shared" si="0"/>
        <v>21</v>
      </c>
      <c r="H17" s="29"/>
      <c r="I17" s="94">
        <v>20</v>
      </c>
      <c r="J17" s="94">
        <v>10</v>
      </c>
      <c r="K17" s="303">
        <f t="shared" si="1"/>
        <v>20</v>
      </c>
      <c r="L17" s="304">
        <f t="shared" si="2"/>
        <v>21</v>
      </c>
      <c r="M17" s="125">
        <v>0</v>
      </c>
      <c r="N17" s="152">
        <v>22</v>
      </c>
    </row>
    <row r="18" spans="1:162" ht="32.25" customHeight="1">
      <c r="A18" s="315">
        <v>13</v>
      </c>
      <c r="B18" s="170" t="s">
        <v>104</v>
      </c>
      <c r="C18" s="302" t="s">
        <v>117</v>
      </c>
      <c r="D18" s="93">
        <v>31</v>
      </c>
      <c r="E18" s="93">
        <v>11</v>
      </c>
      <c r="F18" s="93">
        <v>18</v>
      </c>
      <c r="G18" s="96">
        <f t="shared" si="0"/>
        <v>11</v>
      </c>
      <c r="H18" s="31"/>
      <c r="I18" s="94">
        <v>8</v>
      </c>
      <c r="J18" s="94">
        <v>4</v>
      </c>
      <c r="K18" s="303">
        <f t="shared" si="1"/>
        <v>8</v>
      </c>
      <c r="L18" s="304">
        <f t="shared" si="2"/>
        <v>11</v>
      </c>
      <c r="M18" s="125">
        <v>0</v>
      </c>
      <c r="N18" s="152">
        <v>12</v>
      </c>
    </row>
    <row r="19" spans="1:162" ht="32.25" customHeight="1">
      <c r="A19" s="315">
        <v>14</v>
      </c>
      <c r="B19" s="170" t="s">
        <v>102</v>
      </c>
      <c r="C19" s="302" t="s">
        <v>118</v>
      </c>
      <c r="D19" s="93">
        <v>49</v>
      </c>
      <c r="E19" s="93">
        <v>18</v>
      </c>
      <c r="F19" s="93">
        <v>30</v>
      </c>
      <c r="G19" s="96">
        <f t="shared" si="0"/>
        <v>18</v>
      </c>
      <c r="H19" s="31"/>
      <c r="I19" s="94">
        <v>20</v>
      </c>
      <c r="J19" s="94">
        <v>10</v>
      </c>
      <c r="K19" s="303">
        <f t="shared" si="1"/>
        <v>20</v>
      </c>
      <c r="L19" s="304">
        <f t="shared" si="2"/>
        <v>18</v>
      </c>
      <c r="M19" s="125">
        <v>0</v>
      </c>
      <c r="N19" s="152">
        <v>19</v>
      </c>
    </row>
    <row r="20" spans="1:162" ht="32.25" customHeight="1">
      <c r="A20" s="315">
        <v>15</v>
      </c>
      <c r="B20" s="170" t="s">
        <v>102</v>
      </c>
      <c r="C20" s="302" t="s">
        <v>119</v>
      </c>
      <c r="D20" s="93">
        <v>81</v>
      </c>
      <c r="E20" s="93">
        <v>29</v>
      </c>
      <c r="F20" s="93">
        <v>49</v>
      </c>
      <c r="G20" s="96">
        <f t="shared" si="0"/>
        <v>29</v>
      </c>
      <c r="H20" s="29"/>
      <c r="I20" s="94">
        <v>20</v>
      </c>
      <c r="J20" s="94">
        <v>10</v>
      </c>
      <c r="K20" s="303">
        <f t="shared" si="1"/>
        <v>20</v>
      </c>
      <c r="L20" s="304">
        <f t="shared" si="2"/>
        <v>29</v>
      </c>
      <c r="M20" s="125">
        <v>0</v>
      </c>
      <c r="N20" s="152">
        <v>30</v>
      </c>
    </row>
    <row r="21" spans="1:162" ht="32.25" customHeight="1">
      <c r="A21" s="315">
        <v>16</v>
      </c>
      <c r="B21" s="170" t="s">
        <v>104</v>
      </c>
      <c r="C21" s="302" t="s">
        <v>120</v>
      </c>
      <c r="D21" s="93">
        <v>65</v>
      </c>
      <c r="E21" s="93">
        <v>23</v>
      </c>
      <c r="F21" s="93">
        <v>40</v>
      </c>
      <c r="G21" s="96">
        <f t="shared" si="0"/>
        <v>23</v>
      </c>
      <c r="H21" s="29"/>
      <c r="I21" s="94">
        <v>8</v>
      </c>
      <c r="J21" s="94">
        <v>4</v>
      </c>
      <c r="K21" s="303">
        <f t="shared" si="1"/>
        <v>8</v>
      </c>
      <c r="L21" s="304">
        <f t="shared" si="2"/>
        <v>23</v>
      </c>
      <c r="M21" s="125">
        <v>0</v>
      </c>
      <c r="N21" s="152">
        <v>24</v>
      </c>
    </row>
    <row r="22" spans="1:162" ht="32.25" customHeight="1">
      <c r="A22" s="315">
        <v>17</v>
      </c>
      <c r="B22" s="170" t="s">
        <v>109</v>
      </c>
      <c r="C22" s="302" t="s">
        <v>121</v>
      </c>
      <c r="D22" s="93">
        <v>23</v>
      </c>
      <c r="E22" s="93">
        <v>8</v>
      </c>
      <c r="F22" s="93">
        <v>14</v>
      </c>
      <c r="G22" s="96">
        <f t="shared" si="0"/>
        <v>8</v>
      </c>
      <c r="H22" s="29"/>
      <c r="I22" s="94">
        <v>8</v>
      </c>
      <c r="J22" s="94">
        <v>4</v>
      </c>
      <c r="K22" s="303">
        <f t="shared" si="1"/>
        <v>8</v>
      </c>
      <c r="L22" s="304">
        <f t="shared" si="2"/>
        <v>8</v>
      </c>
      <c r="M22" s="125">
        <v>0</v>
      </c>
      <c r="N22" s="152">
        <v>8</v>
      </c>
    </row>
    <row r="23" spans="1:162" ht="32.25" customHeight="1">
      <c r="A23" s="315">
        <v>18</v>
      </c>
      <c r="B23" s="170" t="s">
        <v>102</v>
      </c>
      <c r="C23" s="302" t="s">
        <v>122</v>
      </c>
      <c r="D23" s="93">
        <v>60</v>
      </c>
      <c r="E23" s="93">
        <v>22</v>
      </c>
      <c r="F23" s="93">
        <v>37</v>
      </c>
      <c r="G23" s="96">
        <f t="shared" si="0"/>
        <v>22</v>
      </c>
      <c r="H23" s="31"/>
      <c r="I23" s="94">
        <v>8</v>
      </c>
      <c r="J23" s="94">
        <v>4</v>
      </c>
      <c r="K23" s="303">
        <f t="shared" si="1"/>
        <v>8</v>
      </c>
      <c r="L23" s="304">
        <f t="shared" si="2"/>
        <v>22</v>
      </c>
      <c r="M23" s="125">
        <v>0</v>
      </c>
      <c r="N23" s="152">
        <v>23</v>
      </c>
    </row>
    <row r="24" spans="1:162" ht="32.25" customHeight="1">
      <c r="A24" s="315">
        <v>19</v>
      </c>
      <c r="B24" s="170" t="s">
        <v>102</v>
      </c>
      <c r="C24" s="302" t="s">
        <v>123</v>
      </c>
      <c r="D24" s="93">
        <v>55</v>
      </c>
      <c r="E24" s="93">
        <v>21</v>
      </c>
      <c r="F24" s="93">
        <v>34</v>
      </c>
      <c r="G24" s="96">
        <f t="shared" si="0"/>
        <v>21</v>
      </c>
      <c r="H24" s="94">
        <v>1</v>
      </c>
      <c r="I24" s="94">
        <v>20</v>
      </c>
      <c r="J24" s="94">
        <v>10</v>
      </c>
      <c r="K24" s="303">
        <f t="shared" si="1"/>
        <v>20</v>
      </c>
      <c r="L24" s="304">
        <f t="shared" si="2"/>
        <v>21</v>
      </c>
      <c r="M24" s="125">
        <v>0</v>
      </c>
      <c r="N24" s="152">
        <v>22</v>
      </c>
    </row>
    <row r="25" spans="1:162" ht="32.25" customHeight="1">
      <c r="A25" s="315">
        <v>20</v>
      </c>
      <c r="B25" s="170" t="s">
        <v>124</v>
      </c>
      <c r="C25" s="302" t="s">
        <v>125</v>
      </c>
      <c r="D25" s="93">
        <v>363</v>
      </c>
      <c r="E25" s="93">
        <v>131</v>
      </c>
      <c r="F25" s="93">
        <v>222</v>
      </c>
      <c r="G25" s="96">
        <f t="shared" si="0"/>
        <v>131</v>
      </c>
      <c r="H25" s="94">
        <v>1</v>
      </c>
      <c r="I25" s="94">
        <v>40</v>
      </c>
      <c r="J25" s="94">
        <v>20</v>
      </c>
      <c r="K25" s="303">
        <f t="shared" si="1"/>
        <v>40</v>
      </c>
      <c r="L25" s="304">
        <f t="shared" si="2"/>
        <v>131</v>
      </c>
      <c r="M25" s="125">
        <v>27</v>
      </c>
      <c r="N25" s="152">
        <v>138</v>
      </c>
    </row>
    <row r="26" spans="1:162" s="305" customFormat="1" ht="32.25" customHeight="1">
      <c r="A26" s="315">
        <v>21</v>
      </c>
      <c r="B26" s="170" t="s">
        <v>104</v>
      </c>
      <c r="C26" s="302" t="s">
        <v>126</v>
      </c>
      <c r="D26" s="93">
        <v>48</v>
      </c>
      <c r="E26" s="93">
        <v>18</v>
      </c>
      <c r="F26" s="93">
        <v>30</v>
      </c>
      <c r="G26" s="96">
        <f t="shared" si="0"/>
        <v>18</v>
      </c>
      <c r="H26" s="29"/>
      <c r="I26" s="94">
        <v>8</v>
      </c>
      <c r="J26" s="94">
        <v>4</v>
      </c>
      <c r="K26" s="303">
        <f t="shared" si="1"/>
        <v>8</v>
      </c>
      <c r="L26" s="304">
        <f t="shared" si="2"/>
        <v>18</v>
      </c>
      <c r="M26" s="125">
        <v>0</v>
      </c>
      <c r="N26" s="152">
        <v>18</v>
      </c>
    </row>
    <row r="27" spans="1:162" ht="32.25" customHeight="1">
      <c r="A27" s="315">
        <v>22</v>
      </c>
      <c r="B27" s="170" t="s">
        <v>104</v>
      </c>
      <c r="C27" s="302" t="s">
        <v>127</v>
      </c>
      <c r="D27" s="93">
        <v>48</v>
      </c>
      <c r="E27" s="93">
        <v>18</v>
      </c>
      <c r="F27" s="93">
        <v>30</v>
      </c>
      <c r="G27" s="96">
        <f t="shared" si="0"/>
        <v>18</v>
      </c>
      <c r="H27" s="29"/>
      <c r="I27" s="94">
        <v>8</v>
      </c>
      <c r="J27" s="94">
        <v>4</v>
      </c>
      <c r="K27" s="303">
        <f t="shared" si="1"/>
        <v>8</v>
      </c>
      <c r="L27" s="304">
        <f t="shared" si="2"/>
        <v>18</v>
      </c>
      <c r="M27" s="125">
        <v>0</v>
      </c>
      <c r="N27" s="154">
        <v>18</v>
      </c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6"/>
      <c r="BI27" s="306"/>
      <c r="BJ27" s="306"/>
      <c r="BK27" s="306"/>
      <c r="BL27" s="306"/>
      <c r="BM27" s="306"/>
      <c r="BN27" s="306"/>
      <c r="BO27" s="306"/>
      <c r="BP27" s="306"/>
      <c r="BQ27" s="306"/>
      <c r="BR27" s="306"/>
      <c r="BS27" s="306"/>
      <c r="BT27" s="306"/>
      <c r="BU27" s="306"/>
      <c r="BV27" s="306"/>
      <c r="BW27" s="306"/>
      <c r="BX27" s="306"/>
      <c r="BY27" s="306"/>
      <c r="BZ27" s="306"/>
      <c r="CA27" s="306"/>
      <c r="CB27" s="306"/>
      <c r="CC27" s="306"/>
      <c r="CD27" s="306"/>
      <c r="CE27" s="306"/>
      <c r="CF27" s="306"/>
      <c r="CG27" s="306"/>
      <c r="CH27" s="306"/>
      <c r="CI27" s="306"/>
      <c r="CJ27" s="306"/>
      <c r="CK27" s="306"/>
      <c r="CL27" s="306"/>
      <c r="CM27" s="306"/>
      <c r="CN27" s="306"/>
      <c r="CO27" s="306"/>
      <c r="CP27" s="306"/>
      <c r="CQ27" s="306"/>
      <c r="CR27" s="306"/>
      <c r="CS27" s="306"/>
      <c r="CT27" s="306"/>
      <c r="CU27" s="306"/>
      <c r="CV27" s="306"/>
      <c r="CW27" s="306"/>
      <c r="CX27" s="306"/>
      <c r="CY27" s="306"/>
      <c r="CZ27" s="306"/>
      <c r="DA27" s="306"/>
      <c r="DB27" s="306"/>
      <c r="DC27" s="306"/>
      <c r="DD27" s="306"/>
      <c r="DE27" s="306"/>
      <c r="DF27" s="306"/>
      <c r="DG27" s="306"/>
      <c r="DH27" s="306"/>
      <c r="DI27" s="306"/>
      <c r="DJ27" s="306"/>
      <c r="DK27" s="306"/>
      <c r="DL27" s="306"/>
      <c r="DM27" s="306"/>
      <c r="DN27" s="306"/>
      <c r="DO27" s="306"/>
      <c r="DP27" s="306"/>
      <c r="DQ27" s="306"/>
      <c r="DR27" s="306"/>
      <c r="DS27" s="306"/>
      <c r="DT27" s="306"/>
      <c r="DU27" s="306"/>
      <c r="DV27" s="306"/>
      <c r="DW27" s="306"/>
      <c r="DX27" s="306"/>
      <c r="DY27" s="306"/>
      <c r="DZ27" s="306"/>
      <c r="EA27" s="306"/>
      <c r="EB27" s="306"/>
      <c r="EC27" s="306"/>
      <c r="ED27" s="306"/>
      <c r="EE27" s="306"/>
      <c r="EF27" s="306"/>
      <c r="EG27" s="306"/>
      <c r="EH27" s="306"/>
      <c r="EI27" s="306"/>
      <c r="EJ27" s="306"/>
      <c r="EK27" s="306"/>
      <c r="EL27" s="306"/>
      <c r="EM27" s="306"/>
      <c r="EN27" s="306"/>
      <c r="EO27" s="306"/>
      <c r="EP27" s="306"/>
      <c r="EQ27" s="306"/>
      <c r="ER27" s="306"/>
      <c r="ES27" s="306"/>
      <c r="ET27" s="306"/>
      <c r="EU27" s="306"/>
      <c r="EV27" s="306"/>
      <c r="EW27" s="306"/>
      <c r="EX27" s="306"/>
      <c r="EY27" s="306"/>
      <c r="EZ27" s="306"/>
      <c r="FA27" s="306"/>
      <c r="FB27" s="306"/>
      <c r="FC27" s="306"/>
      <c r="FD27" s="306"/>
      <c r="FE27" s="306"/>
      <c r="FF27" s="306"/>
    </row>
    <row r="28" spans="1:162" ht="32.25" customHeight="1">
      <c r="A28" s="315">
        <v>23</v>
      </c>
      <c r="B28" s="170" t="s">
        <v>104</v>
      </c>
      <c r="C28" s="302" t="s">
        <v>128</v>
      </c>
      <c r="D28" s="93">
        <v>40</v>
      </c>
      <c r="E28" s="93">
        <v>15</v>
      </c>
      <c r="F28" s="93">
        <v>24</v>
      </c>
      <c r="G28" s="96">
        <f t="shared" si="0"/>
        <v>15</v>
      </c>
      <c r="H28" s="39"/>
      <c r="I28" s="94">
        <v>8</v>
      </c>
      <c r="J28" s="94">
        <v>4</v>
      </c>
      <c r="K28" s="303">
        <f t="shared" si="1"/>
        <v>8</v>
      </c>
      <c r="L28" s="304">
        <f t="shared" si="2"/>
        <v>15</v>
      </c>
      <c r="M28" s="125">
        <v>0</v>
      </c>
      <c r="N28" s="152">
        <v>15</v>
      </c>
    </row>
    <row r="29" spans="1:162" ht="32.25" customHeight="1">
      <c r="A29" s="315">
        <v>24</v>
      </c>
      <c r="B29" s="307" t="s">
        <v>109</v>
      </c>
      <c r="C29" s="302" t="s">
        <v>129</v>
      </c>
      <c r="D29" s="93">
        <v>100</v>
      </c>
      <c r="E29" s="93">
        <v>37</v>
      </c>
      <c r="F29" s="93">
        <v>62</v>
      </c>
      <c r="G29" s="96">
        <f t="shared" si="0"/>
        <v>37</v>
      </c>
      <c r="H29" s="42"/>
      <c r="I29" s="94">
        <v>20</v>
      </c>
      <c r="J29" s="94">
        <v>10</v>
      </c>
      <c r="K29" s="303">
        <f t="shared" si="1"/>
        <v>20</v>
      </c>
      <c r="L29" s="304">
        <f t="shared" si="2"/>
        <v>37</v>
      </c>
      <c r="M29" s="125">
        <v>0</v>
      </c>
      <c r="N29" s="154">
        <v>38</v>
      </c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6"/>
      <c r="BI29" s="306"/>
      <c r="BJ29" s="306"/>
      <c r="BK29" s="306"/>
      <c r="BL29" s="306"/>
      <c r="BM29" s="306"/>
      <c r="BN29" s="306"/>
      <c r="BO29" s="306"/>
      <c r="BP29" s="306"/>
      <c r="BQ29" s="306"/>
      <c r="BR29" s="306"/>
      <c r="BS29" s="306"/>
      <c r="BT29" s="306"/>
      <c r="BU29" s="306"/>
      <c r="BV29" s="306"/>
      <c r="BW29" s="306"/>
      <c r="BX29" s="306"/>
      <c r="BY29" s="306"/>
      <c r="BZ29" s="306"/>
      <c r="CA29" s="306"/>
      <c r="CB29" s="306"/>
      <c r="CC29" s="306"/>
      <c r="CD29" s="306"/>
      <c r="CE29" s="306"/>
      <c r="CF29" s="306"/>
      <c r="CG29" s="306"/>
      <c r="CH29" s="306"/>
      <c r="CI29" s="306"/>
      <c r="CJ29" s="306"/>
      <c r="CK29" s="306"/>
      <c r="CL29" s="306"/>
      <c r="CM29" s="306"/>
      <c r="CN29" s="306"/>
      <c r="CO29" s="306"/>
      <c r="CP29" s="306"/>
      <c r="CQ29" s="306"/>
      <c r="CR29" s="306"/>
      <c r="CS29" s="306"/>
      <c r="CT29" s="306"/>
      <c r="CU29" s="306"/>
      <c r="CV29" s="306"/>
      <c r="CW29" s="306"/>
      <c r="CX29" s="306"/>
      <c r="CY29" s="306"/>
      <c r="CZ29" s="306"/>
      <c r="DA29" s="306"/>
      <c r="DB29" s="306"/>
      <c r="DC29" s="306"/>
      <c r="DD29" s="306"/>
      <c r="DE29" s="306"/>
      <c r="DF29" s="306"/>
      <c r="DG29" s="306"/>
      <c r="DH29" s="306"/>
      <c r="DI29" s="306"/>
      <c r="DJ29" s="306"/>
      <c r="DK29" s="306"/>
      <c r="DL29" s="306"/>
      <c r="DM29" s="306"/>
      <c r="DN29" s="306"/>
      <c r="DO29" s="306"/>
      <c r="DP29" s="306"/>
      <c r="DQ29" s="306"/>
      <c r="DR29" s="306"/>
      <c r="DS29" s="306"/>
      <c r="DT29" s="306"/>
      <c r="DU29" s="306"/>
      <c r="DV29" s="306"/>
      <c r="DW29" s="306"/>
      <c r="DX29" s="306"/>
      <c r="DY29" s="306"/>
      <c r="DZ29" s="306"/>
      <c r="EA29" s="306"/>
      <c r="EB29" s="306"/>
      <c r="EC29" s="306"/>
      <c r="ED29" s="306"/>
      <c r="EE29" s="306"/>
      <c r="EF29" s="306"/>
      <c r="EG29" s="306"/>
      <c r="EH29" s="306"/>
      <c r="EI29" s="306"/>
      <c r="EJ29" s="306"/>
      <c r="EK29" s="306"/>
      <c r="EL29" s="306"/>
      <c r="EM29" s="306"/>
      <c r="EN29" s="306"/>
      <c r="EO29" s="306"/>
      <c r="EP29" s="306"/>
      <c r="EQ29" s="306"/>
      <c r="ER29" s="306"/>
      <c r="ES29" s="306"/>
      <c r="ET29" s="306"/>
      <c r="EU29" s="306"/>
      <c r="EV29" s="306"/>
      <c r="EW29" s="306"/>
      <c r="EX29" s="306"/>
      <c r="EY29" s="306"/>
      <c r="EZ29" s="306"/>
      <c r="FA29" s="306"/>
      <c r="FB29" s="306"/>
      <c r="FC29" s="306"/>
      <c r="FD29" s="306"/>
      <c r="FE29" s="306"/>
      <c r="FF29" s="306"/>
    </row>
    <row r="30" spans="1:162" ht="32.25" customHeight="1">
      <c r="A30" s="315">
        <v>25</v>
      </c>
      <c r="B30" s="307" t="s">
        <v>124</v>
      </c>
      <c r="C30" s="302" t="s">
        <v>130</v>
      </c>
      <c r="D30" s="93">
        <v>127</v>
      </c>
      <c r="E30" s="93">
        <v>47</v>
      </c>
      <c r="F30" s="93">
        <v>77</v>
      </c>
      <c r="G30" s="96">
        <f t="shared" si="0"/>
        <v>47</v>
      </c>
      <c r="H30" s="94">
        <v>1</v>
      </c>
      <c r="I30" s="94">
        <v>40</v>
      </c>
      <c r="J30" s="94">
        <v>20</v>
      </c>
      <c r="K30" s="303">
        <f t="shared" si="1"/>
        <v>40</v>
      </c>
      <c r="L30" s="304">
        <f t="shared" si="2"/>
        <v>47</v>
      </c>
      <c r="M30" s="125">
        <v>11</v>
      </c>
      <c r="N30" s="154">
        <v>49</v>
      </c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6"/>
      <c r="BI30" s="306"/>
      <c r="BJ30" s="306"/>
      <c r="BK30" s="306"/>
      <c r="BL30" s="306"/>
      <c r="BM30" s="306"/>
      <c r="BN30" s="306"/>
      <c r="BO30" s="306"/>
      <c r="BP30" s="306"/>
      <c r="BQ30" s="306"/>
      <c r="BR30" s="306"/>
      <c r="BS30" s="306"/>
      <c r="BT30" s="306"/>
      <c r="BU30" s="306"/>
      <c r="BV30" s="306"/>
      <c r="BW30" s="306"/>
      <c r="BX30" s="306"/>
      <c r="BY30" s="306"/>
      <c r="BZ30" s="306"/>
      <c r="CA30" s="306"/>
      <c r="CB30" s="306"/>
      <c r="CC30" s="306"/>
      <c r="CD30" s="306"/>
      <c r="CE30" s="306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306"/>
      <c r="CQ30" s="306"/>
      <c r="CR30" s="306"/>
      <c r="CS30" s="306"/>
      <c r="CT30" s="306"/>
      <c r="CU30" s="306"/>
      <c r="CV30" s="306"/>
      <c r="CW30" s="306"/>
      <c r="CX30" s="306"/>
      <c r="CY30" s="306"/>
      <c r="CZ30" s="306"/>
      <c r="DA30" s="306"/>
      <c r="DB30" s="306"/>
      <c r="DC30" s="306"/>
      <c r="DD30" s="306"/>
      <c r="DE30" s="306"/>
      <c r="DF30" s="306"/>
      <c r="DG30" s="306"/>
      <c r="DH30" s="306"/>
      <c r="DI30" s="306"/>
      <c r="DJ30" s="306"/>
      <c r="DK30" s="306"/>
      <c r="DL30" s="306"/>
      <c r="DM30" s="306"/>
      <c r="DN30" s="306"/>
      <c r="DO30" s="306"/>
      <c r="DP30" s="306"/>
      <c r="DQ30" s="306"/>
      <c r="DR30" s="306"/>
      <c r="DS30" s="306"/>
      <c r="DT30" s="306"/>
      <c r="DU30" s="306"/>
      <c r="DV30" s="306"/>
      <c r="DW30" s="306"/>
      <c r="DX30" s="306"/>
      <c r="DY30" s="306"/>
      <c r="DZ30" s="306"/>
      <c r="EA30" s="306"/>
      <c r="EB30" s="306"/>
      <c r="EC30" s="306"/>
      <c r="ED30" s="306"/>
      <c r="EE30" s="306"/>
      <c r="EF30" s="306"/>
      <c r="EG30" s="306"/>
      <c r="EH30" s="306"/>
      <c r="EI30" s="306"/>
      <c r="EJ30" s="306"/>
      <c r="EK30" s="306"/>
      <c r="EL30" s="306"/>
      <c r="EM30" s="306"/>
      <c r="EN30" s="306"/>
      <c r="EO30" s="306"/>
      <c r="EP30" s="306"/>
      <c r="EQ30" s="306"/>
      <c r="ER30" s="306"/>
      <c r="ES30" s="306"/>
      <c r="ET30" s="306"/>
      <c r="EU30" s="306"/>
      <c r="EV30" s="306"/>
      <c r="EW30" s="306"/>
      <c r="EX30" s="306"/>
      <c r="EY30" s="306"/>
      <c r="EZ30" s="306"/>
      <c r="FA30" s="306"/>
      <c r="FB30" s="306"/>
      <c r="FC30" s="306"/>
      <c r="FD30" s="306"/>
      <c r="FE30" s="306"/>
      <c r="FF30" s="306"/>
    </row>
    <row r="31" spans="1:162" ht="32.25" customHeight="1">
      <c r="A31" s="315">
        <v>26</v>
      </c>
      <c r="B31" s="307" t="s">
        <v>104</v>
      </c>
      <c r="C31" s="302" t="s">
        <v>131</v>
      </c>
      <c r="D31" s="93">
        <v>26</v>
      </c>
      <c r="E31" s="93">
        <v>10</v>
      </c>
      <c r="F31" s="93">
        <v>16</v>
      </c>
      <c r="G31" s="96">
        <f t="shared" si="0"/>
        <v>10</v>
      </c>
      <c r="H31" s="29"/>
      <c r="I31" s="94">
        <v>8</v>
      </c>
      <c r="J31" s="94">
        <v>4</v>
      </c>
      <c r="K31" s="303">
        <f t="shared" si="1"/>
        <v>8</v>
      </c>
      <c r="L31" s="304">
        <f t="shared" si="2"/>
        <v>10</v>
      </c>
      <c r="M31" s="125">
        <v>0</v>
      </c>
      <c r="N31" s="154">
        <v>10</v>
      </c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  <c r="BJ31" s="306"/>
      <c r="BK31" s="306"/>
      <c r="BL31" s="306"/>
      <c r="BM31" s="306"/>
      <c r="BN31" s="306"/>
      <c r="BO31" s="306"/>
      <c r="BP31" s="306"/>
      <c r="BQ31" s="306"/>
      <c r="BR31" s="306"/>
      <c r="BS31" s="306"/>
      <c r="BT31" s="306"/>
      <c r="BU31" s="306"/>
      <c r="BV31" s="306"/>
      <c r="BW31" s="306"/>
      <c r="BX31" s="306"/>
      <c r="BY31" s="306"/>
      <c r="BZ31" s="306"/>
      <c r="CA31" s="306"/>
      <c r="CB31" s="306"/>
      <c r="CC31" s="306"/>
      <c r="CD31" s="306"/>
      <c r="CE31" s="306"/>
      <c r="CF31" s="306"/>
      <c r="CG31" s="306"/>
      <c r="CH31" s="306"/>
      <c r="CI31" s="306"/>
      <c r="CJ31" s="306"/>
      <c r="CK31" s="306"/>
      <c r="CL31" s="306"/>
      <c r="CM31" s="306"/>
      <c r="CN31" s="306"/>
      <c r="CO31" s="306"/>
      <c r="CP31" s="306"/>
      <c r="CQ31" s="306"/>
      <c r="CR31" s="306"/>
      <c r="CS31" s="306"/>
      <c r="CT31" s="306"/>
      <c r="CU31" s="306"/>
      <c r="CV31" s="306"/>
      <c r="CW31" s="306"/>
      <c r="CX31" s="306"/>
      <c r="CY31" s="306"/>
      <c r="CZ31" s="306"/>
      <c r="DA31" s="306"/>
      <c r="DB31" s="306"/>
      <c r="DC31" s="306"/>
      <c r="DD31" s="306"/>
      <c r="DE31" s="306"/>
      <c r="DF31" s="306"/>
      <c r="DG31" s="306"/>
      <c r="DH31" s="306"/>
      <c r="DI31" s="306"/>
      <c r="DJ31" s="306"/>
      <c r="DK31" s="306"/>
      <c r="DL31" s="306"/>
      <c r="DM31" s="306"/>
      <c r="DN31" s="306"/>
      <c r="DO31" s="306"/>
      <c r="DP31" s="306"/>
      <c r="DQ31" s="306"/>
      <c r="DR31" s="306"/>
      <c r="DS31" s="306"/>
      <c r="DT31" s="306"/>
      <c r="DU31" s="306"/>
      <c r="DV31" s="306"/>
      <c r="DW31" s="306"/>
      <c r="DX31" s="306"/>
      <c r="DY31" s="306"/>
      <c r="DZ31" s="306"/>
      <c r="EA31" s="306"/>
      <c r="EB31" s="306"/>
      <c r="EC31" s="306"/>
      <c r="ED31" s="306"/>
      <c r="EE31" s="306"/>
      <c r="EF31" s="306"/>
      <c r="EG31" s="306"/>
      <c r="EH31" s="306"/>
      <c r="EI31" s="306"/>
      <c r="EJ31" s="306"/>
      <c r="EK31" s="306"/>
      <c r="EL31" s="306"/>
      <c r="EM31" s="306"/>
      <c r="EN31" s="306"/>
      <c r="EO31" s="306"/>
      <c r="EP31" s="306"/>
      <c r="EQ31" s="306"/>
      <c r="ER31" s="306"/>
      <c r="ES31" s="306"/>
      <c r="ET31" s="306"/>
      <c r="EU31" s="306"/>
      <c r="EV31" s="306"/>
      <c r="EW31" s="306"/>
      <c r="EX31" s="306"/>
      <c r="EY31" s="306"/>
      <c r="EZ31" s="306"/>
      <c r="FA31" s="306"/>
      <c r="FB31" s="306"/>
      <c r="FC31" s="306"/>
      <c r="FD31" s="306"/>
      <c r="FE31" s="306"/>
      <c r="FF31" s="306"/>
    </row>
    <row r="32" spans="1:162" ht="32.25" customHeight="1">
      <c r="A32" s="315">
        <v>27</v>
      </c>
      <c r="B32" s="307" t="s">
        <v>109</v>
      </c>
      <c r="C32" s="302" t="s">
        <v>132</v>
      </c>
      <c r="D32" s="93">
        <v>44</v>
      </c>
      <c r="E32" s="93">
        <v>16</v>
      </c>
      <c r="F32" s="93">
        <v>27</v>
      </c>
      <c r="G32" s="96">
        <f t="shared" si="0"/>
        <v>16</v>
      </c>
      <c r="H32" s="29"/>
      <c r="I32" s="94">
        <v>20</v>
      </c>
      <c r="J32" s="94">
        <v>10</v>
      </c>
      <c r="K32" s="303">
        <f t="shared" si="1"/>
        <v>20</v>
      </c>
      <c r="L32" s="304">
        <f t="shared" si="2"/>
        <v>16</v>
      </c>
      <c r="M32" s="125">
        <v>0</v>
      </c>
      <c r="N32" s="154">
        <v>17</v>
      </c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6"/>
      <c r="BI32" s="306"/>
      <c r="BJ32" s="306"/>
      <c r="BK32" s="306"/>
      <c r="BL32" s="306"/>
      <c r="BM32" s="306"/>
      <c r="BN32" s="306"/>
      <c r="BO32" s="306"/>
      <c r="BP32" s="306"/>
      <c r="BQ32" s="306"/>
      <c r="BR32" s="306"/>
      <c r="BS32" s="306"/>
      <c r="BT32" s="306"/>
      <c r="BU32" s="306"/>
      <c r="BV32" s="306"/>
      <c r="BW32" s="306"/>
      <c r="BX32" s="306"/>
      <c r="BY32" s="306"/>
      <c r="BZ32" s="306"/>
      <c r="CA32" s="306"/>
      <c r="CB32" s="306"/>
      <c r="CC32" s="306"/>
      <c r="CD32" s="306"/>
      <c r="CE32" s="306"/>
      <c r="CF32" s="306"/>
      <c r="CG32" s="306"/>
      <c r="CH32" s="306"/>
      <c r="CI32" s="306"/>
      <c r="CJ32" s="306"/>
      <c r="CK32" s="306"/>
      <c r="CL32" s="306"/>
      <c r="CM32" s="306"/>
      <c r="CN32" s="306"/>
      <c r="CO32" s="306"/>
      <c r="CP32" s="306"/>
      <c r="CQ32" s="306"/>
      <c r="CR32" s="306"/>
      <c r="CS32" s="306"/>
      <c r="CT32" s="306"/>
      <c r="CU32" s="306"/>
      <c r="CV32" s="306"/>
      <c r="CW32" s="306"/>
      <c r="CX32" s="306"/>
      <c r="CY32" s="306"/>
      <c r="CZ32" s="306"/>
      <c r="DA32" s="306"/>
      <c r="DB32" s="306"/>
      <c r="DC32" s="306"/>
      <c r="DD32" s="306"/>
      <c r="DE32" s="306"/>
      <c r="DF32" s="306"/>
      <c r="DG32" s="306"/>
      <c r="DH32" s="306"/>
      <c r="DI32" s="306"/>
      <c r="DJ32" s="306"/>
      <c r="DK32" s="306"/>
      <c r="DL32" s="306"/>
      <c r="DM32" s="306"/>
      <c r="DN32" s="306"/>
      <c r="DO32" s="306"/>
      <c r="DP32" s="306"/>
      <c r="DQ32" s="306"/>
      <c r="DR32" s="306"/>
      <c r="DS32" s="306"/>
      <c r="DT32" s="306"/>
      <c r="DU32" s="306"/>
      <c r="DV32" s="306"/>
      <c r="DW32" s="306"/>
      <c r="DX32" s="306"/>
      <c r="DY32" s="306"/>
      <c r="DZ32" s="306"/>
      <c r="EA32" s="306"/>
      <c r="EB32" s="306"/>
      <c r="EC32" s="306"/>
      <c r="ED32" s="306"/>
      <c r="EE32" s="306"/>
      <c r="EF32" s="306"/>
      <c r="EG32" s="306"/>
      <c r="EH32" s="306"/>
      <c r="EI32" s="306"/>
      <c r="EJ32" s="306"/>
      <c r="EK32" s="306"/>
      <c r="EL32" s="306"/>
      <c r="EM32" s="306"/>
      <c r="EN32" s="306"/>
      <c r="EO32" s="306"/>
      <c r="EP32" s="306"/>
      <c r="EQ32" s="306"/>
      <c r="ER32" s="306"/>
      <c r="ES32" s="306"/>
      <c r="ET32" s="306"/>
      <c r="EU32" s="306"/>
      <c r="EV32" s="306"/>
      <c r="EW32" s="306"/>
      <c r="EX32" s="306"/>
      <c r="EY32" s="306"/>
      <c r="EZ32" s="306"/>
      <c r="FA32" s="306"/>
      <c r="FB32" s="306"/>
      <c r="FC32" s="306"/>
      <c r="FD32" s="306"/>
      <c r="FE32" s="306"/>
      <c r="FF32" s="306"/>
    </row>
    <row r="33" spans="1:162" ht="32.25" customHeight="1">
      <c r="A33" s="315">
        <v>28</v>
      </c>
      <c r="B33" s="307" t="s">
        <v>109</v>
      </c>
      <c r="C33" s="302" t="s">
        <v>133</v>
      </c>
      <c r="D33" s="93">
        <v>34</v>
      </c>
      <c r="E33" s="93">
        <v>13</v>
      </c>
      <c r="F33" s="93">
        <v>21</v>
      </c>
      <c r="G33" s="96">
        <f t="shared" si="0"/>
        <v>13</v>
      </c>
      <c r="H33" s="29"/>
      <c r="I33" s="94">
        <v>20</v>
      </c>
      <c r="J33" s="94">
        <v>10</v>
      </c>
      <c r="K33" s="303">
        <f t="shared" si="1"/>
        <v>20</v>
      </c>
      <c r="L33" s="304">
        <f t="shared" si="2"/>
        <v>13</v>
      </c>
      <c r="M33" s="125">
        <v>0</v>
      </c>
      <c r="N33" s="154">
        <v>13</v>
      </c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6"/>
      <c r="BI33" s="306"/>
      <c r="BJ33" s="306"/>
      <c r="BK33" s="306"/>
      <c r="BL33" s="306"/>
      <c r="BM33" s="306"/>
      <c r="BN33" s="306"/>
      <c r="BO33" s="306"/>
      <c r="BP33" s="306"/>
      <c r="BQ33" s="306"/>
      <c r="BR33" s="306"/>
      <c r="BS33" s="306"/>
      <c r="BT33" s="306"/>
      <c r="BU33" s="306"/>
      <c r="BV33" s="306"/>
      <c r="BW33" s="306"/>
      <c r="BX33" s="306"/>
      <c r="BY33" s="306"/>
      <c r="BZ33" s="306"/>
      <c r="CA33" s="306"/>
      <c r="CB33" s="306"/>
      <c r="CC33" s="306"/>
      <c r="CD33" s="306"/>
      <c r="CE33" s="306"/>
      <c r="CF33" s="306"/>
      <c r="CG33" s="306"/>
      <c r="CH33" s="306"/>
      <c r="CI33" s="306"/>
      <c r="CJ33" s="306"/>
      <c r="CK33" s="306"/>
      <c r="CL33" s="306"/>
      <c r="CM33" s="306"/>
      <c r="CN33" s="306"/>
      <c r="CO33" s="306"/>
      <c r="CP33" s="306"/>
      <c r="CQ33" s="306"/>
      <c r="CR33" s="306"/>
      <c r="CS33" s="306"/>
      <c r="CT33" s="306"/>
      <c r="CU33" s="306"/>
      <c r="CV33" s="306"/>
      <c r="CW33" s="306"/>
      <c r="CX33" s="306"/>
      <c r="CY33" s="306"/>
      <c r="CZ33" s="306"/>
      <c r="DA33" s="306"/>
      <c r="DB33" s="306"/>
      <c r="DC33" s="306"/>
      <c r="DD33" s="306"/>
      <c r="DE33" s="306"/>
      <c r="DF33" s="306"/>
      <c r="DG33" s="306"/>
      <c r="DH33" s="306"/>
      <c r="DI33" s="306"/>
      <c r="DJ33" s="306"/>
      <c r="DK33" s="306"/>
      <c r="DL33" s="306"/>
      <c r="DM33" s="306"/>
      <c r="DN33" s="306"/>
      <c r="DO33" s="306"/>
      <c r="DP33" s="306"/>
      <c r="DQ33" s="306"/>
      <c r="DR33" s="306"/>
      <c r="DS33" s="306"/>
      <c r="DT33" s="306"/>
      <c r="DU33" s="306"/>
      <c r="DV33" s="306"/>
      <c r="DW33" s="306"/>
      <c r="DX33" s="306"/>
      <c r="DY33" s="306"/>
      <c r="DZ33" s="306"/>
      <c r="EA33" s="306"/>
      <c r="EB33" s="306"/>
      <c r="EC33" s="306"/>
      <c r="ED33" s="306"/>
      <c r="EE33" s="306"/>
      <c r="EF33" s="306"/>
      <c r="EG33" s="306"/>
      <c r="EH33" s="306"/>
      <c r="EI33" s="306"/>
      <c r="EJ33" s="306"/>
      <c r="EK33" s="306"/>
      <c r="EL33" s="306"/>
      <c r="EM33" s="306"/>
      <c r="EN33" s="306"/>
      <c r="EO33" s="306"/>
      <c r="EP33" s="306"/>
      <c r="EQ33" s="306"/>
      <c r="ER33" s="306"/>
      <c r="ES33" s="306"/>
      <c r="ET33" s="306"/>
      <c r="EU33" s="306"/>
      <c r="EV33" s="306"/>
      <c r="EW33" s="306"/>
      <c r="EX33" s="306"/>
      <c r="EY33" s="306"/>
      <c r="EZ33" s="306"/>
      <c r="FA33" s="306"/>
      <c r="FB33" s="306"/>
      <c r="FC33" s="306"/>
      <c r="FD33" s="306"/>
      <c r="FE33" s="306"/>
      <c r="FF33" s="306"/>
    </row>
    <row r="34" spans="1:162" ht="32.25" customHeight="1">
      <c r="A34" s="315">
        <v>29</v>
      </c>
      <c r="B34" s="307" t="s">
        <v>104</v>
      </c>
      <c r="C34" s="308" t="s">
        <v>134</v>
      </c>
      <c r="D34" s="93">
        <v>32</v>
      </c>
      <c r="E34" s="93">
        <v>12</v>
      </c>
      <c r="F34" s="93">
        <v>20</v>
      </c>
      <c r="G34" s="96">
        <f t="shared" si="0"/>
        <v>12</v>
      </c>
      <c r="H34" s="29"/>
      <c r="I34" s="94">
        <v>8</v>
      </c>
      <c r="J34" s="94">
        <v>4</v>
      </c>
      <c r="K34" s="303">
        <f t="shared" si="1"/>
        <v>8</v>
      </c>
      <c r="L34" s="304">
        <f t="shared" si="2"/>
        <v>12</v>
      </c>
      <c r="M34" s="125">
        <v>0</v>
      </c>
      <c r="N34" s="154">
        <v>13</v>
      </c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  <c r="CH34" s="306"/>
      <c r="CI34" s="306"/>
      <c r="CJ34" s="306"/>
      <c r="CK34" s="306"/>
      <c r="CL34" s="306"/>
      <c r="CM34" s="306"/>
      <c r="CN34" s="306"/>
      <c r="CO34" s="306"/>
      <c r="CP34" s="306"/>
      <c r="CQ34" s="306"/>
      <c r="CR34" s="306"/>
      <c r="CS34" s="306"/>
      <c r="CT34" s="306"/>
      <c r="CU34" s="306"/>
      <c r="CV34" s="306"/>
      <c r="CW34" s="306"/>
      <c r="CX34" s="306"/>
      <c r="CY34" s="306"/>
      <c r="CZ34" s="306"/>
      <c r="DA34" s="306"/>
      <c r="DB34" s="306"/>
      <c r="DC34" s="306"/>
      <c r="DD34" s="306"/>
      <c r="DE34" s="306"/>
      <c r="DF34" s="306"/>
      <c r="DG34" s="306"/>
      <c r="DH34" s="306"/>
      <c r="DI34" s="306"/>
      <c r="DJ34" s="306"/>
      <c r="DK34" s="306"/>
      <c r="DL34" s="306"/>
      <c r="DM34" s="306"/>
      <c r="DN34" s="306"/>
      <c r="DO34" s="306"/>
      <c r="DP34" s="306"/>
      <c r="DQ34" s="306"/>
      <c r="DR34" s="306"/>
      <c r="DS34" s="306"/>
      <c r="DT34" s="306"/>
      <c r="DU34" s="306"/>
      <c r="DV34" s="306"/>
      <c r="DW34" s="306"/>
      <c r="DX34" s="306"/>
      <c r="DY34" s="306"/>
      <c r="DZ34" s="306"/>
      <c r="EA34" s="306"/>
      <c r="EB34" s="306"/>
      <c r="EC34" s="306"/>
      <c r="ED34" s="306"/>
      <c r="EE34" s="306"/>
      <c r="EF34" s="306"/>
      <c r="EG34" s="306"/>
      <c r="EH34" s="306"/>
      <c r="EI34" s="306"/>
      <c r="EJ34" s="306"/>
      <c r="EK34" s="306"/>
      <c r="EL34" s="306"/>
      <c r="EM34" s="306"/>
      <c r="EN34" s="306"/>
      <c r="EO34" s="306"/>
      <c r="EP34" s="306"/>
      <c r="EQ34" s="306"/>
      <c r="ER34" s="306"/>
      <c r="ES34" s="306"/>
      <c r="ET34" s="306"/>
      <c r="EU34" s="306"/>
      <c r="EV34" s="306"/>
      <c r="EW34" s="306"/>
      <c r="EX34" s="306"/>
      <c r="EY34" s="306"/>
      <c r="EZ34" s="306"/>
      <c r="FA34" s="306"/>
      <c r="FB34" s="306"/>
      <c r="FC34" s="306"/>
      <c r="FD34" s="306"/>
      <c r="FE34" s="306"/>
      <c r="FF34" s="306"/>
    </row>
    <row r="35" spans="1:162" ht="32.25" customHeight="1">
      <c r="A35" s="315">
        <v>30</v>
      </c>
      <c r="B35" s="307" t="s">
        <v>104</v>
      </c>
      <c r="C35" s="302" t="s">
        <v>135</v>
      </c>
      <c r="D35" s="93">
        <v>159</v>
      </c>
      <c r="E35" s="93">
        <v>55</v>
      </c>
      <c r="F35" s="93">
        <v>98</v>
      </c>
      <c r="G35" s="96">
        <f t="shared" si="0"/>
        <v>55</v>
      </c>
      <c r="H35" s="94">
        <v>1</v>
      </c>
      <c r="I35" s="94">
        <v>20</v>
      </c>
      <c r="J35" s="94">
        <v>10</v>
      </c>
      <c r="K35" s="303">
        <f t="shared" si="1"/>
        <v>20</v>
      </c>
      <c r="L35" s="304">
        <f t="shared" si="2"/>
        <v>55</v>
      </c>
      <c r="M35" s="125">
        <v>0</v>
      </c>
      <c r="N35" s="154">
        <v>58</v>
      </c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6"/>
      <c r="BI35" s="306"/>
      <c r="BJ35" s="306"/>
      <c r="BK35" s="306"/>
      <c r="BL35" s="306"/>
      <c r="BM35" s="306"/>
      <c r="BN35" s="306"/>
      <c r="BO35" s="306"/>
      <c r="BP35" s="306"/>
      <c r="BQ35" s="306"/>
      <c r="BR35" s="306"/>
      <c r="BS35" s="306"/>
      <c r="BT35" s="306"/>
      <c r="BU35" s="306"/>
      <c r="BV35" s="306"/>
      <c r="BW35" s="306"/>
      <c r="BX35" s="306"/>
      <c r="BY35" s="306"/>
      <c r="BZ35" s="306"/>
      <c r="CA35" s="306"/>
      <c r="CB35" s="306"/>
      <c r="CC35" s="306"/>
      <c r="CD35" s="306"/>
      <c r="CE35" s="306"/>
      <c r="CF35" s="306"/>
      <c r="CG35" s="306"/>
      <c r="CH35" s="306"/>
      <c r="CI35" s="306"/>
      <c r="CJ35" s="306"/>
      <c r="CK35" s="306"/>
      <c r="CL35" s="306"/>
      <c r="CM35" s="306"/>
      <c r="CN35" s="306"/>
      <c r="CO35" s="306"/>
      <c r="CP35" s="306"/>
      <c r="CQ35" s="306"/>
      <c r="CR35" s="306"/>
      <c r="CS35" s="306"/>
      <c r="CT35" s="306"/>
      <c r="CU35" s="306"/>
      <c r="CV35" s="306"/>
      <c r="CW35" s="306"/>
      <c r="CX35" s="306"/>
      <c r="CY35" s="306"/>
      <c r="CZ35" s="306"/>
      <c r="DA35" s="306"/>
      <c r="DB35" s="306"/>
      <c r="DC35" s="306"/>
      <c r="DD35" s="306"/>
      <c r="DE35" s="306"/>
      <c r="DF35" s="306"/>
      <c r="DG35" s="306"/>
      <c r="DH35" s="306"/>
      <c r="DI35" s="306"/>
      <c r="DJ35" s="306"/>
      <c r="DK35" s="306"/>
      <c r="DL35" s="306"/>
      <c r="DM35" s="306"/>
      <c r="DN35" s="306"/>
      <c r="DO35" s="306"/>
      <c r="DP35" s="306"/>
      <c r="DQ35" s="306"/>
      <c r="DR35" s="306"/>
      <c r="DS35" s="306"/>
      <c r="DT35" s="306"/>
      <c r="DU35" s="306"/>
      <c r="DV35" s="306"/>
      <c r="DW35" s="306"/>
      <c r="DX35" s="306"/>
      <c r="DY35" s="306"/>
      <c r="DZ35" s="306"/>
      <c r="EA35" s="306"/>
      <c r="EB35" s="306"/>
      <c r="EC35" s="306"/>
      <c r="ED35" s="306"/>
      <c r="EE35" s="306"/>
      <c r="EF35" s="306"/>
      <c r="EG35" s="306"/>
      <c r="EH35" s="306"/>
      <c r="EI35" s="306"/>
      <c r="EJ35" s="306"/>
      <c r="EK35" s="306"/>
      <c r="EL35" s="306"/>
      <c r="EM35" s="306"/>
      <c r="EN35" s="306"/>
      <c r="EO35" s="306"/>
      <c r="EP35" s="306"/>
      <c r="EQ35" s="306"/>
      <c r="ER35" s="306"/>
      <c r="ES35" s="306"/>
      <c r="ET35" s="306"/>
      <c r="EU35" s="306"/>
      <c r="EV35" s="306"/>
      <c r="EW35" s="306"/>
      <c r="EX35" s="306"/>
      <c r="EY35" s="306"/>
      <c r="EZ35" s="306"/>
      <c r="FA35" s="306"/>
      <c r="FB35" s="306"/>
      <c r="FC35" s="306"/>
      <c r="FD35" s="306"/>
      <c r="FE35" s="306"/>
      <c r="FF35" s="306"/>
    </row>
    <row r="36" spans="1:162" ht="32.25" customHeight="1">
      <c r="A36" s="315">
        <v>31</v>
      </c>
      <c r="B36" s="307" t="s">
        <v>104</v>
      </c>
      <c r="C36" s="302" t="s">
        <v>136</v>
      </c>
      <c r="D36" s="93">
        <v>23</v>
      </c>
      <c r="E36" s="93">
        <v>8</v>
      </c>
      <c r="F36" s="93">
        <v>14</v>
      </c>
      <c r="G36" s="96">
        <f t="shared" si="0"/>
        <v>8</v>
      </c>
      <c r="H36" s="29"/>
      <c r="I36" s="94">
        <v>8</v>
      </c>
      <c r="J36" s="94">
        <v>4</v>
      </c>
      <c r="K36" s="303">
        <f t="shared" si="1"/>
        <v>8</v>
      </c>
      <c r="L36" s="304">
        <f t="shared" si="2"/>
        <v>8</v>
      </c>
      <c r="M36" s="125">
        <v>0</v>
      </c>
      <c r="N36" s="154">
        <v>8</v>
      </c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6"/>
      <c r="BI36" s="306"/>
      <c r="BJ36" s="306"/>
      <c r="BK36" s="306"/>
      <c r="BL36" s="306"/>
      <c r="BM36" s="306"/>
      <c r="BN36" s="306"/>
      <c r="BO36" s="306"/>
      <c r="BP36" s="306"/>
      <c r="BQ36" s="306"/>
      <c r="BR36" s="306"/>
      <c r="BS36" s="306"/>
      <c r="BT36" s="306"/>
      <c r="BU36" s="306"/>
      <c r="BV36" s="306"/>
      <c r="BW36" s="306"/>
      <c r="BX36" s="306"/>
      <c r="BY36" s="306"/>
      <c r="BZ36" s="306"/>
      <c r="CA36" s="306"/>
      <c r="CB36" s="306"/>
      <c r="CC36" s="306"/>
      <c r="CD36" s="306"/>
      <c r="CE36" s="306"/>
      <c r="CF36" s="306"/>
      <c r="CG36" s="306"/>
      <c r="CH36" s="306"/>
      <c r="CI36" s="306"/>
      <c r="CJ36" s="306"/>
      <c r="CK36" s="306"/>
      <c r="CL36" s="306"/>
      <c r="CM36" s="306"/>
      <c r="CN36" s="306"/>
      <c r="CO36" s="306"/>
      <c r="CP36" s="306"/>
      <c r="CQ36" s="306"/>
      <c r="CR36" s="306"/>
      <c r="CS36" s="306"/>
      <c r="CT36" s="306"/>
      <c r="CU36" s="306"/>
      <c r="CV36" s="306"/>
      <c r="CW36" s="306"/>
      <c r="CX36" s="306"/>
      <c r="CY36" s="306"/>
      <c r="CZ36" s="306"/>
      <c r="DA36" s="306"/>
      <c r="DB36" s="306"/>
      <c r="DC36" s="306"/>
      <c r="DD36" s="306"/>
      <c r="DE36" s="306"/>
      <c r="DF36" s="306"/>
      <c r="DG36" s="306"/>
      <c r="DH36" s="306"/>
      <c r="DI36" s="306"/>
      <c r="DJ36" s="306"/>
      <c r="DK36" s="306"/>
      <c r="DL36" s="306"/>
      <c r="DM36" s="306"/>
      <c r="DN36" s="306"/>
      <c r="DO36" s="306"/>
      <c r="DP36" s="306"/>
      <c r="DQ36" s="306"/>
      <c r="DR36" s="306"/>
      <c r="DS36" s="306"/>
      <c r="DT36" s="306"/>
      <c r="DU36" s="306"/>
      <c r="DV36" s="306"/>
      <c r="DW36" s="306"/>
      <c r="DX36" s="306"/>
      <c r="DY36" s="306"/>
      <c r="DZ36" s="306"/>
      <c r="EA36" s="306"/>
      <c r="EB36" s="306"/>
      <c r="EC36" s="306"/>
      <c r="ED36" s="306"/>
      <c r="EE36" s="306"/>
      <c r="EF36" s="306"/>
      <c r="EG36" s="306"/>
      <c r="EH36" s="306"/>
      <c r="EI36" s="306"/>
      <c r="EJ36" s="306"/>
      <c r="EK36" s="306"/>
      <c r="EL36" s="306"/>
      <c r="EM36" s="306"/>
      <c r="EN36" s="306"/>
      <c r="EO36" s="306"/>
      <c r="EP36" s="306"/>
      <c r="EQ36" s="306"/>
      <c r="ER36" s="306"/>
      <c r="ES36" s="306"/>
      <c r="ET36" s="306"/>
      <c r="EU36" s="306"/>
      <c r="EV36" s="306"/>
      <c r="EW36" s="306"/>
      <c r="EX36" s="306"/>
      <c r="EY36" s="306"/>
      <c r="EZ36" s="306"/>
      <c r="FA36" s="306"/>
      <c r="FB36" s="306"/>
      <c r="FC36" s="306"/>
      <c r="FD36" s="306"/>
      <c r="FE36" s="306"/>
      <c r="FF36" s="306"/>
    </row>
    <row r="37" spans="1:162" ht="32.25" customHeight="1">
      <c r="A37" s="315">
        <v>32</v>
      </c>
      <c r="B37" s="307" t="s">
        <v>104</v>
      </c>
      <c r="C37" s="302" t="s">
        <v>137</v>
      </c>
      <c r="D37" s="93">
        <v>33</v>
      </c>
      <c r="E37" s="93">
        <v>12</v>
      </c>
      <c r="F37" s="93">
        <v>21</v>
      </c>
      <c r="G37" s="96">
        <f t="shared" si="0"/>
        <v>12</v>
      </c>
      <c r="H37" s="29"/>
      <c r="I37" s="94">
        <v>8</v>
      </c>
      <c r="J37" s="94">
        <v>4</v>
      </c>
      <c r="K37" s="303">
        <f t="shared" si="1"/>
        <v>8</v>
      </c>
      <c r="L37" s="304">
        <f t="shared" si="2"/>
        <v>12</v>
      </c>
      <c r="M37" s="125">
        <v>0</v>
      </c>
      <c r="N37" s="154">
        <v>12</v>
      </c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6"/>
      <c r="BI37" s="306"/>
      <c r="BJ37" s="306"/>
      <c r="BK37" s="306"/>
      <c r="BL37" s="306"/>
      <c r="BM37" s="306"/>
      <c r="BN37" s="306"/>
      <c r="BO37" s="306"/>
      <c r="BP37" s="306"/>
      <c r="BQ37" s="306"/>
      <c r="BR37" s="306"/>
      <c r="BS37" s="306"/>
      <c r="BT37" s="306"/>
      <c r="BU37" s="306"/>
      <c r="BV37" s="306"/>
      <c r="BW37" s="306"/>
      <c r="BX37" s="306"/>
      <c r="BY37" s="306"/>
      <c r="BZ37" s="306"/>
      <c r="CA37" s="306"/>
      <c r="CB37" s="306"/>
      <c r="CC37" s="306"/>
      <c r="CD37" s="306"/>
      <c r="CE37" s="306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306"/>
      <c r="CQ37" s="306"/>
      <c r="CR37" s="306"/>
      <c r="CS37" s="306"/>
      <c r="CT37" s="306"/>
      <c r="CU37" s="306"/>
      <c r="CV37" s="306"/>
      <c r="CW37" s="306"/>
      <c r="CX37" s="306"/>
      <c r="CY37" s="306"/>
      <c r="CZ37" s="306"/>
      <c r="DA37" s="306"/>
      <c r="DB37" s="306"/>
      <c r="DC37" s="306"/>
      <c r="DD37" s="306"/>
      <c r="DE37" s="306"/>
      <c r="DF37" s="306"/>
      <c r="DG37" s="306"/>
      <c r="DH37" s="306"/>
      <c r="DI37" s="306"/>
      <c r="DJ37" s="306"/>
      <c r="DK37" s="306"/>
      <c r="DL37" s="306"/>
      <c r="DM37" s="306"/>
      <c r="DN37" s="306"/>
      <c r="DO37" s="306"/>
      <c r="DP37" s="306"/>
      <c r="DQ37" s="306"/>
      <c r="DR37" s="306"/>
      <c r="DS37" s="306"/>
      <c r="DT37" s="306"/>
      <c r="DU37" s="306"/>
      <c r="DV37" s="306"/>
      <c r="DW37" s="306"/>
      <c r="DX37" s="306"/>
      <c r="DY37" s="306"/>
      <c r="DZ37" s="306"/>
      <c r="EA37" s="306"/>
      <c r="EB37" s="306"/>
      <c r="EC37" s="306"/>
      <c r="ED37" s="306"/>
      <c r="EE37" s="306"/>
      <c r="EF37" s="306"/>
      <c r="EG37" s="306"/>
      <c r="EH37" s="306"/>
      <c r="EI37" s="306"/>
      <c r="EJ37" s="306"/>
      <c r="EK37" s="306"/>
      <c r="EL37" s="306"/>
      <c r="EM37" s="306"/>
      <c r="EN37" s="306"/>
      <c r="EO37" s="306"/>
      <c r="EP37" s="306"/>
      <c r="EQ37" s="306"/>
      <c r="ER37" s="306"/>
      <c r="ES37" s="306"/>
      <c r="ET37" s="306"/>
      <c r="EU37" s="306"/>
      <c r="EV37" s="306"/>
      <c r="EW37" s="306"/>
      <c r="EX37" s="306"/>
      <c r="EY37" s="306"/>
      <c r="EZ37" s="306"/>
      <c r="FA37" s="306"/>
      <c r="FB37" s="306"/>
      <c r="FC37" s="306"/>
      <c r="FD37" s="306"/>
      <c r="FE37" s="306"/>
      <c r="FF37" s="306"/>
    </row>
    <row r="38" spans="1:162" ht="32.25" customHeight="1">
      <c r="A38" s="315">
        <v>33</v>
      </c>
      <c r="B38" s="307" t="s">
        <v>102</v>
      </c>
      <c r="C38" s="302" t="s">
        <v>138</v>
      </c>
      <c r="D38" s="93">
        <v>97</v>
      </c>
      <c r="E38" s="93">
        <v>34</v>
      </c>
      <c r="F38" s="93">
        <v>60</v>
      </c>
      <c r="G38" s="96">
        <f t="shared" si="0"/>
        <v>34</v>
      </c>
      <c r="H38" s="94">
        <v>1</v>
      </c>
      <c r="I38" s="94">
        <v>20</v>
      </c>
      <c r="J38" s="94">
        <v>10</v>
      </c>
      <c r="K38" s="303">
        <f t="shared" si="1"/>
        <v>20</v>
      </c>
      <c r="L38" s="304">
        <f t="shared" si="2"/>
        <v>34</v>
      </c>
      <c r="M38" s="125">
        <v>0</v>
      </c>
      <c r="N38" s="154">
        <v>36</v>
      </c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6"/>
      <c r="BI38" s="306"/>
      <c r="BJ38" s="306"/>
      <c r="BK38" s="306"/>
      <c r="BL38" s="306"/>
      <c r="BM38" s="306"/>
      <c r="BN38" s="306"/>
      <c r="BO38" s="306"/>
      <c r="BP38" s="306"/>
      <c r="BQ38" s="306"/>
      <c r="BR38" s="306"/>
      <c r="BS38" s="306"/>
      <c r="BT38" s="306"/>
      <c r="BU38" s="306"/>
      <c r="BV38" s="306"/>
      <c r="BW38" s="306"/>
      <c r="BX38" s="306"/>
      <c r="BY38" s="306"/>
      <c r="BZ38" s="306"/>
      <c r="CA38" s="306"/>
      <c r="CB38" s="306"/>
      <c r="CC38" s="306"/>
      <c r="CD38" s="306"/>
      <c r="CE38" s="306"/>
      <c r="CF38" s="306"/>
      <c r="CG38" s="306"/>
      <c r="CH38" s="306"/>
      <c r="CI38" s="306"/>
      <c r="CJ38" s="306"/>
      <c r="CK38" s="306"/>
      <c r="CL38" s="306"/>
      <c r="CM38" s="306"/>
      <c r="CN38" s="306"/>
      <c r="CO38" s="306"/>
      <c r="CP38" s="306"/>
      <c r="CQ38" s="306"/>
      <c r="CR38" s="306"/>
      <c r="CS38" s="306"/>
      <c r="CT38" s="306"/>
      <c r="CU38" s="306"/>
      <c r="CV38" s="306"/>
      <c r="CW38" s="306"/>
      <c r="CX38" s="306"/>
      <c r="CY38" s="306"/>
      <c r="CZ38" s="306"/>
      <c r="DA38" s="306"/>
      <c r="DB38" s="306"/>
      <c r="DC38" s="306"/>
      <c r="DD38" s="306"/>
      <c r="DE38" s="306"/>
      <c r="DF38" s="306"/>
      <c r="DG38" s="306"/>
      <c r="DH38" s="306"/>
      <c r="DI38" s="306"/>
      <c r="DJ38" s="306"/>
      <c r="DK38" s="306"/>
      <c r="DL38" s="306"/>
      <c r="DM38" s="306"/>
      <c r="DN38" s="306"/>
      <c r="DO38" s="306"/>
      <c r="DP38" s="306"/>
      <c r="DQ38" s="306"/>
      <c r="DR38" s="306"/>
      <c r="DS38" s="306"/>
      <c r="DT38" s="306"/>
      <c r="DU38" s="306"/>
      <c r="DV38" s="306"/>
      <c r="DW38" s="306"/>
      <c r="DX38" s="306"/>
      <c r="DY38" s="306"/>
      <c r="DZ38" s="306"/>
      <c r="EA38" s="306"/>
      <c r="EB38" s="306"/>
      <c r="EC38" s="306"/>
      <c r="ED38" s="306"/>
      <c r="EE38" s="306"/>
      <c r="EF38" s="306"/>
      <c r="EG38" s="306"/>
      <c r="EH38" s="306"/>
      <c r="EI38" s="306"/>
      <c r="EJ38" s="306"/>
      <c r="EK38" s="306"/>
      <c r="EL38" s="306"/>
      <c r="EM38" s="306"/>
      <c r="EN38" s="306"/>
      <c r="EO38" s="306"/>
      <c r="EP38" s="306"/>
      <c r="EQ38" s="306"/>
      <c r="ER38" s="306"/>
      <c r="ES38" s="306"/>
      <c r="ET38" s="306"/>
      <c r="EU38" s="306"/>
      <c r="EV38" s="306"/>
      <c r="EW38" s="306"/>
      <c r="EX38" s="306"/>
      <c r="EY38" s="306"/>
      <c r="EZ38" s="306"/>
      <c r="FA38" s="306"/>
      <c r="FB38" s="306"/>
      <c r="FC38" s="306"/>
      <c r="FD38" s="306"/>
      <c r="FE38" s="306"/>
      <c r="FF38" s="306"/>
    </row>
    <row r="39" spans="1:162" ht="32.25" customHeight="1">
      <c r="A39" s="315">
        <v>34</v>
      </c>
      <c r="B39" s="307" t="s">
        <v>104</v>
      </c>
      <c r="C39" s="308" t="s">
        <v>139</v>
      </c>
      <c r="D39" s="93">
        <v>13</v>
      </c>
      <c r="E39" s="93">
        <v>5</v>
      </c>
      <c r="F39" s="93">
        <v>8</v>
      </c>
      <c r="G39" s="96">
        <f t="shared" si="0"/>
        <v>5</v>
      </c>
      <c r="H39" s="29"/>
      <c r="I39" s="94">
        <v>8</v>
      </c>
      <c r="J39" s="94">
        <v>4</v>
      </c>
      <c r="K39" s="303">
        <f t="shared" si="1"/>
        <v>8</v>
      </c>
      <c r="L39" s="304">
        <f t="shared" si="2"/>
        <v>5</v>
      </c>
      <c r="M39" s="125">
        <v>0</v>
      </c>
      <c r="N39" s="154">
        <v>5</v>
      </c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6"/>
      <c r="BI39" s="306"/>
      <c r="BJ39" s="306"/>
      <c r="BK39" s="306"/>
      <c r="BL39" s="306"/>
      <c r="BM39" s="306"/>
      <c r="BN39" s="306"/>
      <c r="BO39" s="306"/>
      <c r="BP39" s="306"/>
      <c r="BQ39" s="306"/>
      <c r="BR39" s="306"/>
      <c r="BS39" s="306"/>
      <c r="BT39" s="306"/>
      <c r="BU39" s="306"/>
      <c r="BV39" s="306"/>
      <c r="BW39" s="306"/>
      <c r="BX39" s="306"/>
      <c r="BY39" s="306"/>
      <c r="BZ39" s="306"/>
      <c r="CA39" s="306"/>
      <c r="CB39" s="306"/>
      <c r="CC39" s="306"/>
      <c r="CD39" s="306"/>
      <c r="CE39" s="306"/>
      <c r="CF39" s="306"/>
      <c r="CG39" s="306"/>
      <c r="CH39" s="306"/>
      <c r="CI39" s="306"/>
      <c r="CJ39" s="306"/>
      <c r="CK39" s="306"/>
      <c r="CL39" s="306"/>
      <c r="CM39" s="306"/>
      <c r="CN39" s="306"/>
      <c r="CO39" s="306"/>
      <c r="CP39" s="306"/>
      <c r="CQ39" s="306"/>
      <c r="CR39" s="306"/>
      <c r="CS39" s="306"/>
      <c r="CT39" s="306"/>
      <c r="CU39" s="306"/>
      <c r="CV39" s="306"/>
      <c r="CW39" s="306"/>
      <c r="CX39" s="306"/>
      <c r="CY39" s="306"/>
      <c r="CZ39" s="306"/>
      <c r="DA39" s="306"/>
      <c r="DB39" s="306"/>
      <c r="DC39" s="306"/>
      <c r="DD39" s="306"/>
      <c r="DE39" s="306"/>
      <c r="DF39" s="306"/>
      <c r="DG39" s="306"/>
      <c r="DH39" s="306"/>
      <c r="DI39" s="306"/>
      <c r="DJ39" s="306"/>
      <c r="DK39" s="306"/>
      <c r="DL39" s="306"/>
      <c r="DM39" s="306"/>
      <c r="DN39" s="306"/>
      <c r="DO39" s="306"/>
      <c r="DP39" s="306"/>
      <c r="DQ39" s="306"/>
      <c r="DR39" s="306"/>
      <c r="DS39" s="306"/>
      <c r="DT39" s="306"/>
      <c r="DU39" s="306"/>
      <c r="DV39" s="306"/>
      <c r="DW39" s="306"/>
      <c r="DX39" s="306"/>
      <c r="DY39" s="306"/>
      <c r="DZ39" s="306"/>
      <c r="EA39" s="306"/>
      <c r="EB39" s="306"/>
      <c r="EC39" s="306"/>
      <c r="ED39" s="306"/>
      <c r="EE39" s="306"/>
      <c r="EF39" s="306"/>
      <c r="EG39" s="306"/>
      <c r="EH39" s="306"/>
      <c r="EI39" s="306"/>
      <c r="EJ39" s="306"/>
      <c r="EK39" s="306"/>
      <c r="EL39" s="306"/>
      <c r="EM39" s="306"/>
      <c r="EN39" s="306"/>
      <c r="EO39" s="306"/>
      <c r="EP39" s="306"/>
      <c r="EQ39" s="306"/>
      <c r="ER39" s="306"/>
      <c r="ES39" s="306"/>
      <c r="ET39" s="306"/>
      <c r="EU39" s="306"/>
      <c r="EV39" s="306"/>
      <c r="EW39" s="306"/>
      <c r="EX39" s="306"/>
      <c r="EY39" s="306"/>
      <c r="EZ39" s="306"/>
      <c r="FA39" s="306"/>
      <c r="FB39" s="306"/>
      <c r="FC39" s="306"/>
      <c r="FD39" s="306"/>
      <c r="FE39" s="306"/>
      <c r="FF39" s="306"/>
    </row>
    <row r="40" spans="1:162" ht="32.25" customHeight="1">
      <c r="A40" s="315">
        <v>35</v>
      </c>
      <c r="B40" s="307" t="s">
        <v>104</v>
      </c>
      <c r="C40" s="302" t="s">
        <v>140</v>
      </c>
      <c r="D40" s="93">
        <v>36</v>
      </c>
      <c r="E40" s="93">
        <v>13</v>
      </c>
      <c r="F40" s="93">
        <v>23</v>
      </c>
      <c r="G40" s="96">
        <f t="shared" si="0"/>
        <v>13</v>
      </c>
      <c r="H40" s="45"/>
      <c r="I40" s="94">
        <v>8</v>
      </c>
      <c r="J40" s="94">
        <v>4</v>
      </c>
      <c r="K40" s="303">
        <f t="shared" si="1"/>
        <v>8</v>
      </c>
      <c r="L40" s="304">
        <f t="shared" si="2"/>
        <v>13</v>
      </c>
      <c r="M40" s="125">
        <v>0</v>
      </c>
      <c r="N40" s="154">
        <v>14</v>
      </c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6"/>
      <c r="BI40" s="306"/>
      <c r="BJ40" s="306"/>
      <c r="BK40" s="306"/>
      <c r="BL40" s="306"/>
      <c r="BM40" s="306"/>
      <c r="BN40" s="306"/>
      <c r="BO40" s="306"/>
      <c r="BP40" s="306"/>
      <c r="BQ40" s="306"/>
      <c r="BR40" s="306"/>
      <c r="BS40" s="306"/>
      <c r="BT40" s="306"/>
      <c r="BU40" s="306"/>
      <c r="BV40" s="306"/>
      <c r="BW40" s="306"/>
      <c r="BX40" s="306"/>
      <c r="BY40" s="306"/>
      <c r="BZ40" s="306"/>
      <c r="CA40" s="306"/>
      <c r="CB40" s="306"/>
      <c r="CC40" s="306"/>
      <c r="CD40" s="306"/>
      <c r="CE40" s="306"/>
      <c r="CF40" s="306"/>
      <c r="CG40" s="306"/>
      <c r="CH40" s="306"/>
      <c r="CI40" s="306"/>
      <c r="CJ40" s="306"/>
      <c r="CK40" s="306"/>
      <c r="CL40" s="306"/>
      <c r="CM40" s="306"/>
      <c r="CN40" s="306"/>
      <c r="CO40" s="306"/>
      <c r="CP40" s="306"/>
      <c r="CQ40" s="306"/>
      <c r="CR40" s="306"/>
      <c r="CS40" s="306"/>
      <c r="CT40" s="306"/>
      <c r="CU40" s="306"/>
      <c r="CV40" s="306"/>
      <c r="CW40" s="306"/>
      <c r="CX40" s="306"/>
      <c r="CY40" s="306"/>
      <c r="CZ40" s="306"/>
      <c r="DA40" s="306"/>
      <c r="DB40" s="306"/>
      <c r="DC40" s="306"/>
      <c r="DD40" s="306"/>
      <c r="DE40" s="306"/>
      <c r="DF40" s="306"/>
      <c r="DG40" s="306"/>
      <c r="DH40" s="306"/>
      <c r="DI40" s="306"/>
      <c r="DJ40" s="306"/>
      <c r="DK40" s="306"/>
      <c r="DL40" s="306"/>
      <c r="DM40" s="306"/>
      <c r="DN40" s="306"/>
      <c r="DO40" s="306"/>
      <c r="DP40" s="306"/>
      <c r="DQ40" s="306"/>
      <c r="DR40" s="306"/>
      <c r="DS40" s="306"/>
      <c r="DT40" s="306"/>
      <c r="DU40" s="306"/>
      <c r="DV40" s="306"/>
      <c r="DW40" s="306"/>
      <c r="DX40" s="306"/>
      <c r="DY40" s="306"/>
      <c r="DZ40" s="306"/>
      <c r="EA40" s="306"/>
      <c r="EB40" s="306"/>
      <c r="EC40" s="306"/>
      <c r="ED40" s="306"/>
      <c r="EE40" s="306"/>
      <c r="EF40" s="306"/>
      <c r="EG40" s="306"/>
      <c r="EH40" s="306"/>
      <c r="EI40" s="306"/>
      <c r="EJ40" s="306"/>
      <c r="EK40" s="306"/>
      <c r="EL40" s="306"/>
      <c r="EM40" s="306"/>
      <c r="EN40" s="306"/>
      <c r="EO40" s="306"/>
      <c r="EP40" s="306"/>
      <c r="EQ40" s="306"/>
      <c r="ER40" s="306"/>
      <c r="ES40" s="306"/>
      <c r="ET40" s="306"/>
      <c r="EU40" s="306"/>
      <c r="EV40" s="306"/>
      <c r="EW40" s="306"/>
      <c r="EX40" s="306"/>
      <c r="EY40" s="306"/>
      <c r="EZ40" s="306"/>
      <c r="FA40" s="306"/>
      <c r="FB40" s="306"/>
      <c r="FC40" s="306"/>
      <c r="FD40" s="306"/>
      <c r="FE40" s="306"/>
      <c r="FF40" s="306"/>
    </row>
    <row r="41" spans="1:162" ht="32.25" customHeight="1">
      <c r="A41" s="315">
        <v>36</v>
      </c>
      <c r="B41" s="307" t="s">
        <v>104</v>
      </c>
      <c r="C41" s="302" t="s">
        <v>141</v>
      </c>
      <c r="D41" s="93">
        <v>16</v>
      </c>
      <c r="E41" s="93">
        <v>6</v>
      </c>
      <c r="F41" s="93">
        <v>10</v>
      </c>
      <c r="G41" s="96">
        <f t="shared" si="0"/>
        <v>6</v>
      </c>
      <c r="H41" s="45"/>
      <c r="I41" s="94">
        <v>8</v>
      </c>
      <c r="J41" s="94">
        <v>4</v>
      </c>
      <c r="K41" s="303">
        <f t="shared" si="1"/>
        <v>8</v>
      </c>
      <c r="L41" s="304">
        <f t="shared" si="2"/>
        <v>6</v>
      </c>
      <c r="M41" s="125">
        <v>0</v>
      </c>
      <c r="N41" s="154">
        <v>6</v>
      </c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6"/>
      <c r="BI41" s="306"/>
      <c r="BJ41" s="306"/>
      <c r="BK41" s="306"/>
      <c r="BL41" s="306"/>
      <c r="BM41" s="306"/>
      <c r="BN41" s="306"/>
      <c r="BO41" s="306"/>
      <c r="BP41" s="306"/>
      <c r="BQ41" s="306"/>
      <c r="BR41" s="306"/>
      <c r="BS41" s="306"/>
      <c r="BT41" s="306"/>
      <c r="BU41" s="306"/>
      <c r="BV41" s="306"/>
      <c r="BW41" s="306"/>
      <c r="BX41" s="306"/>
      <c r="BY41" s="306"/>
      <c r="BZ41" s="306"/>
      <c r="CA41" s="306"/>
      <c r="CB41" s="306"/>
      <c r="CC41" s="306"/>
      <c r="CD41" s="306"/>
      <c r="CE41" s="306"/>
      <c r="CF41" s="306"/>
      <c r="CG41" s="306"/>
      <c r="CH41" s="306"/>
      <c r="CI41" s="306"/>
      <c r="CJ41" s="306"/>
      <c r="CK41" s="306"/>
      <c r="CL41" s="306"/>
      <c r="CM41" s="306"/>
      <c r="CN41" s="306"/>
      <c r="CO41" s="306"/>
      <c r="CP41" s="306"/>
      <c r="CQ41" s="306"/>
      <c r="CR41" s="306"/>
      <c r="CS41" s="306"/>
      <c r="CT41" s="306"/>
      <c r="CU41" s="306"/>
      <c r="CV41" s="306"/>
      <c r="CW41" s="306"/>
      <c r="CX41" s="306"/>
      <c r="CY41" s="306"/>
      <c r="CZ41" s="306"/>
      <c r="DA41" s="306"/>
      <c r="DB41" s="306"/>
      <c r="DC41" s="306"/>
      <c r="DD41" s="306"/>
      <c r="DE41" s="306"/>
      <c r="DF41" s="306"/>
      <c r="DG41" s="306"/>
      <c r="DH41" s="306"/>
      <c r="DI41" s="306"/>
      <c r="DJ41" s="306"/>
      <c r="DK41" s="306"/>
      <c r="DL41" s="306"/>
      <c r="DM41" s="306"/>
      <c r="DN41" s="306"/>
      <c r="DO41" s="306"/>
      <c r="DP41" s="306"/>
      <c r="DQ41" s="306"/>
      <c r="DR41" s="306"/>
      <c r="DS41" s="306"/>
      <c r="DT41" s="306"/>
      <c r="DU41" s="306"/>
      <c r="DV41" s="306"/>
      <c r="DW41" s="306"/>
      <c r="DX41" s="306"/>
      <c r="DY41" s="306"/>
      <c r="DZ41" s="306"/>
      <c r="EA41" s="306"/>
      <c r="EB41" s="306"/>
      <c r="EC41" s="306"/>
      <c r="ED41" s="306"/>
      <c r="EE41" s="306"/>
      <c r="EF41" s="306"/>
      <c r="EG41" s="306"/>
      <c r="EH41" s="306"/>
      <c r="EI41" s="306"/>
      <c r="EJ41" s="306"/>
      <c r="EK41" s="306"/>
      <c r="EL41" s="306"/>
      <c r="EM41" s="306"/>
      <c r="EN41" s="306"/>
      <c r="EO41" s="306"/>
      <c r="EP41" s="306"/>
      <c r="EQ41" s="306"/>
      <c r="ER41" s="306"/>
      <c r="ES41" s="306"/>
      <c r="ET41" s="306"/>
      <c r="EU41" s="306"/>
      <c r="EV41" s="306"/>
      <c r="EW41" s="306"/>
      <c r="EX41" s="306"/>
      <c r="EY41" s="306"/>
      <c r="EZ41" s="306"/>
      <c r="FA41" s="306"/>
      <c r="FB41" s="306"/>
      <c r="FC41" s="306"/>
      <c r="FD41" s="306"/>
      <c r="FE41" s="306"/>
      <c r="FF41" s="306"/>
    </row>
    <row r="42" spans="1:162" ht="32.25" customHeight="1">
      <c r="A42" s="315">
        <v>37</v>
      </c>
      <c r="B42" s="307" t="s">
        <v>102</v>
      </c>
      <c r="C42" s="302" t="s">
        <v>142</v>
      </c>
      <c r="D42" s="93">
        <v>111</v>
      </c>
      <c r="E42" s="93">
        <v>40</v>
      </c>
      <c r="F42" s="93">
        <v>69</v>
      </c>
      <c r="G42" s="96">
        <f t="shared" si="0"/>
        <v>40</v>
      </c>
      <c r="H42" s="94">
        <v>1</v>
      </c>
      <c r="I42" s="94">
        <v>20</v>
      </c>
      <c r="J42" s="94">
        <v>10</v>
      </c>
      <c r="K42" s="303">
        <f t="shared" si="1"/>
        <v>20</v>
      </c>
      <c r="L42" s="304">
        <f t="shared" si="2"/>
        <v>40</v>
      </c>
      <c r="M42" s="125">
        <v>0</v>
      </c>
      <c r="N42" s="154">
        <v>41</v>
      </c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6"/>
      <c r="BI42" s="306"/>
      <c r="BJ42" s="306"/>
      <c r="BK42" s="306"/>
      <c r="BL42" s="306"/>
      <c r="BM42" s="306"/>
      <c r="BN42" s="306"/>
      <c r="BO42" s="306"/>
      <c r="BP42" s="306"/>
      <c r="BQ42" s="306"/>
      <c r="BR42" s="306"/>
      <c r="BS42" s="306"/>
      <c r="BT42" s="306"/>
      <c r="BU42" s="306"/>
      <c r="BV42" s="306"/>
      <c r="BW42" s="306"/>
      <c r="BX42" s="306"/>
      <c r="BY42" s="306"/>
      <c r="BZ42" s="306"/>
      <c r="CA42" s="306"/>
      <c r="CB42" s="306"/>
      <c r="CC42" s="306"/>
      <c r="CD42" s="306"/>
      <c r="CE42" s="306"/>
      <c r="CF42" s="306"/>
      <c r="CG42" s="306"/>
      <c r="CH42" s="306"/>
      <c r="CI42" s="306"/>
      <c r="CJ42" s="306"/>
      <c r="CK42" s="306"/>
      <c r="CL42" s="306"/>
      <c r="CM42" s="306"/>
      <c r="CN42" s="306"/>
      <c r="CO42" s="306"/>
      <c r="CP42" s="306"/>
      <c r="CQ42" s="306"/>
      <c r="CR42" s="306"/>
      <c r="CS42" s="306"/>
      <c r="CT42" s="306"/>
      <c r="CU42" s="306"/>
      <c r="CV42" s="306"/>
      <c r="CW42" s="306"/>
      <c r="CX42" s="306"/>
      <c r="CY42" s="306"/>
      <c r="CZ42" s="306"/>
      <c r="DA42" s="306"/>
      <c r="DB42" s="306"/>
      <c r="DC42" s="306"/>
      <c r="DD42" s="306"/>
      <c r="DE42" s="306"/>
      <c r="DF42" s="306"/>
      <c r="DG42" s="306"/>
      <c r="DH42" s="306"/>
      <c r="DI42" s="306"/>
      <c r="DJ42" s="306"/>
      <c r="DK42" s="306"/>
      <c r="DL42" s="306"/>
      <c r="DM42" s="306"/>
      <c r="DN42" s="306"/>
      <c r="DO42" s="306"/>
      <c r="DP42" s="306"/>
      <c r="DQ42" s="306"/>
      <c r="DR42" s="306"/>
      <c r="DS42" s="306"/>
      <c r="DT42" s="306"/>
      <c r="DU42" s="306"/>
      <c r="DV42" s="306"/>
      <c r="DW42" s="306"/>
      <c r="DX42" s="306"/>
      <c r="DY42" s="306"/>
      <c r="DZ42" s="306"/>
      <c r="EA42" s="306"/>
      <c r="EB42" s="306"/>
      <c r="EC42" s="306"/>
      <c r="ED42" s="306"/>
      <c r="EE42" s="306"/>
      <c r="EF42" s="306"/>
      <c r="EG42" s="306"/>
      <c r="EH42" s="306"/>
      <c r="EI42" s="306"/>
      <c r="EJ42" s="306"/>
      <c r="EK42" s="306"/>
      <c r="EL42" s="306"/>
      <c r="EM42" s="306"/>
      <c r="EN42" s="306"/>
      <c r="EO42" s="306"/>
      <c r="EP42" s="306"/>
      <c r="EQ42" s="306"/>
      <c r="ER42" s="306"/>
      <c r="ES42" s="306"/>
      <c r="ET42" s="306"/>
      <c r="EU42" s="306"/>
      <c r="EV42" s="306"/>
      <c r="EW42" s="306"/>
      <c r="EX42" s="306"/>
      <c r="EY42" s="306"/>
      <c r="EZ42" s="306"/>
      <c r="FA42" s="306"/>
      <c r="FB42" s="306"/>
      <c r="FC42" s="306"/>
      <c r="FD42" s="306"/>
      <c r="FE42" s="306"/>
      <c r="FF42" s="306"/>
    </row>
    <row r="43" spans="1:162" ht="32.25" customHeight="1">
      <c r="A43" s="315">
        <v>38</v>
      </c>
      <c r="B43" s="307" t="s">
        <v>104</v>
      </c>
      <c r="C43" s="302" t="s">
        <v>143</v>
      </c>
      <c r="D43" s="93">
        <v>20</v>
      </c>
      <c r="E43" s="93">
        <v>7</v>
      </c>
      <c r="F43" s="93">
        <v>12</v>
      </c>
      <c r="G43" s="96">
        <f t="shared" si="0"/>
        <v>7</v>
      </c>
      <c r="H43" s="29"/>
      <c r="I43" s="94">
        <v>8</v>
      </c>
      <c r="J43" s="94">
        <v>4</v>
      </c>
      <c r="K43" s="303">
        <f t="shared" si="1"/>
        <v>8</v>
      </c>
      <c r="L43" s="304">
        <f t="shared" si="2"/>
        <v>7</v>
      </c>
      <c r="M43" s="125">
        <v>0</v>
      </c>
      <c r="N43" s="154">
        <v>7</v>
      </c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6"/>
      <c r="BI43" s="306"/>
      <c r="BJ43" s="306"/>
      <c r="BK43" s="306"/>
      <c r="BL43" s="306"/>
      <c r="BM43" s="306"/>
      <c r="BN43" s="306"/>
      <c r="BO43" s="306"/>
      <c r="BP43" s="306"/>
      <c r="BQ43" s="306"/>
      <c r="BR43" s="306"/>
      <c r="BS43" s="306"/>
      <c r="BT43" s="306"/>
      <c r="BU43" s="306"/>
      <c r="BV43" s="306"/>
      <c r="BW43" s="306"/>
      <c r="BX43" s="306"/>
      <c r="BY43" s="306"/>
      <c r="BZ43" s="306"/>
      <c r="CA43" s="306"/>
      <c r="CB43" s="306"/>
      <c r="CC43" s="306"/>
      <c r="CD43" s="306"/>
      <c r="CE43" s="306"/>
      <c r="CF43" s="306"/>
      <c r="CG43" s="306"/>
      <c r="CH43" s="306"/>
      <c r="CI43" s="306"/>
      <c r="CJ43" s="306"/>
      <c r="CK43" s="306"/>
      <c r="CL43" s="306"/>
      <c r="CM43" s="306"/>
      <c r="CN43" s="306"/>
      <c r="CO43" s="306"/>
      <c r="CP43" s="306"/>
      <c r="CQ43" s="306"/>
      <c r="CR43" s="306"/>
      <c r="CS43" s="306"/>
      <c r="CT43" s="306"/>
      <c r="CU43" s="306"/>
      <c r="CV43" s="306"/>
      <c r="CW43" s="306"/>
      <c r="CX43" s="306"/>
      <c r="CY43" s="306"/>
      <c r="CZ43" s="306"/>
      <c r="DA43" s="306"/>
      <c r="DB43" s="306"/>
      <c r="DC43" s="306"/>
      <c r="DD43" s="306"/>
      <c r="DE43" s="306"/>
      <c r="DF43" s="306"/>
      <c r="DG43" s="306"/>
      <c r="DH43" s="306"/>
      <c r="DI43" s="306"/>
      <c r="DJ43" s="306"/>
      <c r="DK43" s="306"/>
      <c r="DL43" s="306"/>
      <c r="DM43" s="306"/>
      <c r="DN43" s="306"/>
      <c r="DO43" s="306"/>
      <c r="DP43" s="306"/>
      <c r="DQ43" s="306"/>
      <c r="DR43" s="306"/>
      <c r="DS43" s="306"/>
      <c r="DT43" s="306"/>
      <c r="DU43" s="306"/>
      <c r="DV43" s="306"/>
      <c r="DW43" s="306"/>
      <c r="DX43" s="306"/>
      <c r="DY43" s="306"/>
      <c r="DZ43" s="306"/>
      <c r="EA43" s="306"/>
      <c r="EB43" s="306"/>
      <c r="EC43" s="306"/>
      <c r="ED43" s="306"/>
      <c r="EE43" s="306"/>
      <c r="EF43" s="306"/>
      <c r="EG43" s="306"/>
      <c r="EH43" s="306"/>
      <c r="EI43" s="306"/>
      <c r="EJ43" s="306"/>
      <c r="EK43" s="306"/>
      <c r="EL43" s="306"/>
      <c r="EM43" s="306"/>
      <c r="EN43" s="306"/>
      <c r="EO43" s="306"/>
      <c r="EP43" s="306"/>
      <c r="EQ43" s="306"/>
      <c r="ER43" s="306"/>
      <c r="ES43" s="306"/>
      <c r="ET43" s="306"/>
      <c r="EU43" s="306"/>
      <c r="EV43" s="306"/>
      <c r="EW43" s="306"/>
      <c r="EX43" s="306"/>
      <c r="EY43" s="306"/>
      <c r="EZ43" s="306"/>
      <c r="FA43" s="306"/>
      <c r="FB43" s="306"/>
      <c r="FC43" s="306"/>
      <c r="FD43" s="306"/>
      <c r="FE43" s="306"/>
      <c r="FF43" s="306"/>
    </row>
    <row r="44" spans="1:162" ht="32.25" customHeight="1">
      <c r="A44" s="315">
        <v>39</v>
      </c>
      <c r="B44" s="307" t="s">
        <v>104</v>
      </c>
      <c r="C44" s="302" t="s">
        <v>144</v>
      </c>
      <c r="D44" s="93">
        <v>20</v>
      </c>
      <c r="E44" s="93">
        <v>8</v>
      </c>
      <c r="F44" s="93">
        <v>13</v>
      </c>
      <c r="G44" s="96">
        <f t="shared" si="0"/>
        <v>8</v>
      </c>
      <c r="H44" s="29"/>
      <c r="I44" s="94">
        <v>8</v>
      </c>
      <c r="J44" s="94">
        <v>4</v>
      </c>
      <c r="K44" s="303">
        <f t="shared" si="1"/>
        <v>8</v>
      </c>
      <c r="L44" s="304">
        <f t="shared" si="2"/>
        <v>8</v>
      </c>
      <c r="M44" s="125">
        <v>0</v>
      </c>
      <c r="N44" s="154">
        <v>8</v>
      </c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6"/>
      <c r="BL44" s="306"/>
      <c r="BM44" s="306"/>
      <c r="BN44" s="306"/>
      <c r="BO44" s="306"/>
      <c r="BP44" s="306"/>
      <c r="BQ44" s="306"/>
      <c r="BR44" s="306"/>
      <c r="BS44" s="306"/>
      <c r="BT44" s="306"/>
      <c r="BU44" s="306"/>
      <c r="BV44" s="306"/>
      <c r="BW44" s="306"/>
      <c r="BX44" s="306"/>
      <c r="BY44" s="306"/>
      <c r="BZ44" s="306"/>
      <c r="CA44" s="306"/>
      <c r="CB44" s="306"/>
      <c r="CC44" s="306"/>
      <c r="CD44" s="306"/>
      <c r="CE44" s="306"/>
      <c r="CF44" s="306"/>
      <c r="CG44" s="306"/>
      <c r="CH44" s="306"/>
      <c r="CI44" s="306"/>
      <c r="CJ44" s="306"/>
      <c r="CK44" s="306"/>
      <c r="CL44" s="306"/>
      <c r="CM44" s="306"/>
      <c r="CN44" s="306"/>
      <c r="CO44" s="306"/>
      <c r="CP44" s="306"/>
      <c r="CQ44" s="306"/>
      <c r="CR44" s="306"/>
      <c r="CS44" s="306"/>
      <c r="CT44" s="306"/>
      <c r="CU44" s="306"/>
      <c r="CV44" s="306"/>
      <c r="CW44" s="306"/>
      <c r="CX44" s="306"/>
      <c r="CY44" s="306"/>
      <c r="CZ44" s="306"/>
      <c r="DA44" s="306"/>
      <c r="DB44" s="306"/>
      <c r="DC44" s="306"/>
      <c r="DD44" s="306"/>
      <c r="DE44" s="306"/>
      <c r="DF44" s="306"/>
      <c r="DG44" s="306"/>
      <c r="DH44" s="306"/>
      <c r="DI44" s="306"/>
      <c r="DJ44" s="306"/>
      <c r="DK44" s="306"/>
      <c r="DL44" s="306"/>
      <c r="DM44" s="306"/>
      <c r="DN44" s="306"/>
      <c r="DO44" s="306"/>
      <c r="DP44" s="306"/>
      <c r="DQ44" s="306"/>
      <c r="DR44" s="306"/>
      <c r="DS44" s="306"/>
      <c r="DT44" s="306"/>
      <c r="DU44" s="306"/>
      <c r="DV44" s="306"/>
      <c r="DW44" s="306"/>
      <c r="DX44" s="306"/>
      <c r="DY44" s="306"/>
      <c r="DZ44" s="306"/>
      <c r="EA44" s="306"/>
      <c r="EB44" s="306"/>
      <c r="EC44" s="306"/>
      <c r="ED44" s="306"/>
      <c r="EE44" s="306"/>
      <c r="EF44" s="306"/>
      <c r="EG44" s="306"/>
      <c r="EH44" s="306"/>
      <c r="EI44" s="306"/>
      <c r="EJ44" s="306"/>
      <c r="EK44" s="306"/>
      <c r="EL44" s="306"/>
      <c r="EM44" s="306"/>
      <c r="EN44" s="306"/>
      <c r="EO44" s="306"/>
      <c r="EP44" s="306"/>
      <c r="EQ44" s="306"/>
      <c r="ER44" s="306"/>
      <c r="ES44" s="306"/>
      <c r="ET44" s="306"/>
      <c r="EU44" s="306"/>
      <c r="EV44" s="306"/>
      <c r="EW44" s="306"/>
      <c r="EX44" s="306"/>
      <c r="EY44" s="306"/>
      <c r="EZ44" s="306"/>
      <c r="FA44" s="306"/>
      <c r="FB44" s="306"/>
      <c r="FC44" s="306"/>
      <c r="FD44" s="306"/>
      <c r="FE44" s="306"/>
      <c r="FF44" s="306"/>
    </row>
    <row r="45" spans="1:162" s="182" customFormat="1" ht="32.25" customHeight="1">
      <c r="A45" s="315">
        <v>40</v>
      </c>
      <c r="B45" s="307" t="s">
        <v>104</v>
      </c>
      <c r="C45" s="302" t="s">
        <v>145</v>
      </c>
      <c r="D45" s="93">
        <v>45</v>
      </c>
      <c r="E45" s="93">
        <v>16</v>
      </c>
      <c r="F45" s="93">
        <v>27</v>
      </c>
      <c r="G45" s="96">
        <f t="shared" si="0"/>
        <v>16</v>
      </c>
      <c r="H45" s="29"/>
      <c r="I45" s="94">
        <v>8</v>
      </c>
      <c r="J45" s="94">
        <v>4</v>
      </c>
      <c r="K45" s="303">
        <f t="shared" si="1"/>
        <v>8</v>
      </c>
      <c r="L45" s="304">
        <f t="shared" si="2"/>
        <v>16</v>
      </c>
      <c r="M45" s="125">
        <v>0</v>
      </c>
      <c r="N45" s="309">
        <v>16</v>
      </c>
    </row>
    <row r="46" spans="1:162" s="240" customFormat="1" ht="20.25">
      <c r="A46" s="316"/>
      <c r="B46" s="49" t="s">
        <v>146</v>
      </c>
      <c r="C46" s="49"/>
      <c r="D46" s="241">
        <f t="shared" ref="D46:J46" si="3">SUM(D6:D45)</f>
        <v>3078</v>
      </c>
      <c r="E46" s="241">
        <f t="shared" si="3"/>
        <v>1113</v>
      </c>
      <c r="F46" s="241">
        <f t="shared" si="3"/>
        <v>1898</v>
      </c>
      <c r="G46" s="96">
        <f t="shared" si="0"/>
        <v>1113</v>
      </c>
      <c r="H46" s="241">
        <f t="shared" si="3"/>
        <v>7</v>
      </c>
      <c r="I46" s="241">
        <f t="shared" si="3"/>
        <v>532</v>
      </c>
      <c r="J46" s="241">
        <f t="shared" si="3"/>
        <v>266</v>
      </c>
      <c r="K46" s="303">
        <f t="shared" si="1"/>
        <v>532</v>
      </c>
      <c r="L46" s="304">
        <f t="shared" si="2"/>
        <v>1113</v>
      </c>
      <c r="M46" s="241">
        <f t="shared" ref="M46" si="4">SUM(M6:M45)</f>
        <v>215</v>
      </c>
      <c r="N46" s="240">
        <v>1157</v>
      </c>
    </row>
    <row r="49" spans="2:12" s="22" customFormat="1" ht="42.75" customHeight="1">
      <c r="B49" s="62"/>
      <c r="C49" s="62"/>
      <c r="D49" s="69"/>
      <c r="E49" s="69"/>
      <c r="F49" s="69"/>
      <c r="G49" s="310"/>
      <c r="H49" s="69"/>
      <c r="I49" s="69"/>
      <c r="J49" s="69"/>
      <c r="K49" s="311"/>
      <c r="L49" s="92"/>
    </row>
  </sheetData>
  <autoFilter ref="A5:FF45" xr:uid="{00000000-0009-0000-0000-000005000000}">
    <sortState xmlns:xlrd2="http://schemas.microsoft.com/office/spreadsheetml/2017/richdata2" ref="A6:FF45">
      <sortCondition ref="A5:A45"/>
    </sortState>
  </autoFilter>
  <mergeCells count="9">
    <mergeCell ref="A1:L1"/>
    <mergeCell ref="A2:A4"/>
    <mergeCell ref="B2:C2"/>
    <mergeCell ref="D2:L2"/>
    <mergeCell ref="B4:C4"/>
    <mergeCell ref="D3:G3"/>
    <mergeCell ref="H3:K3"/>
    <mergeCell ref="L3:L4"/>
    <mergeCell ref="B3:C3"/>
  </mergeCells>
  <printOptions horizontalCentered="1"/>
  <pageMargins left="0.31496062992125984" right="0.31496062992125984" top="0.35433070866141736" bottom="0.35433070866141736" header="0" footer="0"/>
  <pageSetup paperSize="9" scale="45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1</xdr:col>
                <xdr:colOff>0</xdr:colOff>
                <xdr:row>18</xdr:row>
                <xdr:rowOff>66675</xdr:rowOff>
              </from>
              <to>
                <xdr:col>1</xdr:col>
                <xdr:colOff>219075</xdr:colOff>
                <xdr:row>18</xdr:row>
                <xdr:rowOff>276225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5">
            <anchor moveWithCells="1">
              <from>
                <xdr:col>1</xdr:col>
                <xdr:colOff>0</xdr:colOff>
                <xdr:row>18</xdr:row>
                <xdr:rowOff>66675</xdr:rowOff>
              </from>
              <to>
                <xdr:col>1</xdr:col>
                <xdr:colOff>219075</xdr:colOff>
                <xdr:row>18</xdr:row>
                <xdr:rowOff>276225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7" name="Control 3">
          <controlPr defaultSize="0" r:id="rId5">
            <anchor moveWithCells="1">
              <from>
                <xdr:col>1</xdr:col>
                <xdr:colOff>0</xdr:colOff>
                <xdr:row>18</xdr:row>
                <xdr:rowOff>66675</xdr:rowOff>
              </from>
              <to>
                <xdr:col>1</xdr:col>
                <xdr:colOff>219075</xdr:colOff>
                <xdr:row>18</xdr:row>
                <xdr:rowOff>276225</xdr:rowOff>
              </to>
            </anchor>
          </controlPr>
        </control>
      </mc:Choice>
      <mc:Fallback>
        <control shapeId="5123" r:id="rId7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Metas DIT MOYO-DIRES 24 (2)</vt:lpstr>
      <vt:lpstr>EVN</vt:lpstr>
      <vt:lpstr>ESI</vt:lpstr>
      <vt:lpstr>ESAN</vt:lpstr>
      <vt:lpstr>Hoja1</vt:lpstr>
      <vt:lpstr>PROMSA DIT</vt:lpstr>
      <vt:lpstr>ESAN!Área_de_impresión</vt:lpstr>
      <vt:lpstr>ESI!Área_de_impresión</vt:lpstr>
      <vt:lpstr>EVN!Área_de_impresión</vt:lpstr>
      <vt:lpstr>'Metas DIT MOYO-DIRES 24 (2)'!Área_de_impresión</vt:lpstr>
      <vt:lpstr>'PROMSA DIT'!Área_de_impresión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ESMILA HUAYANAY JESUS</dc:creator>
  <cp:lastModifiedBy>Wilson Díaz</cp:lastModifiedBy>
  <cp:lastPrinted>2024-01-17T17:42:49Z</cp:lastPrinted>
  <dcterms:created xsi:type="dcterms:W3CDTF">2024-01-17T13:27:57Z</dcterms:created>
  <dcterms:modified xsi:type="dcterms:W3CDTF">2024-04-29T17:03:18Z</dcterms:modified>
</cp:coreProperties>
</file>