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INDICADORES\2025\SANITARIOS\metas 2025\"/>
    </mc:Choice>
  </mc:AlternateContent>
  <xr:revisionPtr revIDLastSave="0" documentId="13_ncr:1_{7E00C2AF-19A8-40A0-84E6-4038705EDD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 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G10" i="1"/>
  <c r="G34" i="1" l="1"/>
  <c r="H32" i="1" l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G32" i="1"/>
  <c r="G33" i="1" l="1"/>
</calcChain>
</file>

<file path=xl/sharedStrings.xml><?xml version="1.0" encoding="utf-8"?>
<sst xmlns="http://schemas.openxmlformats.org/spreadsheetml/2006/main" count="129" uniqueCount="119">
  <si>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</si>
  <si>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</si>
  <si>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</si>
  <si>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</si>
  <si>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</si>
  <si>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</si>
  <si>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</si>
  <si>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</si>
  <si>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</si>
  <si>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</si>
  <si>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</si>
  <si>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</si>
  <si>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</si>
  <si>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</si>
  <si>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</si>
  <si>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</si>
  <si>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</si>
  <si>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</si>
  <si>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</si>
  <si>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</si>
  <si>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</si>
  <si>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</si>
  <si>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</si>
  <si>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</si>
  <si>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</si>
  <si>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</si>
  <si>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</si>
  <si>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</si>
  <si>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</si>
  <si>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</si>
  <si>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</si>
  <si>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</si>
  <si>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</si>
  <si>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</si>
  <si>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</si>
  <si>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</si>
  <si>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</si>
  <si>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</si>
  <si>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</si>
  <si>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</si>
  <si>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</si>
  <si>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</si>
  <si>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DEFINICION 
OPERACIONAL
DEL INDICADOR</t>
  </si>
  <si>
    <t>GESTANTE ATENDIDA</t>
  </si>
  <si>
    <t>GESTANTE PRECOZMENTE ATENDIDA</t>
  </si>
  <si>
    <t>GESTANTE ADOLESCENTE  ATENDIDA</t>
  </si>
  <si>
    <t>GESTANTE CONTROLDA</t>
  </si>
  <si>
    <t>GESTANTE SUPLEMANTADA CON HIERRO</t>
  </si>
  <si>
    <t>PUERPERAS CONTROLADAS</t>
  </si>
  <si>
    <t xml:space="preserve">PRIMERA ATENCION PRENATAL </t>
  </si>
  <si>
    <t>ATENCION PRENATAL PRIMER TRIMESTRE</t>
  </si>
  <si>
    <t>ATENCION PRENATAL  &lt;= 17</t>
  </si>
  <si>
    <t>GESTANTE ADOLECENTE PRECOZMENTE ATENDIDA</t>
  </si>
  <si>
    <t>PRIMERA ATENCION PRENATAL  &lt;= 17 AÑOS</t>
  </si>
  <si>
    <t xml:space="preserve">SEGUNDA ATENCION DEL PUERPERIO </t>
  </si>
  <si>
    <t>PUERPERA QUE HA CUMPLIDO LA SEGUNDA ATENCION  AMBULATORIA, HA RECIBIDO SULFATO FERROSO Y TIENE UN CONTROL DE HEMOGLOBINA A LOS 30 DIAS</t>
  </si>
  <si>
    <t>AQUELLA GESTANTE  &lt;= 17 AÑOS ATENDIDA</t>
  </si>
  <si>
    <t>GESTANTE &lt;=17 AÑOS ATENDIDA SU PRIMER CONTROL EN EL I PRIMER TRIMESTRE</t>
  </si>
  <si>
    <t>GESTANTE QUE HA CUMPLIDO SU SEXTA ATENCION PRENATAL Y QUE HA RECIBIDO EL PAQUETE BASICO DE ATENCION A LA GESTANTE</t>
  </si>
  <si>
    <t>GESTANTE QUE HA RECIBIDO 6 ENTREGAS SE SULFATO FERROSO DURANTE SUS ATENCIONES PRENATAL</t>
  </si>
  <si>
    <t xml:space="preserve">P.S. LA PRIMAVERA </t>
  </si>
  <si>
    <t>GESTANTE CON PAQUETE PREVENTIVO</t>
  </si>
  <si>
    <t xml:space="preserve">GESTANTE CON VACUNA DE INFLUENCIA ADULTO </t>
  </si>
  <si>
    <t>GESTANTE CON VACUNA DPTA</t>
  </si>
  <si>
    <t xml:space="preserve">GESTANTE ATENDIDA CON VACUNA DE INFLUENCIA ADULTO UNA SOLA DOSIS </t>
  </si>
  <si>
    <t xml:space="preserve">GESTANTE ATENDIDA CON VACUNA DPTA UNA SOLA DOSIS </t>
  </si>
  <si>
    <t xml:space="preserve">DEFICIENTE </t>
  </si>
  <si>
    <t>&lt;60</t>
  </si>
  <si>
    <t xml:space="preserve">PROCESO </t>
  </si>
  <si>
    <t>&gt;=60-&lt;90</t>
  </si>
  <si>
    <t>OPTIMO</t>
  </si>
  <si>
    <t>&gt; 90</t>
  </si>
  <si>
    <t>PLANTILLA PARA INDICADORES SANITARIOS ESS Y R  RED MOYOBAMBA - 2025</t>
  </si>
  <si>
    <t>SINTAXIS</t>
  </si>
  <si>
    <t>P.S. POTRERILLO</t>
  </si>
  <si>
    <t>ES LA GESTANTE QUE ACUDE  AL ESTABLECIMIENTO DE SALUD PARA REALIZARSE  SU  PRIMERA  ATENCIÓN PRENATAL DURANTE CUALQUIER TRIMESTRE  DE SU EMBARAZO ACTUAL</t>
  </si>
  <si>
    <t xml:space="preserve">ES AQUELLA GESTANTE QUE ES ATENDIDA SU PRIMER CONTROL EN EL PRIMER TRIMESTRE  DE SU GESTACION ANTES DE LAS 14 SEMANAS  DE  GESTACION </t>
  </si>
  <si>
    <t>META PROGRAMADA (85% DE LAS GESTANTES ATENDIDAS PROGRAMADAS )</t>
  </si>
  <si>
    <t xml:space="preserve">META PROGRAMADA-( EL 60% DE LAS GESTANTES ATENDIDAS PROGRAMADAS </t>
  </si>
  <si>
    <t>META PROGRAMADA( GESTANTES ATENDIDAS PROGRAMADAS - 13%  DE ANEMIA PROGRAMADAS DE LAS GESTANTES ATENDIDAS PROGRAMADAS )</t>
  </si>
  <si>
    <t>META PROGRAMADA ( 85% DE LAS GESTANTES ATENDIDAS PROGRAMADAS)</t>
  </si>
  <si>
    <t xml:space="preserve">META PROGRAMADA-( EL 56% DE LAS GESTANTES ATENDIDAS PROGRAMADAS) </t>
  </si>
  <si>
    <t>6 ENTREGAS DE SULFATO  FERROSO CON INTERVALO  DE 28 A 30 DIAS  DURANTE EL EMBARAZO</t>
  </si>
  <si>
    <t xml:space="preserve">GESTANTE DE 20 A 36 SEMANAS QUE RECIBE VACUNA DPTA UNA SOLA DOSIS </t>
  </si>
  <si>
    <t xml:space="preserve">GESTANTE QUE RECIBE EN CUALQUIER TRIMESTRE  DE LA GESTACION LA  VACUNA DE INFLUENCIA ADULTO  UNA SOLA DOSIS </t>
  </si>
  <si>
    <t xml:space="preserve">ATENCION GESTANTE CON 6 CONTROLES PRENATALES SEGÚN  LA NORMA TECNICA ( HASTA LAS 32 SEMANAS DE FORMA MENSUAL , DE LAS 32 HASTA LAS 37 FORMA QUINCENAL Y DE LAS 37 SEMANAS DE FORMA SEMANAL </t>
  </si>
  <si>
    <t xml:space="preserve">META PROGRAMADA( SE CONSIDERA PADRON NOMINAL DE NIÑO HASTA UN AÑO DE EDAD  DEL AÑO ANTERIOR , Y EL PROMEDIO DE LAS GESTANTE ATENDIDAS DE LOS ULTIMOS TRES AÑOS ANTERIORES </t>
  </si>
  <si>
    <t xml:space="preserve">MUJERES CON PARTO INSTITUCIONAL POR CNV EN LINEA , CUYA EDAD GESTACIONAL ES IGUAL O MAYOR A 37 SEMANAS Y QUE DURANTE SU EMBARAZO SE  HAYA REALIZADO EN EL PRIMER TRIMESTRES  AL MENOS UNA VEZ  EXAMENES AUXILIARES : HEMOGLOBINA, EXAMEN DE ORINA MEDIANTE LA TIRA RECATIVA O LABORATORIO + TAMIZAJE DE DESCARTE DE SIFILIS + TAMIZAJE DE DESCARTE VIH; 06 o MAS ATENCIONES PRENATALES  PRESENCIALES CONSIDERANDO  EL TIEMPO SEGUN LA NORMA TECNICA 105 -2013,05 O MAS ENTREGAS DE SULFATO FERROSOS + ACIDO FOLICO  CON PERIDO DE INTERVALO DE 28 A 30 DIAS DUARANTE SU GESTACION Y HABER RECIBIDO SU TERCERA ENTREVISTA DE PLAN DE PARTO DURANTE LA GESTACION. </t>
  </si>
  <si>
    <t>NUMERO DE PARTOS INTITUCIONALES  DE MUJERES CUYA EDAD GESTACIONAL ES MAYOR O IGUAL A 37 SEMANAS EN UN ESTABLECIMIENTO DE SALUD , REGISTRADOS CON DNI EN LA BASE DE DATOS DEL CNV EN LINEA.</t>
  </si>
  <si>
    <t>MUJERES QUE RECIBEN (1) EN EL PRIMER TRIMESTRE DEL EMBARAZO AL MENOS UNA VEZ  LOS SIGUIENTES EXAMENES AUXILIARES : HEMOGLOBINA + EXAMEN DE ORINA + TAMIZAJE DE DESCARTE DE VIH + TAMIZAJE DE DESACRTE DE SIFILIS; (2) RECIBIR 06 o MAS ATENCIONES PRENATALES ; Y (3) 05 o MAS ENTREGAS DE SUPLEMENTO((SULFATO FERROSO + ACIDO FOLICO) EN EL TRANCURSO DEL EMBARAZO Y (4) HABER RECIBIDO SU TERCERA ENTREVISTA  DE PLAN DE PARTO DURANTE LA GESTACION.</t>
  </si>
  <si>
    <t xml:space="preserve">EXAMENES AUXILIARE CON DIAGNOSTICO DEFINITIVO </t>
  </si>
  <si>
    <r>
      <rPr>
        <b/>
        <sz val="10"/>
        <color theme="1"/>
        <rFont val="Arial"/>
        <family val="2"/>
      </rPr>
      <t>ATENCIONES PRENATALES</t>
    </r>
    <r>
      <rPr>
        <sz val="10"/>
        <color theme="1"/>
        <rFont val="Arial"/>
        <family val="2"/>
      </rPr>
      <t xml:space="preserve"> : Z3491 o Z3493 o Z3591 o Z3592 o Z3593</t>
    </r>
  </si>
  <si>
    <r>
      <t xml:space="preserve"> O</t>
    </r>
    <r>
      <rPr>
        <b/>
        <sz val="10"/>
        <color theme="1"/>
        <rFont val="Arial"/>
        <family val="2"/>
      </rPr>
      <t xml:space="preserve"> PERFIL OBSTETRICO</t>
    </r>
    <r>
      <rPr>
        <sz val="10"/>
        <color theme="1"/>
        <rFont val="Arial"/>
        <family val="2"/>
      </rPr>
      <t xml:space="preserve"> CPMS : 80055.01  DIAG DEFINITIVO </t>
    </r>
  </si>
  <si>
    <r>
      <rPr>
        <b/>
        <sz val="10"/>
        <color theme="1"/>
        <rFont val="Arial"/>
        <family val="2"/>
      </rPr>
      <t>TAMIZAJE DE BACTERIURIA A.</t>
    </r>
    <r>
      <rPr>
        <sz val="10"/>
        <color theme="1"/>
        <rFont val="Arial"/>
        <family val="2"/>
      </rPr>
      <t xml:space="preserve"> :81007 o 81002 o 8100.02 </t>
    </r>
  </si>
  <si>
    <r>
      <rPr>
        <b/>
        <sz val="10"/>
        <color theme="1"/>
        <rFont val="Arial"/>
        <family val="2"/>
      </rPr>
      <t>TAMIZAJE DE VIH CON PRUEBA RAPIDA</t>
    </r>
    <r>
      <rPr>
        <sz val="10"/>
        <color theme="1"/>
        <rFont val="Arial"/>
        <family val="2"/>
      </rPr>
      <t xml:space="preserve"> : 81007 o 86703.02 o 87389 o 86318.01</t>
    </r>
  </si>
  <si>
    <r>
      <rPr>
        <b/>
        <sz val="10"/>
        <color theme="1"/>
        <rFont val="Arial"/>
        <family val="2"/>
      </rPr>
      <t>TAMIZAJE  DE SIFILIS</t>
    </r>
    <r>
      <rPr>
        <sz val="10"/>
        <color theme="1"/>
        <rFont val="Arial"/>
        <family val="2"/>
      </rPr>
      <t>:86780 o 86592 o 86593 o 86318.01</t>
    </r>
  </si>
  <si>
    <r>
      <rPr>
        <b/>
        <sz val="10"/>
        <color theme="1"/>
        <rFont val="Arial"/>
        <family val="2"/>
      </rPr>
      <t>DOSAJE DE HEMOGLOBINA</t>
    </r>
    <r>
      <rPr>
        <sz val="10"/>
        <color theme="1"/>
        <rFont val="Arial"/>
        <family val="2"/>
      </rPr>
      <t>: 85018 o 85018.01</t>
    </r>
  </si>
  <si>
    <t xml:space="preserve">PLAN DE PARTO , LA GESTANTE HABER RECIBIDO TRES ENTREVISTAS </t>
  </si>
  <si>
    <t>PLAN DE ATENCION DE PARTO : U1692;59401.06, LAB 1,2,3</t>
  </si>
  <si>
    <t>LA CODIFICACION DE VISITA FAMILIAR INTEGRAL :C0011 , PLAN DE PARTO U1692; 59401.06 CON LAB (TERCERA ENTREVISTA)</t>
  </si>
  <si>
    <t xml:space="preserve">(TD=R + DX= O990) (TD=D + DX=99199.26+ LAB=6)  </t>
  </si>
  <si>
    <t>(TD=D + DX=90715  + LAB=G</t>
  </si>
  <si>
    <t>(TD=D + DX=90658 + LAB=G</t>
  </si>
  <si>
    <t>(59430 + LAB=2</t>
  </si>
  <si>
    <t>(TD=D + DX=Z3492+Z3493+Z3592+Z3593) + LAB1=6</t>
  </si>
  <si>
    <t>(TD=D + DX=Z3591+Z3491) + LAB1=1</t>
  </si>
  <si>
    <t>(TD=D + DX=Z3592+Z3492) + LAB1=1</t>
  </si>
  <si>
    <t>(TD=D + DX=Z3593+Z3493) + LAB1=1</t>
  </si>
  <si>
    <t>&gt;10</t>
  </si>
  <si>
    <t>&gt;5-&lt;=10</t>
  </si>
  <si>
    <t>&lt;=5</t>
  </si>
  <si>
    <t>&lt;40</t>
  </si>
  <si>
    <t>&gt;=40-&lt;55</t>
  </si>
  <si>
    <t>&gt; 55</t>
  </si>
  <si>
    <t>1,2,4,5,7,8,9,10</t>
  </si>
  <si>
    <t>INDICADOR</t>
  </si>
  <si>
    <t xml:space="preserve">% DE EVALUACION </t>
  </si>
  <si>
    <t xml:space="preserve">META </t>
  </si>
  <si>
    <r>
      <rPr>
        <b/>
        <sz val="10"/>
        <color theme="1"/>
        <rFont val="Arial"/>
        <family val="2"/>
      </rPr>
      <t>06  ENTREGAS DE SUPLEMENTO</t>
    </r>
    <r>
      <rPr>
        <sz val="10"/>
        <color theme="1"/>
        <rFont val="Arial"/>
        <family val="2"/>
      </rPr>
      <t xml:space="preserve"> : CPMS , 59401.04 o CPMS:99199.26 o 0990+59401.04 o CPMS: 99199.26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</si>
</sst>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5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1" fillId="6" borderId="0" xfId="0" applyFont="1" applyFill="1"/>
    <xf numFmtId="0" fontId="7" fillId="0" borderId="0" xfId="0" applyFont="1" applyAlignment="1">
      <alignment horizontal="center"/>
    </xf>
    <xf numFmtId="0" fontId="1" fillId="7" borderId="0" xfId="0" applyFont="1" applyFill="1"/>
    <xf numFmtId="1" fontId="8" fillId="0" borderId="5" xfId="0" applyNumberFormat="1" applyFont="1" applyBorder="1" applyAlignment="1">
      <alignment horizontal="center" vertical="center"/>
    </xf>
    <xf numFmtId="1" fontId="4" fillId="0" borderId="5" xfId="2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vertical="center" textRotation="90" wrapText="1"/>
    </xf>
    <xf numFmtId="0" fontId="2" fillId="4" borderId="5" xfId="0" applyFont="1" applyFill="1" applyBorder="1" applyAlignment="1">
      <alignment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1" fillId="8" borderId="0" xfId="0" applyFont="1" applyFill="1"/>
    <xf numFmtId="1" fontId="4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8" borderId="13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</cellXfs>
  <cellStyles count="3">
    <cellStyle name="Normal" xfId="0" builtinId="0"/>
    <cellStyle name="Normal 3" xfId="1" xr:uid="{00000000-0005-0000-0000-000001000000}"/>
    <cellStyle name="Normal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8"/>
  <sheetViews>
    <sheetView tabSelected="1" topLeftCell="G16" zoomScale="85" zoomScaleNormal="85" workbookViewId="0">
      <selection activeCell="G32" sqref="G32:AT34"/>
    </sheetView>
  </sheetViews>
  <sheetFormatPr baseColWidth="10" defaultRowHeight="15" x14ac:dyDescent="0.25"/>
  <cols>
    <col min="1" max="1" width="20" customWidth="1"/>
    <col min="2" max="2" width="39.140625" customWidth="1"/>
    <col min="3" max="3" width="51.28515625" customWidth="1"/>
    <col min="4" max="4" width="38.85546875" customWidth="1"/>
    <col min="5" max="5" width="34.42578125" customWidth="1"/>
    <col min="6" max="6" width="67.7109375" customWidth="1"/>
    <col min="7" max="7" width="14.7109375" style="1" customWidth="1"/>
    <col min="8" max="11" width="7.28515625" style="1" customWidth="1"/>
    <col min="12" max="12" width="5.42578125" style="1" customWidth="1"/>
    <col min="13" max="13" width="7.28515625" style="1" customWidth="1"/>
    <col min="14" max="14" width="8.28515625" style="1" customWidth="1"/>
    <col min="15" max="46" width="7.28515625" style="1" customWidth="1"/>
  </cols>
  <sheetData>
    <row r="1" spans="1:47" ht="16.5" customHeight="1" x14ac:dyDescent="0.25">
      <c r="A1" s="50" t="s">
        <v>72</v>
      </c>
      <c r="B1" s="50"/>
      <c r="C1" s="50"/>
      <c r="D1" s="50"/>
      <c r="E1" s="50"/>
      <c r="F1" s="50"/>
      <c r="G1" s="50" t="s">
        <v>117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1:47" ht="33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</row>
    <row r="3" spans="1:47" ht="133.5" customHeight="1" x14ac:dyDescent="0.25">
      <c r="A3" s="35" t="s">
        <v>41</v>
      </c>
      <c r="B3" s="33" t="s">
        <v>40</v>
      </c>
      <c r="C3" s="34" t="s">
        <v>42</v>
      </c>
      <c r="D3" s="35" t="s">
        <v>28</v>
      </c>
      <c r="E3" s="35" t="s">
        <v>29</v>
      </c>
      <c r="F3" s="35" t="s">
        <v>73</v>
      </c>
      <c r="G3" s="36" t="s">
        <v>0</v>
      </c>
      <c r="H3" s="37" t="s">
        <v>1</v>
      </c>
      <c r="I3" s="37" t="s">
        <v>2</v>
      </c>
      <c r="J3" s="37" t="s">
        <v>3</v>
      </c>
      <c r="K3" s="37" t="s">
        <v>4</v>
      </c>
      <c r="L3" s="37" t="s">
        <v>5</v>
      </c>
      <c r="M3" s="37" t="s">
        <v>30</v>
      </c>
      <c r="N3" s="37" t="s">
        <v>31</v>
      </c>
      <c r="O3" s="37" t="s">
        <v>6</v>
      </c>
      <c r="P3" s="37" t="s">
        <v>60</v>
      </c>
      <c r="Q3" s="38" t="s">
        <v>7</v>
      </c>
      <c r="R3" s="37" t="s">
        <v>8</v>
      </c>
      <c r="S3" s="37" t="s">
        <v>9</v>
      </c>
      <c r="T3" s="38" t="s">
        <v>10</v>
      </c>
      <c r="U3" s="37" t="s">
        <v>11</v>
      </c>
      <c r="V3" s="37" t="s">
        <v>12</v>
      </c>
      <c r="W3" s="37" t="s">
        <v>13</v>
      </c>
      <c r="X3" s="37" t="s">
        <v>14</v>
      </c>
      <c r="Y3" s="38" t="s">
        <v>15</v>
      </c>
      <c r="Z3" s="37" t="s">
        <v>16</v>
      </c>
      <c r="AA3" s="37" t="s">
        <v>39</v>
      </c>
      <c r="AB3" s="37" t="s">
        <v>17</v>
      </c>
      <c r="AC3" s="37" t="s">
        <v>18</v>
      </c>
      <c r="AD3" s="38" t="s">
        <v>19</v>
      </c>
      <c r="AE3" s="37" t="s">
        <v>20</v>
      </c>
      <c r="AF3" s="37" t="s">
        <v>21</v>
      </c>
      <c r="AG3" s="37" t="s">
        <v>38</v>
      </c>
      <c r="AH3" s="37" t="s">
        <v>22</v>
      </c>
      <c r="AI3" s="37" t="s">
        <v>74</v>
      </c>
      <c r="AJ3" s="38" t="s">
        <v>23</v>
      </c>
      <c r="AK3" s="37" t="s">
        <v>37</v>
      </c>
      <c r="AL3" s="37" t="s">
        <v>36</v>
      </c>
      <c r="AM3" s="38" t="s">
        <v>24</v>
      </c>
      <c r="AN3" s="37" t="s">
        <v>25</v>
      </c>
      <c r="AO3" s="37" t="s">
        <v>35</v>
      </c>
      <c r="AP3" s="37" t="s">
        <v>34</v>
      </c>
      <c r="AQ3" s="38" t="s">
        <v>33</v>
      </c>
      <c r="AR3" s="37" t="s">
        <v>26</v>
      </c>
      <c r="AS3" s="37" t="s">
        <v>27</v>
      </c>
      <c r="AT3" s="37" t="s">
        <v>32</v>
      </c>
    </row>
    <row r="4" spans="1:47" s="7" customFormat="1" ht="46.5" customHeight="1" x14ac:dyDescent="0.25">
      <c r="A4" s="70">
        <v>1</v>
      </c>
      <c r="B4" s="71" t="s">
        <v>43</v>
      </c>
      <c r="C4" s="61" t="s">
        <v>75</v>
      </c>
      <c r="D4" s="64" t="s">
        <v>49</v>
      </c>
      <c r="E4" s="64" t="s">
        <v>86</v>
      </c>
      <c r="F4" s="41" t="s">
        <v>105</v>
      </c>
      <c r="G4" s="67">
        <v>400</v>
      </c>
      <c r="H4" s="67">
        <v>21</v>
      </c>
      <c r="I4" s="67">
        <v>20</v>
      </c>
      <c r="J4" s="67">
        <v>20</v>
      </c>
      <c r="K4" s="67">
        <v>54</v>
      </c>
      <c r="L4" s="67">
        <v>4</v>
      </c>
      <c r="M4" s="67">
        <v>30</v>
      </c>
      <c r="N4" s="67">
        <v>17</v>
      </c>
      <c r="O4" s="67">
        <v>30</v>
      </c>
      <c r="P4" s="67">
        <v>230</v>
      </c>
      <c r="Q4" s="67">
        <v>25</v>
      </c>
      <c r="R4" s="67">
        <v>24</v>
      </c>
      <c r="S4" s="67">
        <v>25</v>
      </c>
      <c r="T4" s="67">
        <v>40</v>
      </c>
      <c r="U4" s="67">
        <v>12</v>
      </c>
      <c r="V4" s="67">
        <v>18</v>
      </c>
      <c r="W4" s="67">
        <v>35</v>
      </c>
      <c r="X4" s="67">
        <v>42</v>
      </c>
      <c r="Y4" s="67">
        <v>260</v>
      </c>
      <c r="Z4" s="67">
        <v>32</v>
      </c>
      <c r="AA4" s="67">
        <v>50</v>
      </c>
      <c r="AB4" s="67">
        <v>15</v>
      </c>
      <c r="AC4" s="67">
        <v>25</v>
      </c>
      <c r="AD4" s="67">
        <v>63</v>
      </c>
      <c r="AE4" s="67">
        <v>17</v>
      </c>
      <c r="AF4" s="67">
        <v>27</v>
      </c>
      <c r="AG4" s="67">
        <v>17</v>
      </c>
      <c r="AH4" s="67">
        <v>27</v>
      </c>
      <c r="AI4" s="67">
        <v>35</v>
      </c>
      <c r="AJ4" s="67">
        <v>110</v>
      </c>
      <c r="AK4" s="67">
        <v>15</v>
      </c>
      <c r="AL4" s="67">
        <v>15</v>
      </c>
      <c r="AM4" s="67">
        <v>55</v>
      </c>
      <c r="AN4" s="67">
        <v>4</v>
      </c>
      <c r="AO4" s="67">
        <v>7</v>
      </c>
      <c r="AP4" s="67">
        <v>5</v>
      </c>
      <c r="AQ4" s="67">
        <v>99</v>
      </c>
      <c r="AR4" s="67">
        <v>15</v>
      </c>
      <c r="AS4" s="67">
        <v>25</v>
      </c>
      <c r="AT4" s="67">
        <v>35</v>
      </c>
      <c r="AU4"/>
    </row>
    <row r="5" spans="1:47" s="7" customFormat="1" ht="37.5" customHeight="1" x14ac:dyDescent="0.25">
      <c r="A5" s="56"/>
      <c r="B5" s="72"/>
      <c r="C5" s="62"/>
      <c r="D5" s="65"/>
      <c r="E5" s="65"/>
      <c r="F5" s="41" t="s">
        <v>106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/>
    </row>
    <row r="6" spans="1:47" s="7" customFormat="1" ht="52.5" customHeight="1" x14ac:dyDescent="0.25">
      <c r="A6" s="57"/>
      <c r="B6" s="73"/>
      <c r="C6" s="63"/>
      <c r="D6" s="66"/>
      <c r="E6" s="66"/>
      <c r="F6" s="41" t="s">
        <v>107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/>
    </row>
    <row r="7" spans="1:47" ht="64.5" customHeight="1" x14ac:dyDescent="0.25">
      <c r="A7" s="2">
        <v>2</v>
      </c>
      <c r="B7" s="16" t="s">
        <v>44</v>
      </c>
      <c r="C7" s="6" t="s">
        <v>76</v>
      </c>
      <c r="D7" s="5" t="s">
        <v>50</v>
      </c>
      <c r="E7" s="4" t="s">
        <v>43</v>
      </c>
      <c r="F7" s="41" t="s">
        <v>105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</row>
    <row r="8" spans="1:47" ht="84.95" customHeight="1" x14ac:dyDescent="0.25">
      <c r="A8" s="2">
        <v>3</v>
      </c>
      <c r="B8" s="16" t="s">
        <v>45</v>
      </c>
      <c r="C8" s="6" t="s">
        <v>56</v>
      </c>
      <c r="D8" s="4" t="s">
        <v>51</v>
      </c>
      <c r="E8" s="4" t="s">
        <v>43</v>
      </c>
      <c r="F8" s="4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7" ht="84.95" customHeight="1" x14ac:dyDescent="0.25">
      <c r="A9" s="2">
        <v>4</v>
      </c>
      <c r="B9" s="16" t="s">
        <v>52</v>
      </c>
      <c r="C9" s="6" t="s">
        <v>57</v>
      </c>
      <c r="D9" s="5" t="s">
        <v>53</v>
      </c>
      <c r="E9" s="22" t="s">
        <v>45</v>
      </c>
      <c r="F9" s="43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</row>
    <row r="10" spans="1:47" ht="143.25" customHeight="1" x14ac:dyDescent="0.25">
      <c r="A10" s="2">
        <v>5</v>
      </c>
      <c r="B10" s="15" t="s">
        <v>46</v>
      </c>
      <c r="C10" s="27" t="s">
        <v>58</v>
      </c>
      <c r="D10" s="25" t="s">
        <v>85</v>
      </c>
      <c r="E10" s="26" t="s">
        <v>77</v>
      </c>
      <c r="F10" s="46" t="s">
        <v>104</v>
      </c>
      <c r="G10" s="32">
        <f>G4*85/100</f>
        <v>340</v>
      </c>
      <c r="H10" s="49">
        <f t="shared" ref="H10:AT10" si="0">H4*85/100</f>
        <v>17.850000000000001</v>
      </c>
      <c r="I10" s="49">
        <f t="shared" si="0"/>
        <v>17</v>
      </c>
      <c r="J10" s="49">
        <f t="shared" si="0"/>
        <v>17</v>
      </c>
      <c r="K10" s="49">
        <f t="shared" si="0"/>
        <v>45.9</v>
      </c>
      <c r="L10" s="49">
        <f t="shared" si="0"/>
        <v>3.4</v>
      </c>
      <c r="M10" s="49">
        <f t="shared" si="0"/>
        <v>25.5</v>
      </c>
      <c r="N10" s="49">
        <f t="shared" si="0"/>
        <v>14.45</v>
      </c>
      <c r="O10" s="49">
        <f t="shared" si="0"/>
        <v>25.5</v>
      </c>
      <c r="P10" s="49">
        <f t="shared" si="0"/>
        <v>195.5</v>
      </c>
      <c r="Q10" s="49">
        <f t="shared" si="0"/>
        <v>21.25</v>
      </c>
      <c r="R10" s="49">
        <f t="shared" si="0"/>
        <v>20.399999999999999</v>
      </c>
      <c r="S10" s="49">
        <f t="shared" si="0"/>
        <v>21.25</v>
      </c>
      <c r="T10" s="49">
        <f t="shared" si="0"/>
        <v>34</v>
      </c>
      <c r="U10" s="49">
        <f t="shared" si="0"/>
        <v>10.199999999999999</v>
      </c>
      <c r="V10" s="49">
        <f t="shared" si="0"/>
        <v>15.3</v>
      </c>
      <c r="W10" s="49">
        <f t="shared" si="0"/>
        <v>29.75</v>
      </c>
      <c r="X10" s="49">
        <f t="shared" si="0"/>
        <v>35.700000000000003</v>
      </c>
      <c r="Y10" s="49">
        <f t="shared" si="0"/>
        <v>221</v>
      </c>
      <c r="Z10" s="49">
        <f t="shared" si="0"/>
        <v>27.2</v>
      </c>
      <c r="AA10" s="49">
        <f t="shared" si="0"/>
        <v>42.5</v>
      </c>
      <c r="AB10" s="49">
        <f t="shared" si="0"/>
        <v>12.75</v>
      </c>
      <c r="AC10" s="49">
        <f t="shared" si="0"/>
        <v>21.25</v>
      </c>
      <c r="AD10" s="49">
        <f t="shared" si="0"/>
        <v>53.55</v>
      </c>
      <c r="AE10" s="49">
        <f t="shared" si="0"/>
        <v>14.45</v>
      </c>
      <c r="AF10" s="49">
        <f t="shared" si="0"/>
        <v>22.95</v>
      </c>
      <c r="AG10" s="49">
        <f t="shared" si="0"/>
        <v>14.45</v>
      </c>
      <c r="AH10" s="49">
        <f t="shared" si="0"/>
        <v>22.95</v>
      </c>
      <c r="AI10" s="49">
        <f t="shared" si="0"/>
        <v>29.75</v>
      </c>
      <c r="AJ10" s="49">
        <f t="shared" si="0"/>
        <v>93.5</v>
      </c>
      <c r="AK10" s="49">
        <f t="shared" si="0"/>
        <v>12.75</v>
      </c>
      <c r="AL10" s="49">
        <f t="shared" si="0"/>
        <v>12.75</v>
      </c>
      <c r="AM10" s="49">
        <f t="shared" si="0"/>
        <v>46.75</v>
      </c>
      <c r="AN10" s="49">
        <f t="shared" si="0"/>
        <v>3.4</v>
      </c>
      <c r="AO10" s="49">
        <f t="shared" si="0"/>
        <v>5.95</v>
      </c>
      <c r="AP10" s="49">
        <f t="shared" si="0"/>
        <v>4.25</v>
      </c>
      <c r="AQ10" s="49">
        <f t="shared" si="0"/>
        <v>84.15</v>
      </c>
      <c r="AR10" s="49">
        <f t="shared" si="0"/>
        <v>12.75</v>
      </c>
      <c r="AS10" s="49">
        <f t="shared" si="0"/>
        <v>21.25</v>
      </c>
      <c r="AT10" s="49">
        <f t="shared" si="0"/>
        <v>29.75</v>
      </c>
    </row>
    <row r="11" spans="1:47" ht="99.75" customHeight="1" x14ac:dyDescent="0.25">
      <c r="A11" s="2">
        <v>6</v>
      </c>
      <c r="B11" s="29" t="s">
        <v>47</v>
      </c>
      <c r="C11" s="30" t="s">
        <v>59</v>
      </c>
      <c r="D11" s="23" t="s">
        <v>82</v>
      </c>
      <c r="E11" s="23" t="s">
        <v>79</v>
      </c>
      <c r="F11" s="40" t="s">
        <v>100</v>
      </c>
      <c r="G11" s="13">
        <v>348</v>
      </c>
      <c r="H11" s="13">
        <v>18</v>
      </c>
      <c r="I11" s="13">
        <v>17</v>
      </c>
      <c r="J11" s="13">
        <v>17</v>
      </c>
      <c r="K11" s="13">
        <v>47</v>
      </c>
      <c r="L11" s="13">
        <v>4</v>
      </c>
      <c r="M11" s="13">
        <v>26</v>
      </c>
      <c r="N11" s="13">
        <v>15</v>
      </c>
      <c r="O11" s="13">
        <v>26</v>
      </c>
      <c r="P11" s="13">
        <v>200</v>
      </c>
      <c r="Q11" s="13">
        <v>22</v>
      </c>
      <c r="R11" s="13">
        <v>21</v>
      </c>
      <c r="S11" s="13">
        <v>29</v>
      </c>
      <c r="T11" s="13">
        <v>35</v>
      </c>
      <c r="U11" s="13">
        <v>10</v>
      </c>
      <c r="V11" s="13">
        <v>16</v>
      </c>
      <c r="W11" s="13">
        <v>30</v>
      </c>
      <c r="X11" s="13">
        <v>37</v>
      </c>
      <c r="Y11" s="13">
        <v>226</v>
      </c>
      <c r="Z11" s="13">
        <v>28</v>
      </c>
      <c r="AA11" s="13">
        <v>44</v>
      </c>
      <c r="AB11" s="13">
        <v>13</v>
      </c>
      <c r="AC11" s="13">
        <v>22</v>
      </c>
      <c r="AD11" s="13">
        <v>55</v>
      </c>
      <c r="AE11" s="13">
        <v>15</v>
      </c>
      <c r="AF11" s="13">
        <v>23</v>
      </c>
      <c r="AG11" s="13">
        <v>15</v>
      </c>
      <c r="AH11" s="13">
        <v>23</v>
      </c>
      <c r="AI11" s="13">
        <v>30</v>
      </c>
      <c r="AJ11" s="13">
        <v>87</v>
      </c>
      <c r="AK11" s="13">
        <v>13</v>
      </c>
      <c r="AL11" s="13">
        <v>19</v>
      </c>
      <c r="AM11" s="13">
        <v>42</v>
      </c>
      <c r="AN11" s="13">
        <v>3</v>
      </c>
      <c r="AO11" s="13">
        <v>7</v>
      </c>
      <c r="AP11" s="13">
        <v>14</v>
      </c>
      <c r="AQ11" s="13">
        <v>85</v>
      </c>
      <c r="AR11" s="13">
        <v>13</v>
      </c>
      <c r="AS11" s="13">
        <v>22</v>
      </c>
      <c r="AT11" s="13">
        <v>30</v>
      </c>
    </row>
    <row r="12" spans="1:47" ht="33.75" customHeight="1" x14ac:dyDescent="0.25">
      <c r="A12" s="55">
        <v>7</v>
      </c>
      <c r="B12" s="52" t="s">
        <v>61</v>
      </c>
      <c r="C12" s="58" t="s">
        <v>87</v>
      </c>
      <c r="D12" s="58" t="s">
        <v>89</v>
      </c>
      <c r="E12" s="58" t="s">
        <v>88</v>
      </c>
      <c r="F12" s="18" t="s">
        <v>90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</row>
    <row r="13" spans="1:47" ht="24.75" customHeight="1" x14ac:dyDescent="0.25">
      <c r="A13" s="56"/>
      <c r="B13" s="53"/>
      <c r="C13" s="58"/>
      <c r="D13" s="58"/>
      <c r="E13" s="58"/>
      <c r="F13" s="19" t="s">
        <v>96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</row>
    <row r="14" spans="1:47" ht="28.5" customHeight="1" x14ac:dyDescent="0.25">
      <c r="A14" s="56"/>
      <c r="B14" s="53"/>
      <c r="C14" s="58"/>
      <c r="D14" s="58"/>
      <c r="E14" s="58"/>
      <c r="F14" s="19" t="s">
        <v>95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</row>
    <row r="15" spans="1:47" ht="37.5" customHeight="1" x14ac:dyDescent="0.25">
      <c r="A15" s="56"/>
      <c r="B15" s="53"/>
      <c r="C15" s="58"/>
      <c r="D15" s="58"/>
      <c r="E15" s="58"/>
      <c r="F15" s="19" t="s">
        <v>94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</row>
    <row r="16" spans="1:47" ht="28.5" customHeight="1" x14ac:dyDescent="0.25">
      <c r="A16" s="56"/>
      <c r="B16" s="53"/>
      <c r="C16" s="58"/>
      <c r="D16" s="58"/>
      <c r="E16" s="58"/>
      <c r="F16" s="19" t="s">
        <v>93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</row>
    <row r="17" spans="1:46" ht="28.5" customHeight="1" x14ac:dyDescent="0.25">
      <c r="A17" s="56"/>
      <c r="B17" s="53"/>
      <c r="C17" s="58"/>
      <c r="D17" s="58"/>
      <c r="E17" s="58"/>
      <c r="F17" s="19" t="s">
        <v>92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</row>
    <row r="18" spans="1:46" ht="30.75" customHeight="1" x14ac:dyDescent="0.25">
      <c r="A18" s="56"/>
      <c r="B18" s="53"/>
      <c r="C18" s="58"/>
      <c r="D18" s="58"/>
      <c r="E18" s="58"/>
      <c r="F18" s="19" t="s">
        <v>91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</row>
    <row r="19" spans="1:46" ht="117.75" customHeight="1" x14ac:dyDescent="0.25">
      <c r="A19" s="56"/>
      <c r="B19" s="53"/>
      <c r="C19" s="58"/>
      <c r="D19" s="58"/>
      <c r="E19" s="58"/>
      <c r="F19" s="19" t="s">
        <v>118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</row>
    <row r="20" spans="1:46" ht="28.5" customHeight="1" x14ac:dyDescent="0.25">
      <c r="A20" s="56"/>
      <c r="B20" s="53"/>
      <c r="C20" s="58"/>
      <c r="D20" s="58"/>
      <c r="E20" s="58"/>
      <c r="F20" s="20" t="s">
        <v>97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</row>
    <row r="21" spans="1:46" ht="30.75" customHeight="1" x14ac:dyDescent="0.25">
      <c r="A21" s="56"/>
      <c r="B21" s="53"/>
      <c r="C21" s="58"/>
      <c r="D21" s="58"/>
      <c r="E21" s="58"/>
      <c r="F21" s="21" t="s">
        <v>98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</row>
    <row r="22" spans="1:46" ht="12.75" customHeight="1" x14ac:dyDescent="0.25">
      <c r="A22" s="56"/>
      <c r="B22" s="53"/>
      <c r="C22" s="58"/>
      <c r="D22" s="58"/>
      <c r="E22" s="58"/>
      <c r="F22" s="59" t="s">
        <v>99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</row>
    <row r="23" spans="1:46" ht="23.25" hidden="1" customHeight="1" x14ac:dyDescent="0.25">
      <c r="A23" s="56"/>
      <c r="B23" s="53"/>
      <c r="C23" s="58"/>
      <c r="D23" s="58"/>
      <c r="E23" s="58"/>
      <c r="F23" s="59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</row>
    <row r="24" spans="1:46" ht="21" customHeight="1" x14ac:dyDescent="0.25">
      <c r="A24" s="56"/>
      <c r="B24" s="53"/>
      <c r="C24" s="58"/>
      <c r="D24" s="58"/>
      <c r="E24" s="58"/>
      <c r="F24" s="59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</row>
    <row r="25" spans="1:46" ht="21" hidden="1" customHeight="1" x14ac:dyDescent="0.25">
      <c r="A25" s="56"/>
      <c r="B25" s="53"/>
      <c r="C25" s="58"/>
      <c r="D25" s="58"/>
      <c r="E25" s="58"/>
      <c r="F25" s="59"/>
      <c r="G25" s="44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</row>
    <row r="26" spans="1:46" ht="23.25" hidden="1" customHeight="1" x14ac:dyDescent="0.25">
      <c r="A26" s="56"/>
      <c r="B26" s="53"/>
      <c r="C26" s="58"/>
      <c r="D26" s="58"/>
      <c r="E26" s="58"/>
      <c r="F26" s="59"/>
      <c r="G26" s="1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8.75" hidden="1" customHeight="1" x14ac:dyDescent="0.25">
      <c r="A27" s="56"/>
      <c r="B27" s="53"/>
      <c r="C27" s="58"/>
      <c r="D27" s="58"/>
      <c r="E27" s="58"/>
      <c r="F27" s="59"/>
      <c r="G27" s="1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21" hidden="1" customHeight="1" x14ac:dyDescent="0.25">
      <c r="A28" s="56"/>
      <c r="B28" s="53"/>
      <c r="C28" s="58"/>
      <c r="D28" s="58"/>
      <c r="E28" s="58"/>
      <c r="F28" s="59"/>
      <c r="G28" s="1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23.25" hidden="1" customHeight="1" x14ac:dyDescent="0.25">
      <c r="A29" s="56"/>
      <c r="B29" s="53"/>
      <c r="C29" s="58"/>
      <c r="D29" s="58"/>
      <c r="E29" s="58"/>
      <c r="F29" s="59"/>
      <c r="G29" s="1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28.5" hidden="1" customHeight="1" x14ac:dyDescent="0.25">
      <c r="A30" s="56"/>
      <c r="B30" s="53"/>
      <c r="C30" s="58"/>
      <c r="D30" s="58"/>
      <c r="E30" s="58"/>
      <c r="F30" s="59"/>
      <c r="G30" s="1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22.5" hidden="1" customHeight="1" x14ac:dyDescent="0.25">
      <c r="A31" s="57"/>
      <c r="B31" s="54"/>
      <c r="C31" s="58"/>
      <c r="D31" s="58"/>
      <c r="E31" s="58"/>
      <c r="F31" s="59"/>
      <c r="G31" s="1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84.95" customHeight="1" x14ac:dyDescent="0.25">
      <c r="A32" s="2">
        <v>9</v>
      </c>
      <c r="B32" s="15" t="s">
        <v>48</v>
      </c>
      <c r="C32" s="6" t="s">
        <v>55</v>
      </c>
      <c r="D32" s="5" t="s">
        <v>54</v>
      </c>
      <c r="E32" s="5" t="s">
        <v>80</v>
      </c>
      <c r="F32" s="39" t="s">
        <v>103</v>
      </c>
      <c r="G32" s="14">
        <f t="shared" ref="G32:AT32" si="1">G4*85%</f>
        <v>340</v>
      </c>
      <c r="H32" s="14">
        <f t="shared" si="1"/>
        <v>17.849999999999998</v>
      </c>
      <c r="I32" s="14">
        <f t="shared" si="1"/>
        <v>17</v>
      </c>
      <c r="J32" s="14">
        <f t="shared" si="1"/>
        <v>17</v>
      </c>
      <c r="K32" s="14">
        <f t="shared" si="1"/>
        <v>45.9</v>
      </c>
      <c r="L32" s="14">
        <f t="shared" si="1"/>
        <v>3.4</v>
      </c>
      <c r="M32" s="14">
        <f t="shared" si="1"/>
        <v>25.5</v>
      </c>
      <c r="N32" s="14">
        <f t="shared" si="1"/>
        <v>14.45</v>
      </c>
      <c r="O32" s="14">
        <f t="shared" si="1"/>
        <v>25.5</v>
      </c>
      <c r="P32" s="14">
        <f t="shared" si="1"/>
        <v>195.5</v>
      </c>
      <c r="Q32" s="14">
        <f t="shared" si="1"/>
        <v>21.25</v>
      </c>
      <c r="R32" s="14">
        <f t="shared" si="1"/>
        <v>20.399999999999999</v>
      </c>
      <c r="S32" s="14">
        <f t="shared" si="1"/>
        <v>21.25</v>
      </c>
      <c r="T32" s="14">
        <f t="shared" si="1"/>
        <v>34</v>
      </c>
      <c r="U32" s="14">
        <f t="shared" si="1"/>
        <v>10.199999999999999</v>
      </c>
      <c r="V32" s="14">
        <f t="shared" si="1"/>
        <v>15.299999999999999</v>
      </c>
      <c r="W32" s="14">
        <f t="shared" si="1"/>
        <v>29.75</v>
      </c>
      <c r="X32" s="14">
        <f t="shared" si="1"/>
        <v>35.699999999999996</v>
      </c>
      <c r="Y32" s="14">
        <f t="shared" si="1"/>
        <v>221</v>
      </c>
      <c r="Z32" s="14">
        <f t="shared" si="1"/>
        <v>27.2</v>
      </c>
      <c r="AA32" s="14">
        <f t="shared" si="1"/>
        <v>42.5</v>
      </c>
      <c r="AB32" s="14">
        <f t="shared" si="1"/>
        <v>12.75</v>
      </c>
      <c r="AC32" s="14">
        <f t="shared" si="1"/>
        <v>21.25</v>
      </c>
      <c r="AD32" s="14">
        <f t="shared" si="1"/>
        <v>53.55</v>
      </c>
      <c r="AE32" s="14">
        <f t="shared" si="1"/>
        <v>14.45</v>
      </c>
      <c r="AF32" s="14">
        <f t="shared" si="1"/>
        <v>22.95</v>
      </c>
      <c r="AG32" s="14">
        <f t="shared" si="1"/>
        <v>14.45</v>
      </c>
      <c r="AH32" s="14">
        <f t="shared" si="1"/>
        <v>22.95</v>
      </c>
      <c r="AI32" s="14">
        <f t="shared" si="1"/>
        <v>29.75</v>
      </c>
      <c r="AJ32" s="14">
        <f t="shared" si="1"/>
        <v>93.5</v>
      </c>
      <c r="AK32" s="14">
        <f t="shared" si="1"/>
        <v>12.75</v>
      </c>
      <c r="AL32" s="14">
        <f t="shared" si="1"/>
        <v>12.75</v>
      </c>
      <c r="AM32" s="14">
        <f t="shared" si="1"/>
        <v>46.75</v>
      </c>
      <c r="AN32" s="14">
        <f t="shared" si="1"/>
        <v>3.4</v>
      </c>
      <c r="AO32" s="14">
        <f t="shared" si="1"/>
        <v>5.95</v>
      </c>
      <c r="AP32" s="14">
        <f t="shared" si="1"/>
        <v>4.25</v>
      </c>
      <c r="AQ32" s="14">
        <f t="shared" si="1"/>
        <v>84.149999999999991</v>
      </c>
      <c r="AR32" s="14">
        <f t="shared" si="1"/>
        <v>12.75</v>
      </c>
      <c r="AS32" s="14">
        <f t="shared" si="1"/>
        <v>21.25</v>
      </c>
      <c r="AT32" s="14">
        <f t="shared" si="1"/>
        <v>29.75</v>
      </c>
    </row>
    <row r="33" spans="1:46" ht="84.95" customHeight="1" x14ac:dyDescent="0.25">
      <c r="A33" s="2">
        <v>8</v>
      </c>
      <c r="B33" s="16" t="s">
        <v>62</v>
      </c>
      <c r="C33" s="28" t="s">
        <v>84</v>
      </c>
      <c r="D33" s="24" t="s">
        <v>64</v>
      </c>
      <c r="E33" s="24" t="s">
        <v>78</v>
      </c>
      <c r="F33" s="39" t="s">
        <v>102</v>
      </c>
      <c r="G33" s="3">
        <f>G4*60%</f>
        <v>240</v>
      </c>
      <c r="H33" s="3">
        <f t="shared" ref="H33:AT33" si="2">H4*60%</f>
        <v>12.6</v>
      </c>
      <c r="I33" s="3">
        <f t="shared" si="2"/>
        <v>12</v>
      </c>
      <c r="J33" s="3">
        <f t="shared" si="2"/>
        <v>12</v>
      </c>
      <c r="K33" s="3">
        <f t="shared" si="2"/>
        <v>32.4</v>
      </c>
      <c r="L33" s="3">
        <f t="shared" si="2"/>
        <v>2.4</v>
      </c>
      <c r="M33" s="3">
        <f t="shared" si="2"/>
        <v>18</v>
      </c>
      <c r="N33" s="3">
        <f t="shared" si="2"/>
        <v>10.199999999999999</v>
      </c>
      <c r="O33" s="3">
        <f t="shared" si="2"/>
        <v>18</v>
      </c>
      <c r="P33" s="3">
        <f t="shared" si="2"/>
        <v>138</v>
      </c>
      <c r="Q33" s="3">
        <f t="shared" si="2"/>
        <v>15</v>
      </c>
      <c r="R33" s="3">
        <f t="shared" si="2"/>
        <v>14.399999999999999</v>
      </c>
      <c r="S33" s="3">
        <f t="shared" si="2"/>
        <v>15</v>
      </c>
      <c r="T33" s="3">
        <f t="shared" si="2"/>
        <v>24</v>
      </c>
      <c r="U33" s="3">
        <f t="shared" si="2"/>
        <v>7.1999999999999993</v>
      </c>
      <c r="V33" s="3">
        <f t="shared" si="2"/>
        <v>10.799999999999999</v>
      </c>
      <c r="W33" s="3">
        <f t="shared" si="2"/>
        <v>21</v>
      </c>
      <c r="X33" s="3">
        <f t="shared" si="2"/>
        <v>25.2</v>
      </c>
      <c r="Y33" s="3">
        <f t="shared" si="2"/>
        <v>156</v>
      </c>
      <c r="Z33" s="3">
        <f t="shared" si="2"/>
        <v>19.2</v>
      </c>
      <c r="AA33" s="3">
        <f t="shared" si="2"/>
        <v>30</v>
      </c>
      <c r="AB33" s="3">
        <f t="shared" si="2"/>
        <v>9</v>
      </c>
      <c r="AC33" s="3">
        <f t="shared" si="2"/>
        <v>15</v>
      </c>
      <c r="AD33" s="3">
        <f t="shared" si="2"/>
        <v>37.799999999999997</v>
      </c>
      <c r="AE33" s="3">
        <f t="shared" si="2"/>
        <v>10.199999999999999</v>
      </c>
      <c r="AF33" s="3">
        <f t="shared" si="2"/>
        <v>16.2</v>
      </c>
      <c r="AG33" s="3">
        <f t="shared" si="2"/>
        <v>10.199999999999999</v>
      </c>
      <c r="AH33" s="3">
        <f t="shared" si="2"/>
        <v>16.2</v>
      </c>
      <c r="AI33" s="3">
        <f t="shared" si="2"/>
        <v>21</v>
      </c>
      <c r="AJ33" s="3">
        <f t="shared" si="2"/>
        <v>66</v>
      </c>
      <c r="AK33" s="3">
        <f t="shared" si="2"/>
        <v>9</v>
      </c>
      <c r="AL33" s="3">
        <f t="shared" si="2"/>
        <v>9</v>
      </c>
      <c r="AM33" s="3">
        <f t="shared" si="2"/>
        <v>33</v>
      </c>
      <c r="AN33" s="3">
        <f t="shared" si="2"/>
        <v>2.4</v>
      </c>
      <c r="AO33" s="3">
        <f t="shared" si="2"/>
        <v>4.2</v>
      </c>
      <c r="AP33" s="3">
        <f t="shared" si="2"/>
        <v>3</v>
      </c>
      <c r="AQ33" s="3">
        <f t="shared" si="2"/>
        <v>59.4</v>
      </c>
      <c r="AR33" s="3">
        <f t="shared" si="2"/>
        <v>9</v>
      </c>
      <c r="AS33" s="3">
        <f t="shared" si="2"/>
        <v>15</v>
      </c>
      <c r="AT33" s="3">
        <f t="shared" si="2"/>
        <v>21</v>
      </c>
    </row>
    <row r="34" spans="1:46" ht="84.95" customHeight="1" x14ac:dyDescent="0.25">
      <c r="A34" s="2">
        <v>9</v>
      </c>
      <c r="B34" s="16" t="s">
        <v>63</v>
      </c>
      <c r="C34" s="6" t="s">
        <v>83</v>
      </c>
      <c r="D34" s="5" t="s">
        <v>65</v>
      </c>
      <c r="E34" s="5" t="s">
        <v>81</v>
      </c>
      <c r="F34" s="39" t="s">
        <v>101</v>
      </c>
      <c r="G34" s="3">
        <f>G4*56%</f>
        <v>224.00000000000003</v>
      </c>
      <c r="H34" s="3">
        <f t="shared" ref="H34:AT34" si="3">H4*56%</f>
        <v>11.760000000000002</v>
      </c>
      <c r="I34" s="3">
        <f t="shared" si="3"/>
        <v>11.200000000000001</v>
      </c>
      <c r="J34" s="3">
        <f t="shared" si="3"/>
        <v>11.200000000000001</v>
      </c>
      <c r="K34" s="3">
        <f t="shared" si="3"/>
        <v>30.240000000000002</v>
      </c>
      <c r="L34" s="3">
        <f t="shared" si="3"/>
        <v>2.2400000000000002</v>
      </c>
      <c r="M34" s="3">
        <f t="shared" si="3"/>
        <v>16.8</v>
      </c>
      <c r="N34" s="3">
        <f t="shared" si="3"/>
        <v>9.5200000000000014</v>
      </c>
      <c r="O34" s="3">
        <f t="shared" si="3"/>
        <v>16.8</v>
      </c>
      <c r="P34" s="3">
        <f t="shared" si="3"/>
        <v>128.80000000000001</v>
      </c>
      <c r="Q34" s="3">
        <f t="shared" si="3"/>
        <v>14.000000000000002</v>
      </c>
      <c r="R34" s="3">
        <f t="shared" si="3"/>
        <v>13.440000000000001</v>
      </c>
      <c r="S34" s="3">
        <f t="shared" si="3"/>
        <v>14.000000000000002</v>
      </c>
      <c r="T34" s="3">
        <f t="shared" si="3"/>
        <v>22.400000000000002</v>
      </c>
      <c r="U34" s="3">
        <f t="shared" si="3"/>
        <v>6.7200000000000006</v>
      </c>
      <c r="V34" s="3">
        <f t="shared" si="3"/>
        <v>10.080000000000002</v>
      </c>
      <c r="W34" s="3">
        <f t="shared" si="3"/>
        <v>19.600000000000001</v>
      </c>
      <c r="X34" s="3">
        <f t="shared" si="3"/>
        <v>23.520000000000003</v>
      </c>
      <c r="Y34" s="3">
        <f t="shared" si="3"/>
        <v>145.60000000000002</v>
      </c>
      <c r="Z34" s="3">
        <f t="shared" si="3"/>
        <v>17.920000000000002</v>
      </c>
      <c r="AA34" s="3">
        <f t="shared" si="3"/>
        <v>28.000000000000004</v>
      </c>
      <c r="AB34" s="3">
        <f t="shared" si="3"/>
        <v>8.4</v>
      </c>
      <c r="AC34" s="3">
        <f t="shared" si="3"/>
        <v>14.000000000000002</v>
      </c>
      <c r="AD34" s="3">
        <f t="shared" si="3"/>
        <v>35.28</v>
      </c>
      <c r="AE34" s="3">
        <f t="shared" si="3"/>
        <v>9.5200000000000014</v>
      </c>
      <c r="AF34" s="3">
        <f t="shared" si="3"/>
        <v>15.120000000000001</v>
      </c>
      <c r="AG34" s="3">
        <f t="shared" si="3"/>
        <v>9.5200000000000014</v>
      </c>
      <c r="AH34" s="3">
        <f t="shared" si="3"/>
        <v>15.120000000000001</v>
      </c>
      <c r="AI34" s="3">
        <f t="shared" si="3"/>
        <v>19.600000000000001</v>
      </c>
      <c r="AJ34" s="3">
        <f t="shared" si="3"/>
        <v>61.600000000000009</v>
      </c>
      <c r="AK34" s="3">
        <f t="shared" si="3"/>
        <v>8.4</v>
      </c>
      <c r="AL34" s="3">
        <f t="shared" si="3"/>
        <v>8.4</v>
      </c>
      <c r="AM34" s="3">
        <f t="shared" si="3"/>
        <v>30.800000000000004</v>
      </c>
      <c r="AN34" s="3">
        <f t="shared" si="3"/>
        <v>2.2400000000000002</v>
      </c>
      <c r="AO34" s="3">
        <f t="shared" si="3"/>
        <v>3.9200000000000004</v>
      </c>
      <c r="AP34" s="3">
        <f t="shared" si="3"/>
        <v>2.8000000000000003</v>
      </c>
      <c r="AQ34" s="3">
        <f t="shared" si="3"/>
        <v>55.440000000000005</v>
      </c>
      <c r="AR34" s="3">
        <f t="shared" si="3"/>
        <v>8.4</v>
      </c>
      <c r="AS34" s="3">
        <f t="shared" si="3"/>
        <v>14.000000000000002</v>
      </c>
      <c r="AT34" s="3">
        <f t="shared" si="3"/>
        <v>19.600000000000001</v>
      </c>
    </row>
    <row r="37" spans="1:46" ht="15.75" x14ac:dyDescent="0.25">
      <c r="A37" s="48" t="s">
        <v>115</v>
      </c>
      <c r="B37" s="47" t="s">
        <v>116</v>
      </c>
    </row>
    <row r="38" spans="1:46" ht="15.75" customHeight="1" x14ac:dyDescent="0.25">
      <c r="A38" s="51" t="s">
        <v>114</v>
      </c>
      <c r="B38" s="8" t="s">
        <v>66</v>
      </c>
      <c r="C38" s="9" t="s">
        <v>67</v>
      </c>
    </row>
    <row r="39" spans="1:46" ht="15.75" x14ac:dyDescent="0.25">
      <c r="A39" s="51"/>
      <c r="B39" s="10" t="s">
        <v>68</v>
      </c>
      <c r="C39" s="11" t="s">
        <v>69</v>
      </c>
    </row>
    <row r="40" spans="1:46" ht="15.75" x14ac:dyDescent="0.25">
      <c r="A40" s="51"/>
      <c r="B40" s="12" t="s">
        <v>70</v>
      </c>
      <c r="C40" s="11" t="s">
        <v>71</v>
      </c>
    </row>
    <row r="42" spans="1:46" ht="15.75" customHeight="1" x14ac:dyDescent="0.25">
      <c r="A42" s="51">
        <v>6</v>
      </c>
      <c r="B42" s="8" t="s">
        <v>66</v>
      </c>
      <c r="C42" s="9" t="s">
        <v>111</v>
      </c>
    </row>
    <row r="43" spans="1:46" ht="15.75" x14ac:dyDescent="0.25">
      <c r="A43" s="51"/>
      <c r="B43" s="10" t="s">
        <v>68</v>
      </c>
      <c r="C43" s="11" t="s">
        <v>112</v>
      </c>
    </row>
    <row r="44" spans="1:46" ht="15.75" x14ac:dyDescent="0.25">
      <c r="A44" s="51"/>
      <c r="B44" s="12" t="s">
        <v>70</v>
      </c>
      <c r="C44" s="11" t="s">
        <v>113</v>
      </c>
    </row>
    <row r="46" spans="1:46" ht="15.75" x14ac:dyDescent="0.25">
      <c r="A46" s="51">
        <v>3</v>
      </c>
      <c r="B46" s="8" t="s">
        <v>66</v>
      </c>
      <c r="C46" s="9" t="s">
        <v>108</v>
      </c>
    </row>
    <row r="47" spans="1:46" ht="15.75" x14ac:dyDescent="0.25">
      <c r="A47" s="51"/>
      <c r="B47" s="10" t="s">
        <v>68</v>
      </c>
      <c r="C47" s="11" t="s">
        <v>109</v>
      </c>
    </row>
    <row r="48" spans="1:46" ht="15.75" x14ac:dyDescent="0.25">
      <c r="A48" s="51"/>
      <c r="B48" s="12" t="s">
        <v>70</v>
      </c>
      <c r="C48" s="11" t="s">
        <v>110</v>
      </c>
    </row>
  </sheetData>
  <mergeCells count="96">
    <mergeCell ref="AR4:AR6"/>
    <mergeCell ref="AS4:AS6"/>
    <mergeCell ref="AT4:AT6"/>
    <mergeCell ref="A46:A48"/>
    <mergeCell ref="AM4:AM6"/>
    <mergeCell ref="AN4:AN6"/>
    <mergeCell ref="AO4:AO6"/>
    <mergeCell ref="AP4:AP6"/>
    <mergeCell ref="AQ4:AQ6"/>
    <mergeCell ref="AH4:AH6"/>
    <mergeCell ref="AI4:AI6"/>
    <mergeCell ref="AJ4:AJ6"/>
    <mergeCell ref="AK4:AK6"/>
    <mergeCell ref="AL4:AL6"/>
    <mergeCell ref="AC4:AC6"/>
    <mergeCell ref="AD4:AD6"/>
    <mergeCell ref="AE4:AE6"/>
    <mergeCell ref="AF4:AF6"/>
    <mergeCell ref="AG4:AG6"/>
    <mergeCell ref="X4:X6"/>
    <mergeCell ref="Y4:Y6"/>
    <mergeCell ref="Z4:Z6"/>
    <mergeCell ref="AA4:AA6"/>
    <mergeCell ref="AB4:AB6"/>
    <mergeCell ref="S4:S6"/>
    <mergeCell ref="T4:T6"/>
    <mergeCell ref="U4:U6"/>
    <mergeCell ref="V4:V6"/>
    <mergeCell ref="W4:W6"/>
    <mergeCell ref="A4:A6"/>
    <mergeCell ref="I4:I6"/>
    <mergeCell ref="J4:J6"/>
    <mergeCell ref="K4:K6"/>
    <mergeCell ref="L4:L6"/>
    <mergeCell ref="AQ12:AQ24"/>
    <mergeCell ref="AR12:AR24"/>
    <mergeCell ref="AS12:AS24"/>
    <mergeCell ref="AT12:AT24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P4:P6"/>
    <mergeCell ref="Q4:Q6"/>
    <mergeCell ref="R4:R6"/>
    <mergeCell ref="AM12:AM24"/>
    <mergeCell ref="AO12:AO24"/>
    <mergeCell ref="AN12:AN24"/>
    <mergeCell ref="AP12:AP24"/>
    <mergeCell ref="AH12:AH24"/>
    <mergeCell ref="AI12:AI24"/>
    <mergeCell ref="AJ12:AJ24"/>
    <mergeCell ref="AK12:AK24"/>
    <mergeCell ref="AL12:AL24"/>
    <mergeCell ref="AC12:AC24"/>
    <mergeCell ref="AD12:AD24"/>
    <mergeCell ref="AE12:AE24"/>
    <mergeCell ref="AF12:AF24"/>
    <mergeCell ref="AG12:AG24"/>
    <mergeCell ref="W12:W24"/>
    <mergeCell ref="X12:X24"/>
    <mergeCell ref="AB12:AB24"/>
    <mergeCell ref="R12:R24"/>
    <mergeCell ref="S12:S24"/>
    <mergeCell ref="T12:T24"/>
    <mergeCell ref="U12:U24"/>
    <mergeCell ref="V12:V24"/>
    <mergeCell ref="N12:N24"/>
    <mergeCell ref="O12:O24"/>
    <mergeCell ref="P12:P24"/>
    <mergeCell ref="Q12:Q24"/>
    <mergeCell ref="J12:J24"/>
    <mergeCell ref="K12:K24"/>
    <mergeCell ref="L12:L24"/>
    <mergeCell ref="M12:M24"/>
    <mergeCell ref="G1:AT2"/>
    <mergeCell ref="A1:F2"/>
    <mergeCell ref="A38:A40"/>
    <mergeCell ref="A42:A44"/>
    <mergeCell ref="B12:B31"/>
    <mergeCell ref="A12:A31"/>
    <mergeCell ref="C12:C31"/>
    <mergeCell ref="D12:D31"/>
    <mergeCell ref="E12:E31"/>
    <mergeCell ref="F22:F31"/>
    <mergeCell ref="Y12:Y24"/>
    <mergeCell ref="Z12:Z24"/>
    <mergeCell ref="AA12:AA24"/>
    <mergeCell ref="G12:G24"/>
    <mergeCell ref="H12:H24"/>
    <mergeCell ref="I12:I24"/>
  </mergeCells>
  <pageMargins left="0.11811023622047245" right="0.11811023622047245" top="0.15748031496062992" bottom="0.15748031496062992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Estadistica</cp:lastModifiedBy>
  <cp:lastPrinted>2024-01-25T20:23:18Z</cp:lastPrinted>
  <dcterms:created xsi:type="dcterms:W3CDTF">2022-02-21T14:12:17Z</dcterms:created>
  <dcterms:modified xsi:type="dcterms:W3CDTF">2025-03-27T15:05:14Z</dcterms:modified>
</cp:coreProperties>
</file>